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V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P73" i="51" s="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L73" i="51" s="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Y73" i="51" s="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Y74" i="5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S73" i="51" s="1"/>
  <c r="R74" i="51"/>
  <c r="R73" i="51" s="1"/>
  <c r="Q74" i="51"/>
  <c r="Q73" i="51" s="1"/>
  <c r="P74" i="51"/>
  <c r="O74" i="51"/>
  <c r="O73" i="51" s="1"/>
  <c r="N74" i="5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N73" i="51"/>
  <c r="M73" i="51"/>
  <c r="K73" i="51"/>
  <c r="J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T73" i="50" s="1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E73" i="50" s="1"/>
  <c r="D75" i="50"/>
  <c r="D73" i="50" s="1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S74" i="50"/>
  <c r="S73" i="50" s="1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M73" i="50" s="1"/>
  <c r="L74" i="50"/>
  <c r="L73" i="50" s="1"/>
  <c r="K74" i="50"/>
  <c r="K73" i="50" s="1"/>
  <c r="J74" i="50"/>
  <c r="J73" i="50" s="1"/>
  <c r="I74" i="50"/>
  <c r="H74" i="50"/>
  <c r="G74" i="50"/>
  <c r="F74" i="50"/>
  <c r="E74" i="50"/>
  <c r="D74" i="50"/>
  <c r="C74" i="50"/>
  <c r="C73" i="50" s="1"/>
  <c r="B74" i="50"/>
  <c r="B73" i="50" s="1"/>
  <c r="I73" i="50"/>
  <c r="H73" i="50"/>
  <c r="G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Y73" i="49" s="1"/>
  <c r="X75" i="49"/>
  <c r="W75" i="49"/>
  <c r="V75" i="49"/>
  <c r="U75" i="49"/>
  <c r="T75" i="49"/>
  <c r="T73" i="49" s="1"/>
  <c r="S75" i="49"/>
  <c r="S73" i="49" s="1"/>
  <c r="R75" i="49"/>
  <c r="R73" i="49" s="1"/>
  <c r="Q75" i="49"/>
  <c r="Q73" i="49" s="1"/>
  <c r="P75" i="49"/>
  <c r="O75" i="49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B73" i="49" s="1"/>
  <c r="Y74" i="49"/>
  <c r="X74" i="49"/>
  <c r="X73" i="49" s="1"/>
  <c r="W74" i="49"/>
  <c r="W73" i="49" s="1"/>
  <c r="V74" i="49"/>
  <c r="V73" i="49" s="1"/>
  <c r="U74" i="49"/>
  <c r="U73" i="49" s="1"/>
  <c r="T74" i="49"/>
  <c r="S74" i="49"/>
  <c r="R74" i="49"/>
  <c r="Q74" i="49"/>
  <c r="P74" i="49"/>
  <c r="P73" i="49" s="1"/>
  <c r="O74" i="49"/>
  <c r="O73" i="49" s="1"/>
  <c r="N74" i="49"/>
  <c r="N73" i="49" s="1"/>
  <c r="M74" i="49"/>
  <c r="M73" i="49" s="1"/>
  <c r="L74" i="49"/>
  <c r="L73" i="49" s="1"/>
  <c r="K74" i="49"/>
  <c r="K73" i="49" s="1"/>
  <c r="J74" i="49"/>
  <c r="I74" i="49"/>
  <c r="H74" i="49"/>
  <c r="G74" i="49"/>
  <c r="F74" i="49"/>
  <c r="E74" i="49"/>
  <c r="D74" i="49"/>
  <c r="C74" i="49"/>
  <c r="B74" i="49"/>
  <c r="J73" i="49"/>
  <c r="I73" i="49"/>
  <c r="H73" i="49"/>
  <c r="G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R52" i="47" s="1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O52" i="47" s="1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H60" i="47"/>
  <c r="G60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Y53" i="47"/>
  <c r="Y52" i="47" s="1"/>
  <c r="X53" i="47"/>
  <c r="X52" i="47" s="1"/>
  <c r="W53" i="47"/>
  <c r="W52" i="47" s="1"/>
  <c r="V53" i="47"/>
  <c r="V52" i="47" s="1"/>
  <c r="U53" i="47"/>
  <c r="U52" i="47" s="1"/>
  <c r="T53" i="47"/>
  <c r="T52" i="47" s="1"/>
  <c r="S53" i="47"/>
  <c r="S52" i="47" s="1"/>
  <c r="R53" i="47"/>
  <c r="Q53" i="47"/>
  <c r="P53" i="47"/>
  <c r="O53" i="47"/>
  <c r="N53" i="47"/>
  <c r="N52" i="47" s="1"/>
  <c r="M53" i="47"/>
  <c r="M52" i="47" s="1"/>
  <c r="L53" i="47"/>
  <c r="L52" i="47" s="1"/>
  <c r="K53" i="47"/>
  <c r="K52" i="47" s="1"/>
  <c r="J53" i="47"/>
  <c r="J52" i="47" s="1"/>
  <c r="I53" i="47"/>
  <c r="I52" i="47" s="1"/>
  <c r="H53" i="47"/>
  <c r="H52" i="47" s="1"/>
  <c r="G53" i="47"/>
  <c r="G52" i="47" s="1"/>
  <c r="F53" i="47"/>
  <c r="F52" i="47" s="1"/>
  <c r="E53" i="47"/>
  <c r="E52" i="47" s="1"/>
  <c r="D53" i="47"/>
  <c r="D52" i="47" s="1"/>
  <c r="C53" i="47"/>
  <c r="C52" i="47" s="1"/>
  <c r="B53" i="47"/>
  <c r="B52" i="47" s="1"/>
  <c r="Q52" i="47"/>
  <c r="P52" i="47"/>
  <c r="Y28" i="47"/>
  <c r="X28" i="47"/>
  <c r="X60" i="47" s="1"/>
  <c r="W28" i="47"/>
  <c r="W60" i="47" s="1"/>
  <c r="V28" i="47"/>
  <c r="U28" i="47"/>
  <c r="U77" i="47" s="1"/>
  <c r="T28" i="47"/>
  <c r="S28" i="47"/>
  <c r="R28" i="47"/>
  <c r="Q28" i="47"/>
  <c r="P28" i="47"/>
  <c r="P60" i="47" s="1"/>
  <c r="O28" i="47"/>
  <c r="O60" i="47" s="1"/>
  <c r="N28" i="47"/>
  <c r="N77" i="47" s="1"/>
  <c r="M28" i="47"/>
  <c r="M77" i="47" s="1"/>
  <c r="L28" i="47"/>
  <c r="K28" i="47"/>
  <c r="J28" i="47"/>
  <c r="I28" i="47"/>
  <c r="H28" i="47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P52" i="46" s="1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H60" i="46"/>
  <c r="G60" i="46"/>
  <c r="F60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O54" i="46"/>
  <c r="O52" i="46" s="1"/>
  <c r="N54" i="46"/>
  <c r="N52" i="46" s="1"/>
  <c r="M54" i="46"/>
  <c r="M52" i="46" s="1"/>
  <c r="L54" i="46"/>
  <c r="L52" i="46" s="1"/>
  <c r="K54" i="46"/>
  <c r="J54" i="46"/>
  <c r="I54" i="46"/>
  <c r="H54" i="46"/>
  <c r="G54" i="46"/>
  <c r="F54" i="46"/>
  <c r="E54" i="46"/>
  <c r="D54" i="46"/>
  <c r="C54" i="46"/>
  <c r="B54" i="46"/>
  <c r="Y53" i="46"/>
  <c r="Y52" i="46" s="1"/>
  <c r="X53" i="46"/>
  <c r="X52" i="46" s="1"/>
  <c r="W53" i="46"/>
  <c r="W52" i="46" s="1"/>
  <c r="V53" i="46"/>
  <c r="V52" i="46" s="1"/>
  <c r="U53" i="46"/>
  <c r="U52" i="46" s="1"/>
  <c r="T53" i="46"/>
  <c r="T52" i="46" s="1"/>
  <c r="S53" i="46"/>
  <c r="R53" i="46"/>
  <c r="Q53" i="46"/>
  <c r="P53" i="46"/>
  <c r="O53" i="46"/>
  <c r="N53" i="46"/>
  <c r="M53" i="46"/>
  <c r="L53" i="46"/>
  <c r="K53" i="46"/>
  <c r="K52" i="46" s="1"/>
  <c r="J53" i="46"/>
  <c r="J52" i="46" s="1"/>
  <c r="I53" i="46"/>
  <c r="I52" i="46" s="1"/>
  <c r="H53" i="46"/>
  <c r="H52" i="46" s="1"/>
  <c r="G53" i="46"/>
  <c r="G52" i="46" s="1"/>
  <c r="F53" i="46"/>
  <c r="F52" i="46" s="1"/>
  <c r="E53" i="46"/>
  <c r="E52" i="46" s="1"/>
  <c r="D53" i="46"/>
  <c r="D52" i="46" s="1"/>
  <c r="C53" i="46"/>
  <c r="C52" i="46" s="1"/>
  <c r="B53" i="46"/>
  <c r="B52" i="46" s="1"/>
  <c r="S52" i="46"/>
  <c r="R52" i="46"/>
  <c r="Q52" i="46"/>
  <c r="Y28" i="46"/>
  <c r="X28" i="46"/>
  <c r="X60" i="46" s="1"/>
  <c r="W28" i="46"/>
  <c r="W60" i="46" s="1"/>
  <c r="V28" i="46"/>
  <c r="V60" i="46" s="1"/>
  <c r="U28" i="46"/>
  <c r="T28" i="46"/>
  <c r="S28" i="46"/>
  <c r="R28" i="46"/>
  <c r="Q28" i="46"/>
  <c r="P28" i="46"/>
  <c r="P60" i="46" s="1"/>
  <c r="O28" i="46"/>
  <c r="O60" i="46" s="1"/>
  <c r="N28" i="46"/>
  <c r="N77" i="46" s="1"/>
  <c r="M28" i="46"/>
  <c r="L28" i="46"/>
  <c r="K28" i="46"/>
  <c r="J28" i="46"/>
  <c r="I28" i="46"/>
  <c r="H28" i="46"/>
  <c r="G28" i="46"/>
  <c r="F28" i="46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N77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Q69" i="45" s="1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X52" i="45" s="1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U60" i="45"/>
  <c r="R60" i="45"/>
  <c r="Q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D52" i="45" s="1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G52" i="45" s="1"/>
  <c r="F58" i="45"/>
  <c r="F52" i="45" s="1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X53" i="45"/>
  <c r="W53" i="45"/>
  <c r="W52" i="45" s="1"/>
  <c r="V53" i="45"/>
  <c r="V52" i="45" s="1"/>
  <c r="U53" i="45"/>
  <c r="U52" i="45" s="1"/>
  <c r="T53" i="45"/>
  <c r="T52" i="45" s="1"/>
  <c r="S53" i="45"/>
  <c r="S52" i="45" s="1"/>
  <c r="R53" i="45"/>
  <c r="R52" i="45" s="1"/>
  <c r="Q53" i="45"/>
  <c r="P53" i="45"/>
  <c r="O53" i="45"/>
  <c r="O52" i="45" s="1"/>
  <c r="N53" i="45"/>
  <c r="N52" i="45" s="1"/>
  <c r="M53" i="45"/>
  <c r="M52" i="45" s="1"/>
  <c r="L53" i="45"/>
  <c r="L52" i="45" s="1"/>
  <c r="K53" i="45"/>
  <c r="K52" i="45" s="1"/>
  <c r="J53" i="45"/>
  <c r="J52" i="45" s="1"/>
  <c r="I53" i="45"/>
  <c r="H53" i="45"/>
  <c r="G53" i="45"/>
  <c r="F53" i="45"/>
  <c r="E53" i="45"/>
  <c r="D53" i="45"/>
  <c r="C53" i="45"/>
  <c r="B53" i="45"/>
  <c r="E52" i="45"/>
  <c r="C52" i="45"/>
  <c r="B52" i="45"/>
  <c r="Y28" i="45"/>
  <c r="Y77" i="45" s="1"/>
  <c r="X28" i="45"/>
  <c r="X77" i="45" s="1"/>
  <c r="W28" i="45"/>
  <c r="W77" i="46" s="1"/>
  <c r="V28" i="45"/>
  <c r="V77" i="45" s="1"/>
  <c r="U28" i="45"/>
  <c r="U77" i="45" s="1"/>
  <c r="T28" i="45"/>
  <c r="S28" i="45"/>
  <c r="R28" i="45"/>
  <c r="R77" i="45" s="1"/>
  <c r="Q28" i="45"/>
  <c r="Q77" i="45" s="1"/>
  <c r="P28" i="45"/>
  <c r="P77" i="45" s="1"/>
  <c r="O28" i="45"/>
  <c r="N28" i="45"/>
  <c r="N60" i="45" s="1"/>
  <c r="M28" i="45"/>
  <c r="M60" i="45" s="1"/>
  <c r="L28" i="45"/>
  <c r="K28" i="45"/>
  <c r="J28" i="45"/>
  <c r="J60" i="45" s="1"/>
  <c r="I28" i="45"/>
  <c r="I77" i="45" s="1"/>
  <c r="H28" i="45"/>
  <c r="H60" i="45" s="1"/>
  <c r="G28" i="45"/>
  <c r="G77" i="46" s="1"/>
  <c r="F28" i="45"/>
  <c r="F60" i="45" s="1"/>
  <c r="E28" i="45"/>
  <c r="E60" i="45" s="1"/>
  <c r="D28" i="45"/>
  <c r="C28" i="45"/>
  <c r="B28" i="45"/>
  <c r="B60" i="45" s="1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Y179" i="4" s="1"/>
  <c r="X33" i="44"/>
  <c r="X38" i="44" s="1"/>
  <c r="X179" i="4" s="1"/>
  <c r="W33" i="44"/>
  <c r="W38" i="44" s="1"/>
  <c r="V33" i="44"/>
  <c r="V38" i="44" s="1"/>
  <c r="U33" i="44"/>
  <c r="U38" i="44" s="1"/>
  <c r="T33" i="44"/>
  <c r="T38" i="44" s="1"/>
  <c r="T179" i="4" s="1"/>
  <c r="S33" i="44"/>
  <c r="S38" i="44" s="1"/>
  <c r="R33" i="44"/>
  <c r="R38" i="44" s="1"/>
  <c r="Q33" i="44"/>
  <c r="Q38" i="44" s="1"/>
  <c r="Q179" i="4" s="1"/>
  <c r="P33" i="44"/>
  <c r="P38" i="44" s="1"/>
  <c r="P179" i="4" s="1"/>
  <c r="O33" i="44"/>
  <c r="O38" i="44" s="1"/>
  <c r="O179" i="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I179" i="4" s="1"/>
  <c r="H33" i="44"/>
  <c r="H38" i="44" s="1"/>
  <c r="H179" i="4" s="1"/>
  <c r="G33" i="44"/>
  <c r="G38" i="44" s="1"/>
  <c r="G179" i="4" s="1"/>
  <c r="F33" i="44"/>
  <c r="F38" i="44" s="1"/>
  <c r="E33" i="44"/>
  <c r="E38" i="44" s="1"/>
  <c r="E179" i="4" s="1"/>
  <c r="D33" i="44"/>
  <c r="D38" i="44" s="1"/>
  <c r="D179" i="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X63" i="43" s="1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T63" i="43" s="1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N72" i="43"/>
  <c r="M72" i="43"/>
  <c r="I72" i="43"/>
  <c r="F72" i="43"/>
  <c r="E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S63" i="43" s="1"/>
  <c r="R66" i="43"/>
  <c r="R63" i="43" s="1"/>
  <c r="Q66" i="43"/>
  <c r="Q63" i="43" s="1"/>
  <c r="P66" i="43"/>
  <c r="P63" i="43" s="1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V65" i="43"/>
  <c r="U65" i="43"/>
  <c r="T65" i="43"/>
  <c r="S65" i="43"/>
  <c r="R65" i="43"/>
  <c r="Q65" i="43"/>
  <c r="P65" i="43"/>
  <c r="O65" i="43"/>
  <c r="O63" i="43" s="1"/>
  <c r="N65" i="43"/>
  <c r="N63" i="43" s="1"/>
  <c r="M65" i="43"/>
  <c r="M63" i="43" s="1"/>
  <c r="L65" i="43"/>
  <c r="L63" i="43" s="1"/>
  <c r="K65" i="43"/>
  <c r="J65" i="43"/>
  <c r="I65" i="43"/>
  <c r="H65" i="43"/>
  <c r="G65" i="43"/>
  <c r="F65" i="43"/>
  <c r="F63" i="43" s="1"/>
  <c r="E65" i="43"/>
  <c r="D65" i="43"/>
  <c r="C65" i="43"/>
  <c r="B65" i="43"/>
  <c r="Y64" i="43"/>
  <c r="Y63" i="43" s="1"/>
  <c r="X64" i="43"/>
  <c r="W64" i="43"/>
  <c r="V64" i="43"/>
  <c r="U64" i="43"/>
  <c r="T64" i="43"/>
  <c r="S64" i="43"/>
  <c r="R64" i="43"/>
  <c r="Q64" i="43"/>
  <c r="P64" i="43"/>
  <c r="O64" i="43"/>
  <c r="N64" i="43"/>
  <c r="M64" i="43"/>
  <c r="L64" i="43"/>
  <c r="K64" i="43"/>
  <c r="K63" i="43" s="1"/>
  <c r="J64" i="43"/>
  <c r="J63" i="43" s="1"/>
  <c r="I64" i="43"/>
  <c r="I63" i="43" s="1"/>
  <c r="H64" i="43"/>
  <c r="H63" i="43" s="1"/>
  <c r="G64" i="43"/>
  <c r="G63" i="43" s="1"/>
  <c r="F64" i="43"/>
  <c r="E64" i="43"/>
  <c r="E63" i="43" s="1"/>
  <c r="D64" i="43"/>
  <c r="D63" i="43" s="1"/>
  <c r="C64" i="43"/>
  <c r="C63" i="43" s="1"/>
  <c r="B64" i="43"/>
  <c r="B63" i="43" s="1"/>
  <c r="W63" i="43"/>
  <c r="V63" i="43"/>
  <c r="U63" i="43"/>
  <c r="Y39" i="43"/>
  <c r="Y72" i="43" s="1"/>
  <c r="X39" i="43"/>
  <c r="W39" i="43"/>
  <c r="V39" i="43"/>
  <c r="V72" i="43" s="1"/>
  <c r="U39" i="43"/>
  <c r="U72" i="43" s="1"/>
  <c r="T39" i="43"/>
  <c r="S39" i="43"/>
  <c r="R39" i="43"/>
  <c r="R90" i="43" s="1"/>
  <c r="Q39" i="43"/>
  <c r="Q72" i="43" s="1"/>
  <c r="P39" i="43"/>
  <c r="P90" i="43" s="1"/>
  <c r="O39" i="43"/>
  <c r="N39" i="43"/>
  <c r="M39" i="43"/>
  <c r="L39" i="43"/>
  <c r="K39" i="43"/>
  <c r="J39" i="43"/>
  <c r="I39" i="43"/>
  <c r="H39" i="43"/>
  <c r="G39" i="43"/>
  <c r="F39" i="43"/>
  <c r="E39" i="43"/>
  <c r="D39" i="43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M63" i="42" s="1"/>
  <c r="L73" i="42"/>
  <c r="K73" i="42"/>
  <c r="J73" i="42"/>
  <c r="I73" i="42"/>
  <c r="H73" i="42"/>
  <c r="G73" i="42"/>
  <c r="F73" i="42"/>
  <c r="E73" i="42"/>
  <c r="D73" i="42"/>
  <c r="C73" i="42"/>
  <c r="B73" i="42"/>
  <c r="G72" i="42"/>
  <c r="F72" i="42"/>
  <c r="B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Y63" i="42" s="1"/>
  <c r="X65" i="42"/>
  <c r="X63" i="42" s="1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K63" i="42" s="1"/>
  <c r="J65" i="42"/>
  <c r="I65" i="42"/>
  <c r="H65" i="42"/>
  <c r="G65" i="42"/>
  <c r="F65" i="42"/>
  <c r="E65" i="42"/>
  <c r="D65" i="42"/>
  <c r="C65" i="42"/>
  <c r="B65" i="42"/>
  <c r="Y64" i="42"/>
  <c r="X64" i="42"/>
  <c r="W64" i="42"/>
  <c r="W63" i="42" s="1"/>
  <c r="V64" i="42"/>
  <c r="V63" i="42" s="1"/>
  <c r="U64" i="42"/>
  <c r="U63" i="42" s="1"/>
  <c r="T64" i="42"/>
  <c r="T63" i="42" s="1"/>
  <c r="S64" i="42"/>
  <c r="S63" i="42" s="1"/>
  <c r="R64" i="42"/>
  <c r="R63" i="42" s="1"/>
  <c r="Q64" i="42"/>
  <c r="Q63" i="42" s="1"/>
  <c r="P64" i="42"/>
  <c r="O64" i="42"/>
  <c r="N64" i="42"/>
  <c r="M64" i="42"/>
  <c r="L64" i="42"/>
  <c r="L63" i="42" s="1"/>
  <c r="K64" i="42"/>
  <c r="J64" i="42"/>
  <c r="J63" i="42" s="1"/>
  <c r="I64" i="42"/>
  <c r="I63" i="42" s="1"/>
  <c r="H64" i="42"/>
  <c r="H63" i="42" s="1"/>
  <c r="G64" i="42"/>
  <c r="G63" i="42" s="1"/>
  <c r="F64" i="42"/>
  <c r="F63" i="42" s="1"/>
  <c r="E64" i="42"/>
  <c r="E63" i="42" s="1"/>
  <c r="D64" i="42"/>
  <c r="D63" i="42" s="1"/>
  <c r="C64" i="42"/>
  <c r="C63" i="42" s="1"/>
  <c r="B64" i="42"/>
  <c r="B63" i="42" s="1"/>
  <c r="P63" i="42"/>
  <c r="O63" i="42"/>
  <c r="N63" i="42"/>
  <c r="Y39" i="42"/>
  <c r="X39" i="42"/>
  <c r="W39" i="42"/>
  <c r="W72" i="42" s="1"/>
  <c r="V39" i="42"/>
  <c r="V72" i="42" s="1"/>
  <c r="U39" i="42"/>
  <c r="T39" i="42"/>
  <c r="S39" i="42"/>
  <c r="R39" i="42"/>
  <c r="R72" i="42" s="1"/>
  <c r="Q39" i="42"/>
  <c r="P39" i="42"/>
  <c r="O39" i="42"/>
  <c r="O72" i="42" s="1"/>
  <c r="N39" i="42"/>
  <c r="N72" i="42" s="1"/>
  <c r="M39" i="42"/>
  <c r="L39" i="42"/>
  <c r="K39" i="42"/>
  <c r="K90" i="42" s="1"/>
  <c r="J39" i="42"/>
  <c r="J72" i="42" s="1"/>
  <c r="I39" i="42"/>
  <c r="I90" i="42" s="1"/>
  <c r="H39" i="42"/>
  <c r="G39" i="42"/>
  <c r="F39" i="42"/>
  <c r="E39" i="42"/>
  <c r="D39" i="42"/>
  <c r="C39" i="42"/>
  <c r="B39" i="42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K90" i="41"/>
  <c r="H90" i="41"/>
  <c r="G90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H63" i="41" s="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D63" i="41" s="1"/>
  <c r="C76" i="41"/>
  <c r="B76" i="41"/>
  <c r="B63" i="41" s="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W72" i="41"/>
  <c r="S72" i="41"/>
  <c r="K72" i="41"/>
  <c r="H72" i="41"/>
  <c r="G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X63" i="41" s="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I63" i="41" s="1"/>
  <c r="H67" i="41"/>
  <c r="G67" i="41"/>
  <c r="G63" i="41" s="1"/>
  <c r="F67" i="41"/>
  <c r="E67" i="41"/>
  <c r="D67" i="41"/>
  <c r="C67" i="41"/>
  <c r="B67" i="41"/>
  <c r="Y66" i="41"/>
  <c r="X66" i="41"/>
  <c r="W66" i="41"/>
  <c r="V66" i="41"/>
  <c r="V63" i="41" s="1"/>
  <c r="U66" i="41"/>
  <c r="T66" i="41"/>
  <c r="T63" i="41" s="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E63" i="41" s="1"/>
  <c r="D66" i="41"/>
  <c r="C66" i="41"/>
  <c r="C63" i="41" s="1"/>
  <c r="B66" i="41"/>
  <c r="Y65" i="41"/>
  <c r="X65" i="41"/>
  <c r="W65" i="41"/>
  <c r="V65" i="41"/>
  <c r="U65" i="41"/>
  <c r="T65" i="41"/>
  <c r="S65" i="41"/>
  <c r="R65" i="41"/>
  <c r="R63" i="41" s="1"/>
  <c r="Q65" i="41"/>
  <c r="Q63" i="41" s="1"/>
  <c r="P65" i="41"/>
  <c r="P63" i="41" s="1"/>
  <c r="O65" i="41"/>
  <c r="O63" i="41" s="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Y64" i="41"/>
  <c r="Y63" i="41" s="1"/>
  <c r="X64" i="41"/>
  <c r="W64" i="41"/>
  <c r="W63" i="41" s="1"/>
  <c r="V64" i="41"/>
  <c r="U64" i="41"/>
  <c r="T64" i="41"/>
  <c r="S64" i="41"/>
  <c r="R64" i="41"/>
  <c r="Q64" i="41"/>
  <c r="P64" i="41"/>
  <c r="O64" i="41"/>
  <c r="N64" i="41"/>
  <c r="N63" i="41" s="1"/>
  <c r="M64" i="41"/>
  <c r="M63" i="41" s="1"/>
  <c r="L64" i="41"/>
  <c r="L63" i="41" s="1"/>
  <c r="K64" i="41"/>
  <c r="K63" i="41" s="1"/>
  <c r="J64" i="41"/>
  <c r="I64" i="41"/>
  <c r="H64" i="41"/>
  <c r="G64" i="41"/>
  <c r="F64" i="41"/>
  <c r="F63" i="41" s="1"/>
  <c r="E64" i="41"/>
  <c r="D64" i="41"/>
  <c r="C64" i="41"/>
  <c r="B64" i="41"/>
  <c r="U63" i="41"/>
  <c r="S63" i="41"/>
  <c r="J63" i="41"/>
  <c r="Y39" i="41"/>
  <c r="Y90" i="43" s="1"/>
  <c r="X39" i="41"/>
  <c r="X90" i="41" s="1"/>
  <c r="W39" i="41"/>
  <c r="W90" i="42" s="1"/>
  <c r="V39" i="41"/>
  <c r="V90" i="43" s="1"/>
  <c r="U39" i="41"/>
  <c r="U90" i="43" s="1"/>
  <c r="T39" i="41"/>
  <c r="T90" i="41" s="1"/>
  <c r="S39" i="41"/>
  <c r="S90" i="41" s="1"/>
  <c r="R39" i="41"/>
  <c r="R90" i="42" s="1"/>
  <c r="Q39" i="41"/>
  <c r="P39" i="41"/>
  <c r="P90" i="41" s="1"/>
  <c r="O39" i="41"/>
  <c r="O90" i="42" s="1"/>
  <c r="N39" i="41"/>
  <c r="N90" i="43" s="1"/>
  <c r="M39" i="41"/>
  <c r="M90" i="43" s="1"/>
  <c r="L39" i="41"/>
  <c r="L90" i="41" s="1"/>
  <c r="K39" i="41"/>
  <c r="J39" i="41"/>
  <c r="I39" i="41"/>
  <c r="I90" i="43" s="1"/>
  <c r="H39" i="41"/>
  <c r="G39" i="41"/>
  <c r="F39" i="41"/>
  <c r="F90" i="43" s="1"/>
  <c r="E39" i="41"/>
  <c r="E90" i="43" s="1"/>
  <c r="D39" i="41"/>
  <c r="D90" i="41" s="1"/>
  <c r="C39" i="41"/>
  <c r="C90" i="41" s="1"/>
  <c r="B39" i="41"/>
  <c r="B90" i="42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V51" i="39" s="1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D63" i="39"/>
  <c r="C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N51" i="39" s="1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Y51" i="39" s="1"/>
  <c r="X52" i="39"/>
  <c r="X51" i="39" s="1"/>
  <c r="W52" i="39"/>
  <c r="V52" i="39"/>
  <c r="U52" i="39"/>
  <c r="T52" i="39"/>
  <c r="S52" i="39"/>
  <c r="R52" i="39"/>
  <c r="Q52" i="39"/>
  <c r="P52" i="39"/>
  <c r="O52" i="39"/>
  <c r="N52" i="39"/>
  <c r="M52" i="39"/>
  <c r="M51" i="39" s="1"/>
  <c r="L52" i="39"/>
  <c r="K52" i="39"/>
  <c r="K51" i="39" s="1"/>
  <c r="J52" i="39"/>
  <c r="J51" i="39" s="1"/>
  <c r="I52" i="39"/>
  <c r="I51" i="39" s="1"/>
  <c r="H52" i="39"/>
  <c r="H51" i="39" s="1"/>
  <c r="G52" i="39"/>
  <c r="F52" i="39"/>
  <c r="F51" i="39" s="1"/>
  <c r="E52" i="39"/>
  <c r="E51" i="39" s="1"/>
  <c r="D52" i="39"/>
  <c r="C52" i="39"/>
  <c r="C51" i="39" s="1"/>
  <c r="B52" i="39"/>
  <c r="B51" i="39" s="1"/>
  <c r="U51" i="39"/>
  <c r="R51" i="39"/>
  <c r="Q51" i="39"/>
  <c r="P51" i="39"/>
  <c r="Y27" i="39"/>
  <c r="X27" i="39"/>
  <c r="W27" i="39"/>
  <c r="W63" i="39" s="1"/>
  <c r="V27" i="39"/>
  <c r="U27" i="39"/>
  <c r="T27" i="39"/>
  <c r="T63" i="39" s="1"/>
  <c r="S27" i="39"/>
  <c r="S63" i="39" s="1"/>
  <c r="R27" i="39"/>
  <c r="Q27" i="39"/>
  <c r="P27" i="39"/>
  <c r="O27" i="39"/>
  <c r="O63" i="39" s="1"/>
  <c r="N27" i="39"/>
  <c r="M27" i="39"/>
  <c r="L27" i="39"/>
  <c r="L63" i="39" s="1"/>
  <c r="K27" i="39"/>
  <c r="K63" i="39" s="1"/>
  <c r="J27" i="39"/>
  <c r="I27" i="39"/>
  <c r="H27" i="39"/>
  <c r="G27" i="39"/>
  <c r="G63" i="39" s="1"/>
  <c r="F27" i="39"/>
  <c r="E27" i="39"/>
  <c r="D27" i="39"/>
  <c r="C27" i="39"/>
  <c r="B27" i="39"/>
  <c r="Y24" i="39"/>
  <c r="X24" i="39"/>
  <c r="W24" i="39"/>
  <c r="V24" i="39"/>
  <c r="V60" i="39" s="1"/>
  <c r="U24" i="39"/>
  <c r="U60" i="39" s="1"/>
  <c r="T24" i="39"/>
  <c r="S24" i="39"/>
  <c r="S60" i="39" s="1"/>
  <c r="R24" i="39"/>
  <c r="Q24" i="39"/>
  <c r="P24" i="39"/>
  <c r="O24" i="39"/>
  <c r="O60" i="39" s="1"/>
  <c r="N24" i="39"/>
  <c r="N60" i="39" s="1"/>
  <c r="M24" i="39"/>
  <c r="M60" i="39" s="1"/>
  <c r="L24" i="39"/>
  <c r="K24" i="39"/>
  <c r="K79" i="39" s="1"/>
  <c r="J24" i="39"/>
  <c r="I24" i="39"/>
  <c r="H24" i="39"/>
  <c r="G24" i="39"/>
  <c r="F24" i="39"/>
  <c r="F60" i="39" s="1"/>
  <c r="E24" i="39"/>
  <c r="E60" i="39" s="1"/>
  <c r="D24" i="39"/>
  <c r="C24" i="39"/>
  <c r="C60" i="39" s="1"/>
  <c r="B24" i="39"/>
  <c r="Y16" i="39"/>
  <c r="X16" i="39"/>
  <c r="W16" i="39"/>
  <c r="W57" i="39" s="1"/>
  <c r="V16" i="39"/>
  <c r="U16" i="39"/>
  <c r="T16" i="39"/>
  <c r="T57" i="39" s="1"/>
  <c r="S16" i="39"/>
  <c r="S57" i="39" s="1"/>
  <c r="R16" i="39"/>
  <c r="Q16" i="39"/>
  <c r="P16" i="39"/>
  <c r="O16" i="39"/>
  <c r="O57" i="39" s="1"/>
  <c r="N16" i="39"/>
  <c r="M16" i="39"/>
  <c r="L16" i="39"/>
  <c r="L57" i="39" s="1"/>
  <c r="K16" i="39"/>
  <c r="K57" i="39" s="1"/>
  <c r="J16" i="39"/>
  <c r="I16" i="39"/>
  <c r="H16" i="39"/>
  <c r="G16" i="39"/>
  <c r="G57" i="39" s="1"/>
  <c r="F16" i="39"/>
  <c r="E16" i="39"/>
  <c r="D16" i="39"/>
  <c r="D57" i="39" s="1"/>
  <c r="C16" i="39"/>
  <c r="C57" i="39" s="1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J51" i="38" s="1"/>
  <c r="I66" i="38"/>
  <c r="I51" i="38" s="1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G51" i="38" s="1"/>
  <c r="F65" i="38"/>
  <c r="F51" i="38" s="1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P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Y60" i="38"/>
  <c r="R60" i="38"/>
  <c r="Q60" i="38"/>
  <c r="P60" i="38"/>
  <c r="J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X57" i="38"/>
  <c r="W57" i="38"/>
  <c r="H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E51" i="38" s="1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Y51" i="38" s="1"/>
  <c r="X52" i="38"/>
  <c r="W52" i="38"/>
  <c r="W51" i="38" s="1"/>
  <c r="V52" i="38"/>
  <c r="V51" i="38" s="1"/>
  <c r="U52" i="38"/>
  <c r="U51" i="38" s="1"/>
  <c r="T52" i="38"/>
  <c r="S52" i="38"/>
  <c r="R52" i="38"/>
  <c r="R51" i="38" s="1"/>
  <c r="Q52" i="38"/>
  <c r="Q51" i="38" s="1"/>
  <c r="P52" i="38"/>
  <c r="O52" i="38"/>
  <c r="O51" i="38" s="1"/>
  <c r="N52" i="38"/>
  <c r="N51" i="38" s="1"/>
  <c r="M52" i="38"/>
  <c r="M51" i="38" s="1"/>
  <c r="L52" i="38"/>
  <c r="K52" i="38"/>
  <c r="J52" i="38"/>
  <c r="I52" i="38"/>
  <c r="H52" i="38"/>
  <c r="G52" i="38"/>
  <c r="F52" i="38"/>
  <c r="E52" i="38"/>
  <c r="D52" i="38"/>
  <c r="C52" i="38"/>
  <c r="B52" i="38"/>
  <c r="B51" i="38"/>
  <c r="Y27" i="38"/>
  <c r="X27" i="38"/>
  <c r="X63" i="38" s="1"/>
  <c r="W27" i="38"/>
  <c r="W63" i="38" s="1"/>
  <c r="V27" i="38"/>
  <c r="U27" i="38"/>
  <c r="T27" i="38"/>
  <c r="S27" i="38"/>
  <c r="R27" i="38"/>
  <c r="R63" i="38" s="1"/>
  <c r="Q27" i="38"/>
  <c r="P27" i="38"/>
  <c r="O27" i="38"/>
  <c r="O63" i="38" s="1"/>
  <c r="N27" i="38"/>
  <c r="M27" i="38"/>
  <c r="L27" i="38"/>
  <c r="L63" i="38" s="1"/>
  <c r="K27" i="38"/>
  <c r="K63" i="38" s="1"/>
  <c r="J27" i="38"/>
  <c r="J63" i="38" s="1"/>
  <c r="I27" i="38"/>
  <c r="I63" i="38" s="1"/>
  <c r="H27" i="38"/>
  <c r="H63" i="38" s="1"/>
  <c r="G27" i="38"/>
  <c r="G63" i="38" s="1"/>
  <c r="F27" i="38"/>
  <c r="E27" i="38"/>
  <c r="D27" i="38"/>
  <c r="D80" i="38" s="1"/>
  <c r="C27" i="38"/>
  <c r="B27" i="38"/>
  <c r="B80" i="38" s="1"/>
  <c r="Y24" i="38"/>
  <c r="X24" i="38"/>
  <c r="X60" i="38" s="1"/>
  <c r="W24" i="38"/>
  <c r="V24" i="38"/>
  <c r="U24" i="38"/>
  <c r="T24" i="38"/>
  <c r="T60" i="38" s="1"/>
  <c r="S24" i="38"/>
  <c r="S79" i="38" s="1"/>
  <c r="R24" i="38"/>
  <c r="Q24" i="38"/>
  <c r="P24" i="38"/>
  <c r="O24" i="38"/>
  <c r="N24" i="38"/>
  <c r="M24" i="38"/>
  <c r="L24" i="38"/>
  <c r="K24" i="38"/>
  <c r="J24" i="38"/>
  <c r="I24" i="38"/>
  <c r="I60" i="38" s="1"/>
  <c r="H24" i="38"/>
  <c r="H60" i="38" s="1"/>
  <c r="G24" i="38"/>
  <c r="F24" i="38"/>
  <c r="E24" i="38"/>
  <c r="D24" i="38"/>
  <c r="C24" i="38"/>
  <c r="B24" i="38"/>
  <c r="B60" i="38" s="1"/>
  <c r="Y16" i="38"/>
  <c r="Y57" i="38" s="1"/>
  <c r="X16" i="38"/>
  <c r="W16" i="38"/>
  <c r="V16" i="38"/>
  <c r="U16" i="38"/>
  <c r="T16" i="38"/>
  <c r="T57" i="38" s="1"/>
  <c r="S16" i="38"/>
  <c r="S57" i="38" s="1"/>
  <c r="R16" i="38"/>
  <c r="Q16" i="38"/>
  <c r="Q57" i="38" s="1"/>
  <c r="P16" i="38"/>
  <c r="P57" i="38" s="1"/>
  <c r="O16" i="38"/>
  <c r="O57" i="38" s="1"/>
  <c r="N16" i="38"/>
  <c r="M16" i="38"/>
  <c r="L16" i="38"/>
  <c r="L57" i="38" s="1"/>
  <c r="K16" i="38"/>
  <c r="K57" i="38" s="1"/>
  <c r="J16" i="38"/>
  <c r="J57" i="38" s="1"/>
  <c r="I16" i="38"/>
  <c r="H16" i="38"/>
  <c r="G16" i="38"/>
  <c r="G57" i="38" s="1"/>
  <c r="F16" i="38"/>
  <c r="E16" i="38"/>
  <c r="D16" i="38"/>
  <c r="C16" i="38"/>
  <c r="B16" i="38"/>
  <c r="B57" i="38" s="1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O51" i="37" s="1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K51" i="37" s="1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U63" i="37"/>
  <c r="M63" i="37"/>
  <c r="E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Y60" i="37"/>
  <c r="Q60" i="37"/>
  <c r="O60" i="37"/>
  <c r="I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W57" i="37"/>
  <c r="U57" i="37"/>
  <c r="O57" i="37"/>
  <c r="M57" i="37"/>
  <c r="G57" i="37"/>
  <c r="E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G51" i="37" s="1"/>
  <c r="F56" i="37"/>
  <c r="E56" i="37"/>
  <c r="E51" i="37" s="1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D51" i="37" s="1"/>
  <c r="C55" i="37"/>
  <c r="C51" i="37" s="1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N51" i="37" s="1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V53" i="37"/>
  <c r="U53" i="37"/>
  <c r="U51" i="37" s="1"/>
  <c r="T53" i="37"/>
  <c r="S53" i="37"/>
  <c r="R53" i="37"/>
  <c r="Q53" i="37"/>
  <c r="P53" i="37"/>
  <c r="O53" i="37"/>
  <c r="N53" i="37"/>
  <c r="M53" i="37"/>
  <c r="L53" i="37"/>
  <c r="K53" i="37"/>
  <c r="J53" i="37"/>
  <c r="J51" i="37" s="1"/>
  <c r="I53" i="37"/>
  <c r="H53" i="37"/>
  <c r="G53" i="37"/>
  <c r="F53" i="37"/>
  <c r="E53" i="37"/>
  <c r="D53" i="37"/>
  <c r="C53" i="37"/>
  <c r="B53" i="37"/>
  <c r="Y52" i="37"/>
  <c r="Y51" i="37" s="1"/>
  <c r="X52" i="37"/>
  <c r="X51" i="37" s="1"/>
  <c r="W52" i="37"/>
  <c r="W51" i="37" s="1"/>
  <c r="V52" i="37"/>
  <c r="V51" i="37" s="1"/>
  <c r="U52" i="37"/>
  <c r="T52" i="37"/>
  <c r="T51" i="37" s="1"/>
  <c r="S52" i="37"/>
  <c r="S51" i="37" s="1"/>
  <c r="R52" i="37"/>
  <c r="R51" i="37" s="1"/>
  <c r="Q52" i="37"/>
  <c r="Q51" i="37" s="1"/>
  <c r="P52" i="37"/>
  <c r="O52" i="37"/>
  <c r="N52" i="37"/>
  <c r="M52" i="37"/>
  <c r="L52" i="37"/>
  <c r="K52" i="37"/>
  <c r="J52" i="37"/>
  <c r="I52" i="37"/>
  <c r="H52" i="37"/>
  <c r="H51" i="37" s="1"/>
  <c r="G52" i="37"/>
  <c r="F52" i="37"/>
  <c r="F51" i="37" s="1"/>
  <c r="E52" i="37"/>
  <c r="D52" i="37"/>
  <c r="C52" i="37"/>
  <c r="B52" i="37"/>
  <c r="P51" i="37"/>
  <c r="M51" i="37"/>
  <c r="L51" i="37"/>
  <c r="I51" i="37"/>
  <c r="B51" i="37"/>
  <c r="Y27" i="37"/>
  <c r="Y80" i="37" s="1"/>
  <c r="X27" i="37"/>
  <c r="X63" i="37" s="1"/>
  <c r="W27" i="37"/>
  <c r="V27" i="37"/>
  <c r="V63" i="37" s="1"/>
  <c r="U27" i="37"/>
  <c r="U80" i="37" s="1"/>
  <c r="T27" i="37"/>
  <c r="S27" i="37"/>
  <c r="R27" i="37"/>
  <c r="R80" i="37" s="1"/>
  <c r="Q27" i="37"/>
  <c r="Q80" i="37" s="1"/>
  <c r="P27" i="37"/>
  <c r="P63" i="37" s="1"/>
  <c r="O27" i="37"/>
  <c r="O63" i="37" s="1"/>
  <c r="N27" i="37"/>
  <c r="N63" i="37" s="1"/>
  <c r="M27" i="37"/>
  <c r="M80" i="37" s="1"/>
  <c r="L27" i="37"/>
  <c r="K27" i="37"/>
  <c r="J27" i="37"/>
  <c r="J80" i="37" s="1"/>
  <c r="I27" i="37"/>
  <c r="I80" i="37" s="1"/>
  <c r="H27" i="37"/>
  <c r="H80" i="38" s="1"/>
  <c r="G27" i="37"/>
  <c r="G80" i="38" s="1"/>
  <c r="F27" i="37"/>
  <c r="F80" i="37" s="1"/>
  <c r="E27" i="37"/>
  <c r="E80" i="37" s="1"/>
  <c r="D27" i="37"/>
  <c r="D80" i="39" s="1"/>
  <c r="C27" i="37"/>
  <c r="C80" i="39" s="1"/>
  <c r="B27" i="37"/>
  <c r="B80" i="37" s="1"/>
  <c r="Y24" i="37"/>
  <c r="Y79" i="38" s="1"/>
  <c r="X24" i="37"/>
  <c r="X79" i="37" s="1"/>
  <c r="W24" i="37"/>
  <c r="W79" i="37" s="1"/>
  <c r="V24" i="37"/>
  <c r="U24" i="37"/>
  <c r="T24" i="37"/>
  <c r="T79" i="37" s="1"/>
  <c r="S24" i="37"/>
  <c r="S79" i="37" s="1"/>
  <c r="R24" i="37"/>
  <c r="Q24" i="37"/>
  <c r="Q79" i="38" s="1"/>
  <c r="P24" i="37"/>
  <c r="P79" i="37" s="1"/>
  <c r="O24" i="37"/>
  <c r="O79" i="37" s="1"/>
  <c r="N24" i="37"/>
  <c r="M24" i="37"/>
  <c r="L24" i="37"/>
  <c r="L79" i="37" s="1"/>
  <c r="K24" i="37"/>
  <c r="K79" i="37" s="1"/>
  <c r="J24" i="37"/>
  <c r="J79" i="38" s="1"/>
  <c r="I24" i="37"/>
  <c r="I79" i="38" s="1"/>
  <c r="H24" i="37"/>
  <c r="H79" i="37" s="1"/>
  <c r="G24" i="37"/>
  <c r="G79" i="37" s="1"/>
  <c r="F24" i="37"/>
  <c r="E24" i="37"/>
  <c r="D24" i="37"/>
  <c r="D79" i="37" s="1"/>
  <c r="C24" i="37"/>
  <c r="C79" i="37" s="1"/>
  <c r="B24" i="37"/>
  <c r="B79" i="38" s="1"/>
  <c r="Y16" i="37"/>
  <c r="Y78" i="37" s="1"/>
  <c r="X16" i="37"/>
  <c r="X78" i="37" s="1"/>
  <c r="W16" i="37"/>
  <c r="W78" i="37" s="1"/>
  <c r="V16" i="37"/>
  <c r="V78" i="37" s="1"/>
  <c r="U16" i="37"/>
  <c r="U78" i="37" s="1"/>
  <c r="T16" i="37"/>
  <c r="T78" i="39" s="1"/>
  <c r="S16" i="37"/>
  <c r="S78" i="39" s="1"/>
  <c r="R16" i="37"/>
  <c r="R78" i="37" s="1"/>
  <c r="Q16" i="37"/>
  <c r="Q78" i="37" s="1"/>
  <c r="P16" i="37"/>
  <c r="O16" i="37"/>
  <c r="N16" i="37"/>
  <c r="N78" i="37" s="1"/>
  <c r="M16" i="37"/>
  <c r="M78" i="37" s="1"/>
  <c r="L16" i="37"/>
  <c r="K16" i="37"/>
  <c r="J16" i="37"/>
  <c r="J78" i="37" s="1"/>
  <c r="I16" i="37"/>
  <c r="I78" i="37" s="1"/>
  <c r="H16" i="37"/>
  <c r="H78" i="37" s="1"/>
  <c r="G16" i="37"/>
  <c r="G78" i="37" s="1"/>
  <c r="F16" i="37"/>
  <c r="F78" i="37" s="1"/>
  <c r="E16" i="37"/>
  <c r="E78" i="37" s="1"/>
  <c r="D16" i="37"/>
  <c r="C16" i="37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V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X60" i="35"/>
  <c r="W60" i="35"/>
  <c r="V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V57" i="35"/>
  <c r="U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Y51" i="35" s="1"/>
  <c r="X53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L51" i="35" s="1"/>
  <c r="K53" i="35"/>
  <c r="J53" i="35"/>
  <c r="I53" i="35"/>
  <c r="H53" i="35"/>
  <c r="G53" i="35"/>
  <c r="F53" i="35"/>
  <c r="F51" i="35" s="1"/>
  <c r="E53" i="35"/>
  <c r="E51" i="35" s="1"/>
  <c r="D53" i="35"/>
  <c r="C53" i="35"/>
  <c r="B53" i="35"/>
  <c r="Y52" i="35"/>
  <c r="X52" i="35"/>
  <c r="X51" i="35" s="1"/>
  <c r="W52" i="35"/>
  <c r="W51" i="35" s="1"/>
  <c r="V52" i="35"/>
  <c r="V51" i="35" s="1"/>
  <c r="U52" i="35"/>
  <c r="U51" i="35" s="1"/>
  <c r="T52" i="35"/>
  <c r="T51" i="35" s="1"/>
  <c r="S52" i="35"/>
  <c r="S51" i="35" s="1"/>
  <c r="R52" i="35"/>
  <c r="Q52" i="35"/>
  <c r="Q51" i="35" s="1"/>
  <c r="P52" i="35"/>
  <c r="O52" i="35"/>
  <c r="N52" i="35"/>
  <c r="M52" i="35"/>
  <c r="L52" i="35"/>
  <c r="K52" i="35"/>
  <c r="K51" i="35" s="1"/>
  <c r="J52" i="35"/>
  <c r="J51" i="35" s="1"/>
  <c r="I52" i="35"/>
  <c r="I51" i="35" s="1"/>
  <c r="H52" i="35"/>
  <c r="H51" i="35" s="1"/>
  <c r="G52" i="35"/>
  <c r="G51" i="35" s="1"/>
  <c r="F52" i="35"/>
  <c r="E52" i="35"/>
  <c r="D52" i="35"/>
  <c r="D51" i="35" s="1"/>
  <c r="C52" i="35"/>
  <c r="C51" i="35" s="1"/>
  <c r="B52" i="35"/>
  <c r="B51" i="35" s="1"/>
  <c r="R51" i="35"/>
  <c r="P51" i="35"/>
  <c r="O51" i="35"/>
  <c r="N51" i="35"/>
  <c r="M51" i="35"/>
  <c r="Y27" i="35"/>
  <c r="X27" i="35"/>
  <c r="W27" i="35"/>
  <c r="V27" i="35"/>
  <c r="U27" i="35"/>
  <c r="T27" i="35"/>
  <c r="T63" i="35" s="1"/>
  <c r="S27" i="35"/>
  <c r="R27" i="35"/>
  <c r="Q27" i="35"/>
  <c r="P27" i="35"/>
  <c r="O27" i="35"/>
  <c r="N27" i="35"/>
  <c r="N63" i="35" s="1"/>
  <c r="M27" i="35"/>
  <c r="M80" i="35" s="1"/>
  <c r="L27" i="35"/>
  <c r="L63" i="35" s="1"/>
  <c r="K27" i="35"/>
  <c r="J27" i="35"/>
  <c r="I27" i="35"/>
  <c r="H27" i="35"/>
  <c r="G27" i="35"/>
  <c r="F27" i="35"/>
  <c r="F63" i="35" s="1"/>
  <c r="E27" i="35"/>
  <c r="D27" i="35"/>
  <c r="D63" i="35" s="1"/>
  <c r="C27" i="35"/>
  <c r="B27" i="35"/>
  <c r="Y24" i="35"/>
  <c r="X24" i="35"/>
  <c r="W24" i="35"/>
  <c r="V24" i="35"/>
  <c r="U24" i="35"/>
  <c r="T24" i="35"/>
  <c r="S24" i="35"/>
  <c r="R24" i="35"/>
  <c r="Q24" i="35"/>
  <c r="P24" i="35"/>
  <c r="P60" i="35" s="1"/>
  <c r="O24" i="35"/>
  <c r="O60" i="35" s="1"/>
  <c r="N24" i="35"/>
  <c r="N60" i="35" s="1"/>
  <c r="M24" i="35"/>
  <c r="L24" i="35"/>
  <c r="K24" i="35"/>
  <c r="J24" i="35"/>
  <c r="I24" i="35"/>
  <c r="H24" i="35"/>
  <c r="H60" i="35" s="1"/>
  <c r="G24" i="35"/>
  <c r="G79" i="35" s="1"/>
  <c r="F24" i="35"/>
  <c r="F60" i="35" s="1"/>
  <c r="E24" i="35"/>
  <c r="D24" i="35"/>
  <c r="C24" i="35"/>
  <c r="B24" i="35"/>
  <c r="Y16" i="35"/>
  <c r="X16" i="35"/>
  <c r="W16" i="35"/>
  <c r="V16" i="35"/>
  <c r="U16" i="35"/>
  <c r="T16" i="35"/>
  <c r="T57" i="35" s="1"/>
  <c r="S16" i="35"/>
  <c r="R16" i="35"/>
  <c r="Q16" i="35"/>
  <c r="P16" i="35"/>
  <c r="O16" i="35"/>
  <c r="N16" i="35"/>
  <c r="N57" i="35" s="1"/>
  <c r="M16" i="35"/>
  <c r="M57" i="35" s="1"/>
  <c r="L16" i="35"/>
  <c r="L57" i="35" s="1"/>
  <c r="K16" i="35"/>
  <c r="J16" i="35"/>
  <c r="I16" i="35"/>
  <c r="H16" i="35"/>
  <c r="G16" i="35"/>
  <c r="F16" i="35"/>
  <c r="F57" i="35" s="1"/>
  <c r="E16" i="35"/>
  <c r="E78" i="35" s="1"/>
  <c r="D16" i="35"/>
  <c r="D57" i="35" s="1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O51" i="34" s="1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Y63" i="34"/>
  <c r="B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D51" i="34" s="1"/>
  <c r="C58" i="34"/>
  <c r="B58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X52" i="34"/>
  <c r="X51" i="34" s="1"/>
  <c r="W52" i="34"/>
  <c r="W51" i="34" s="1"/>
  <c r="V52" i="34"/>
  <c r="V51" i="34" s="1"/>
  <c r="U52" i="34"/>
  <c r="T52" i="34"/>
  <c r="S52" i="34"/>
  <c r="R52" i="34"/>
  <c r="Q52" i="34"/>
  <c r="P52" i="34"/>
  <c r="O52" i="34"/>
  <c r="N52" i="34"/>
  <c r="N51" i="34" s="1"/>
  <c r="M52" i="34"/>
  <c r="M51" i="34" s="1"/>
  <c r="L52" i="34"/>
  <c r="K52" i="34"/>
  <c r="J52" i="34"/>
  <c r="J51" i="34" s="1"/>
  <c r="I52" i="34"/>
  <c r="I51" i="34" s="1"/>
  <c r="H52" i="34"/>
  <c r="H51" i="34" s="1"/>
  <c r="G52" i="34"/>
  <c r="G51" i="34" s="1"/>
  <c r="F52" i="34"/>
  <c r="F51" i="34" s="1"/>
  <c r="E52" i="34"/>
  <c r="E51" i="34" s="1"/>
  <c r="D52" i="34"/>
  <c r="C52" i="34"/>
  <c r="B52" i="34"/>
  <c r="Y51" i="34"/>
  <c r="U51" i="34"/>
  <c r="Q51" i="34"/>
  <c r="P51" i="34"/>
  <c r="Y27" i="34"/>
  <c r="X27" i="34"/>
  <c r="X63" i="34" s="1"/>
  <c r="W27" i="34"/>
  <c r="V27" i="34"/>
  <c r="U27" i="34"/>
  <c r="T27" i="34"/>
  <c r="S27" i="34"/>
  <c r="R27" i="34"/>
  <c r="R63" i="34" s="1"/>
  <c r="Q27" i="34"/>
  <c r="Q63" i="34" s="1"/>
  <c r="P27" i="34"/>
  <c r="P63" i="34" s="1"/>
  <c r="O27" i="34"/>
  <c r="N27" i="34"/>
  <c r="M27" i="34"/>
  <c r="L27" i="34"/>
  <c r="K27" i="34"/>
  <c r="J27" i="34"/>
  <c r="J63" i="34" s="1"/>
  <c r="I27" i="34"/>
  <c r="I63" i="34" s="1"/>
  <c r="H27" i="34"/>
  <c r="H63" i="34" s="1"/>
  <c r="G27" i="34"/>
  <c r="F27" i="34"/>
  <c r="E27" i="34"/>
  <c r="D27" i="34"/>
  <c r="C27" i="34"/>
  <c r="B27" i="34"/>
  <c r="Y24" i="34"/>
  <c r="X24" i="34"/>
  <c r="W24" i="34"/>
  <c r="V24" i="34"/>
  <c r="U24" i="34"/>
  <c r="T24" i="34"/>
  <c r="T60" i="34" s="1"/>
  <c r="S24" i="34"/>
  <c r="S60" i="34" s="1"/>
  <c r="R24" i="34"/>
  <c r="R60" i="34" s="1"/>
  <c r="Q24" i="34"/>
  <c r="P24" i="34"/>
  <c r="O24" i="34"/>
  <c r="N24" i="34"/>
  <c r="M24" i="34"/>
  <c r="M60" i="34" s="1"/>
  <c r="L24" i="34"/>
  <c r="L60" i="34" s="1"/>
  <c r="K24" i="34"/>
  <c r="K60" i="34" s="1"/>
  <c r="J24" i="34"/>
  <c r="J60" i="34" s="1"/>
  <c r="I24" i="34"/>
  <c r="H24" i="34"/>
  <c r="G24" i="34"/>
  <c r="F24" i="34"/>
  <c r="E24" i="34"/>
  <c r="E60" i="34" s="1"/>
  <c r="D24" i="34"/>
  <c r="D60" i="34" s="1"/>
  <c r="C24" i="34"/>
  <c r="C60" i="34" s="1"/>
  <c r="B24" i="34"/>
  <c r="B60" i="34" s="1"/>
  <c r="Y16" i="34"/>
  <c r="Y57" i="34" s="1"/>
  <c r="X16" i="34"/>
  <c r="X57" i="34" s="1"/>
  <c r="W16" i="34"/>
  <c r="V16" i="34"/>
  <c r="U16" i="34"/>
  <c r="U57" i="34" s="1"/>
  <c r="T16" i="34"/>
  <c r="S16" i="34"/>
  <c r="S57" i="34" s="1"/>
  <c r="R16" i="34"/>
  <c r="R57" i="34" s="1"/>
  <c r="Q16" i="34"/>
  <c r="Q57" i="34" s="1"/>
  <c r="P16" i="34"/>
  <c r="P57" i="34" s="1"/>
  <c r="O16" i="34"/>
  <c r="N16" i="34"/>
  <c r="M16" i="34"/>
  <c r="L16" i="34"/>
  <c r="K16" i="34"/>
  <c r="J16" i="34"/>
  <c r="J57" i="34" s="1"/>
  <c r="I16" i="34"/>
  <c r="I57" i="34" s="1"/>
  <c r="H16" i="34"/>
  <c r="H57" i="34" s="1"/>
  <c r="G16" i="34"/>
  <c r="F16" i="34"/>
  <c r="E16" i="34"/>
  <c r="E57" i="34" s="1"/>
  <c r="D16" i="34"/>
  <c r="C16" i="34"/>
  <c r="C57" i="34" s="1"/>
  <c r="B16" i="34"/>
  <c r="B57" i="34" s="1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L80" i="33"/>
  <c r="I80" i="33"/>
  <c r="H80" i="33"/>
  <c r="F79" i="33"/>
  <c r="Y78" i="33"/>
  <c r="X78" i="33"/>
  <c r="O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U63" i="33"/>
  <c r="M63" i="33"/>
  <c r="L63" i="33"/>
  <c r="H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W60" i="33"/>
  <c r="V60" i="33"/>
  <c r="Q60" i="33"/>
  <c r="F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V51" i="33" s="1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X57" i="33"/>
  <c r="W57" i="33"/>
  <c r="T57" i="33"/>
  <c r="E57" i="33"/>
  <c r="D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B51" i="33" s="1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H51" i="33" s="1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Y51" i="33" s="1"/>
  <c r="X53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X52" i="33"/>
  <c r="X51" i="33" s="1"/>
  <c r="W52" i="33"/>
  <c r="V52" i="33"/>
  <c r="U52" i="33"/>
  <c r="T52" i="33"/>
  <c r="S52" i="33"/>
  <c r="R52" i="33"/>
  <c r="R51" i="33" s="1"/>
  <c r="Q52" i="33"/>
  <c r="Q51" i="33" s="1"/>
  <c r="P52" i="33"/>
  <c r="P51" i="33" s="1"/>
  <c r="O52" i="33"/>
  <c r="N52" i="33"/>
  <c r="M52" i="33"/>
  <c r="L52" i="33"/>
  <c r="K52" i="33"/>
  <c r="J52" i="33"/>
  <c r="J51" i="33" s="1"/>
  <c r="I52" i="33"/>
  <c r="H52" i="33"/>
  <c r="G52" i="33"/>
  <c r="F52" i="33"/>
  <c r="E52" i="33"/>
  <c r="D52" i="33"/>
  <c r="C52" i="33"/>
  <c r="B52" i="33"/>
  <c r="Y27" i="33"/>
  <c r="Y80" i="33" s="1"/>
  <c r="X27" i="33"/>
  <c r="X80" i="34" s="1"/>
  <c r="W27" i="33"/>
  <c r="W63" i="33" s="1"/>
  <c r="V27" i="33"/>
  <c r="V63" i="33" s="1"/>
  <c r="U27" i="33"/>
  <c r="U80" i="33" s="1"/>
  <c r="T27" i="33"/>
  <c r="S27" i="33"/>
  <c r="R27" i="33"/>
  <c r="Q27" i="33"/>
  <c r="Q80" i="33" s="1"/>
  <c r="P27" i="33"/>
  <c r="P80" i="34" s="1"/>
  <c r="O27" i="33"/>
  <c r="O63" i="33" s="1"/>
  <c r="N27" i="33"/>
  <c r="N63" i="33" s="1"/>
  <c r="M27" i="33"/>
  <c r="M80" i="33" s="1"/>
  <c r="L27" i="33"/>
  <c r="K27" i="33"/>
  <c r="J27" i="33"/>
  <c r="I27" i="33"/>
  <c r="I63" i="33" s="1"/>
  <c r="H27" i="33"/>
  <c r="G27" i="33"/>
  <c r="G80" i="33" s="1"/>
  <c r="F27" i="33"/>
  <c r="F63" i="33" s="1"/>
  <c r="E27" i="33"/>
  <c r="E63" i="33" s="1"/>
  <c r="D27" i="33"/>
  <c r="D80" i="35" s="1"/>
  <c r="C27" i="33"/>
  <c r="B27" i="33"/>
  <c r="Y24" i="33"/>
  <c r="Y79" i="33" s="1"/>
  <c r="X24" i="33"/>
  <c r="X79" i="33" s="1"/>
  <c r="W24" i="33"/>
  <c r="W79" i="33" s="1"/>
  <c r="V24" i="33"/>
  <c r="U24" i="33"/>
  <c r="T24" i="33"/>
  <c r="T79" i="33" s="1"/>
  <c r="S24" i="33"/>
  <c r="S79" i="33" s="1"/>
  <c r="R24" i="33"/>
  <c r="Q24" i="33"/>
  <c r="Q79" i="33" s="1"/>
  <c r="P24" i="33"/>
  <c r="P79" i="33" s="1"/>
  <c r="O24" i="33"/>
  <c r="O79" i="33" s="1"/>
  <c r="N24" i="33"/>
  <c r="M24" i="33"/>
  <c r="M60" i="33" s="1"/>
  <c r="L24" i="33"/>
  <c r="L79" i="33" s="1"/>
  <c r="K24" i="33"/>
  <c r="K79" i="33" s="1"/>
  <c r="J24" i="33"/>
  <c r="I24" i="33"/>
  <c r="I79" i="33" s="1"/>
  <c r="H24" i="33"/>
  <c r="H79" i="33" s="1"/>
  <c r="G24" i="33"/>
  <c r="G79" i="33" s="1"/>
  <c r="F24" i="33"/>
  <c r="E24" i="33"/>
  <c r="E79" i="33" s="1"/>
  <c r="D24" i="33"/>
  <c r="D60" i="33" s="1"/>
  <c r="C24" i="33"/>
  <c r="C79" i="33" s="1"/>
  <c r="B24" i="33"/>
  <c r="Y16" i="33"/>
  <c r="Y57" i="33" s="1"/>
  <c r="X16" i="33"/>
  <c r="X78" i="34" s="1"/>
  <c r="W16" i="33"/>
  <c r="W78" i="33" s="1"/>
  <c r="V16" i="33"/>
  <c r="V78" i="33" s="1"/>
  <c r="U16" i="33"/>
  <c r="U78" i="33" s="1"/>
  <c r="T16" i="33"/>
  <c r="T78" i="35" s="1"/>
  <c r="S16" i="33"/>
  <c r="R16" i="33"/>
  <c r="Q16" i="33"/>
  <c r="Q57" i="33" s="1"/>
  <c r="P16" i="33"/>
  <c r="P78" i="34" s="1"/>
  <c r="O16" i="33"/>
  <c r="O57" i="33" s="1"/>
  <c r="N16" i="33"/>
  <c r="N78" i="33" s="1"/>
  <c r="M16" i="33"/>
  <c r="M78" i="33" s="1"/>
  <c r="L16" i="33"/>
  <c r="K16" i="33"/>
  <c r="K78" i="33" s="1"/>
  <c r="J16" i="33"/>
  <c r="I16" i="33"/>
  <c r="I78" i="33" s="1"/>
  <c r="I72" i="33" s="1"/>
  <c r="H16" i="33"/>
  <c r="H78" i="34" s="1"/>
  <c r="G16" i="33"/>
  <c r="G57" i="33" s="1"/>
  <c r="F16" i="33"/>
  <c r="F57" i="33" s="1"/>
  <c r="E16" i="33"/>
  <c r="E78" i="33" s="1"/>
  <c r="D16" i="33"/>
  <c r="C16" i="33"/>
  <c r="B16" i="33"/>
  <c r="X38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W33" i="32"/>
  <c r="W38" i="32" s="1"/>
  <c r="V33" i="32"/>
  <c r="V38" i="32" s="1"/>
  <c r="U33" i="32"/>
  <c r="U38" i="32" s="1"/>
  <c r="T33" i="32"/>
  <c r="T38" i="32" s="1"/>
  <c r="T176" i="4" s="1"/>
  <c r="S33" i="32"/>
  <c r="S38" i="32" s="1"/>
  <c r="S176" i="4" s="1"/>
  <c r="R33" i="32"/>
  <c r="R38" i="32" s="1"/>
  <c r="Q33" i="32"/>
  <c r="Q38" i="32" s="1"/>
  <c r="P33" i="32"/>
  <c r="P38" i="32" s="1"/>
  <c r="O33" i="32"/>
  <c r="O38" i="32" s="1"/>
  <c r="O176" i="4" s="1"/>
  <c r="N33" i="32"/>
  <c r="N38" i="32" s="1"/>
  <c r="M33" i="32"/>
  <c r="M38" i="32" s="1"/>
  <c r="L33" i="32"/>
  <c r="L38" i="32" s="1"/>
  <c r="K33" i="32"/>
  <c r="K38" i="32" s="1"/>
  <c r="K176" i="4" s="1"/>
  <c r="J33" i="32"/>
  <c r="J38" i="32" s="1"/>
  <c r="I33" i="32"/>
  <c r="I38" i="32" s="1"/>
  <c r="H33" i="32"/>
  <c r="H38" i="32" s="1"/>
  <c r="G33" i="32"/>
  <c r="G38" i="32" s="1"/>
  <c r="G176" i="4" s="1"/>
  <c r="F33" i="32"/>
  <c r="F38" i="32" s="1"/>
  <c r="F176" i="4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W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G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C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H84" i="31" s="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V90" i="31"/>
  <c r="R90" i="31"/>
  <c r="M90" i="31"/>
  <c r="J90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Y84" i="31" s="1"/>
  <c r="X85" i="31"/>
  <c r="X84" i="31" s="1"/>
  <c r="W85" i="31"/>
  <c r="V85" i="31"/>
  <c r="U85" i="31"/>
  <c r="T85" i="31"/>
  <c r="S85" i="31"/>
  <c r="R85" i="31"/>
  <c r="Q85" i="31"/>
  <c r="Q84" i="31" s="1"/>
  <c r="P85" i="31"/>
  <c r="P84" i="31" s="1"/>
  <c r="O85" i="31"/>
  <c r="N85" i="31"/>
  <c r="M85" i="31"/>
  <c r="L85" i="31"/>
  <c r="L84" i="31" s="1"/>
  <c r="K85" i="31"/>
  <c r="J85" i="31"/>
  <c r="I85" i="31"/>
  <c r="I84" i="31" s="1"/>
  <c r="H85" i="31"/>
  <c r="G85" i="31"/>
  <c r="F85" i="31"/>
  <c r="E85" i="31"/>
  <c r="D85" i="31"/>
  <c r="C85" i="31"/>
  <c r="B85" i="31"/>
  <c r="Y66" i="31"/>
  <c r="X66" i="31"/>
  <c r="X105" i="31" s="1"/>
  <c r="W66" i="31"/>
  <c r="V66" i="31"/>
  <c r="U66" i="31"/>
  <c r="T66" i="31"/>
  <c r="T105" i="31" s="1"/>
  <c r="S66" i="31"/>
  <c r="S105" i="31" s="1"/>
  <c r="R66" i="31"/>
  <c r="R105" i="31" s="1"/>
  <c r="Q66" i="31"/>
  <c r="P66" i="31"/>
  <c r="P105" i="31" s="1"/>
  <c r="O66" i="31"/>
  <c r="O105" i="31" s="1"/>
  <c r="N66" i="31"/>
  <c r="M66" i="31"/>
  <c r="L66" i="31"/>
  <c r="K66" i="31"/>
  <c r="K105" i="31" s="1"/>
  <c r="J66" i="31"/>
  <c r="J105" i="31" s="1"/>
  <c r="I66" i="31"/>
  <c r="H66" i="31"/>
  <c r="H105" i="31" s="1"/>
  <c r="G66" i="31"/>
  <c r="G105" i="31" s="1"/>
  <c r="F66" i="31"/>
  <c r="F105" i="31" s="1"/>
  <c r="E66" i="31"/>
  <c r="D66" i="31"/>
  <c r="C66" i="31"/>
  <c r="B66" i="31"/>
  <c r="B105" i="31" s="1"/>
  <c r="Y45" i="31"/>
  <c r="X45" i="31"/>
  <c r="W45" i="31"/>
  <c r="V45" i="31"/>
  <c r="U45" i="31"/>
  <c r="U99" i="31" s="1"/>
  <c r="T45" i="31"/>
  <c r="T99" i="31" s="1"/>
  <c r="S45" i="31"/>
  <c r="R45" i="31"/>
  <c r="Q45" i="31"/>
  <c r="P45" i="31"/>
  <c r="O45" i="31"/>
  <c r="N45" i="31"/>
  <c r="M45" i="31"/>
  <c r="M99" i="31" s="1"/>
  <c r="L45" i="31"/>
  <c r="L99" i="31" s="1"/>
  <c r="K45" i="31"/>
  <c r="J45" i="31"/>
  <c r="I45" i="31"/>
  <c r="H45" i="31"/>
  <c r="G45" i="31"/>
  <c r="F45" i="31"/>
  <c r="E45" i="31"/>
  <c r="E99" i="31" s="1"/>
  <c r="D45" i="31"/>
  <c r="D99" i="31" s="1"/>
  <c r="C45" i="31"/>
  <c r="C99" i="31" s="1"/>
  <c r="B45" i="31"/>
  <c r="Y25" i="31"/>
  <c r="X25" i="31"/>
  <c r="W25" i="31"/>
  <c r="V25" i="31"/>
  <c r="V94" i="31" s="1"/>
  <c r="U25" i="31"/>
  <c r="U94" i="31" s="1"/>
  <c r="T25" i="31"/>
  <c r="S25" i="31"/>
  <c r="S94" i="31" s="1"/>
  <c r="R25" i="31"/>
  <c r="R94" i="31" s="1"/>
  <c r="Q25" i="31"/>
  <c r="P25" i="31"/>
  <c r="P94" i="31" s="1"/>
  <c r="O25" i="31"/>
  <c r="N25" i="31"/>
  <c r="M25" i="31"/>
  <c r="M94" i="31" s="1"/>
  <c r="L25" i="31"/>
  <c r="L94" i="31" s="1"/>
  <c r="K25" i="31"/>
  <c r="K94" i="31" s="1"/>
  <c r="J25" i="31"/>
  <c r="J94" i="31" s="1"/>
  <c r="I25" i="31"/>
  <c r="H25" i="31"/>
  <c r="H94" i="31" s="1"/>
  <c r="G25" i="31"/>
  <c r="F25" i="31"/>
  <c r="E25" i="31"/>
  <c r="D25" i="31"/>
  <c r="D94" i="31" s="1"/>
  <c r="C25" i="31"/>
  <c r="B25" i="31"/>
  <c r="B94" i="31" s="1"/>
  <c r="Y16" i="31"/>
  <c r="X16" i="31"/>
  <c r="W16" i="31"/>
  <c r="W90" i="31" s="1"/>
  <c r="V16" i="31"/>
  <c r="U16" i="31"/>
  <c r="T16" i="31"/>
  <c r="S16" i="31"/>
  <c r="S90" i="31" s="1"/>
  <c r="R16" i="31"/>
  <c r="Q16" i="31"/>
  <c r="P16" i="31"/>
  <c r="O16" i="31"/>
  <c r="N16" i="31"/>
  <c r="N90" i="31" s="1"/>
  <c r="M16" i="31"/>
  <c r="L16" i="31"/>
  <c r="K16" i="31"/>
  <c r="J16" i="31"/>
  <c r="I16" i="31"/>
  <c r="H16" i="31"/>
  <c r="G16" i="31"/>
  <c r="F16" i="31"/>
  <c r="E16" i="31"/>
  <c r="E90" i="31" s="1"/>
  <c r="D16" i="31"/>
  <c r="D90" i="31" s="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H105" i="30"/>
  <c r="D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X99" i="30"/>
  <c r="R99" i="30"/>
  <c r="P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X90" i="30"/>
  <c r="V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84" i="30" s="1"/>
  <c r="Y85" i="30"/>
  <c r="Y84" i="30" s="1"/>
  <c r="X85" i="30"/>
  <c r="X84" i="30" s="1"/>
  <c r="W85" i="30"/>
  <c r="W84" i="30" s="1"/>
  <c r="V85" i="30"/>
  <c r="V84" i="30" s="1"/>
  <c r="U85" i="30"/>
  <c r="U84" i="30" s="1"/>
  <c r="T85" i="30"/>
  <c r="T84" i="30" s="1"/>
  <c r="S85" i="30"/>
  <c r="R85" i="30"/>
  <c r="Q85" i="30"/>
  <c r="P85" i="30"/>
  <c r="O85" i="30"/>
  <c r="O84" i="30" s="1"/>
  <c r="N85" i="30"/>
  <c r="N84" i="30" s="1"/>
  <c r="M85" i="30"/>
  <c r="M84" i="30" s="1"/>
  <c r="L85" i="30"/>
  <c r="L84" i="30" s="1"/>
  <c r="K85" i="30"/>
  <c r="K84" i="30" s="1"/>
  <c r="J85" i="30"/>
  <c r="J84" i="30" s="1"/>
  <c r="I85" i="30"/>
  <c r="I84" i="30" s="1"/>
  <c r="H85" i="30"/>
  <c r="H84" i="30" s="1"/>
  <c r="G85" i="30"/>
  <c r="G84" i="30" s="1"/>
  <c r="F85" i="30"/>
  <c r="F84" i="30" s="1"/>
  <c r="E85" i="30"/>
  <c r="E84" i="30" s="1"/>
  <c r="D85" i="30"/>
  <c r="D84" i="30" s="1"/>
  <c r="C85" i="30"/>
  <c r="C84" i="30" s="1"/>
  <c r="B85" i="30"/>
  <c r="S84" i="30"/>
  <c r="R84" i="30"/>
  <c r="Q84" i="30"/>
  <c r="P84" i="30"/>
  <c r="Y66" i="30"/>
  <c r="Y105" i="30" s="1"/>
  <c r="X66" i="30"/>
  <c r="X123" i="30" s="1"/>
  <c r="W66" i="30"/>
  <c r="W105" i="30" s="1"/>
  <c r="V66" i="30"/>
  <c r="V123" i="30" s="1"/>
  <c r="U66" i="30"/>
  <c r="U105" i="30" s="1"/>
  <c r="T66" i="30"/>
  <c r="T105" i="30" s="1"/>
  <c r="S66" i="30"/>
  <c r="R66" i="30"/>
  <c r="R123" i="30" s="1"/>
  <c r="Q66" i="30"/>
  <c r="Q123" i="30" s="1"/>
  <c r="P66" i="30"/>
  <c r="P123" i="30" s="1"/>
  <c r="O66" i="30"/>
  <c r="O105" i="30" s="1"/>
  <c r="N66" i="30"/>
  <c r="N123" i="30" s="1"/>
  <c r="M66" i="30"/>
  <c r="M105" i="30" s="1"/>
  <c r="L66" i="30"/>
  <c r="L105" i="30" s="1"/>
  <c r="K66" i="30"/>
  <c r="J66" i="30"/>
  <c r="J105" i="30" s="1"/>
  <c r="I66" i="30"/>
  <c r="H66" i="30"/>
  <c r="G66" i="30"/>
  <c r="G105" i="30" s="1"/>
  <c r="F66" i="30"/>
  <c r="E66" i="30"/>
  <c r="E105" i="30" s="1"/>
  <c r="D66" i="30"/>
  <c r="C66" i="30"/>
  <c r="B66" i="30"/>
  <c r="B105" i="30" s="1"/>
  <c r="Y45" i="30"/>
  <c r="Y99" i="30" s="1"/>
  <c r="X45" i="30"/>
  <c r="W45" i="30"/>
  <c r="W99" i="30" s="1"/>
  <c r="V45" i="30"/>
  <c r="V122" i="30" s="1"/>
  <c r="U45" i="30"/>
  <c r="U122" i="30" s="1"/>
  <c r="T45" i="30"/>
  <c r="T99" i="30" s="1"/>
  <c r="S45" i="30"/>
  <c r="S99" i="30" s="1"/>
  <c r="R45" i="30"/>
  <c r="R122" i="30" s="1"/>
  <c r="Q45" i="30"/>
  <c r="Q122" i="30" s="1"/>
  <c r="P45" i="30"/>
  <c r="P122" i="30" s="1"/>
  <c r="O45" i="30"/>
  <c r="O99" i="30" s="1"/>
  <c r="N45" i="30"/>
  <c r="N122" i="30" s="1"/>
  <c r="M45" i="30"/>
  <c r="M99" i="30" s="1"/>
  <c r="L45" i="30"/>
  <c r="L99" i="30" s="1"/>
  <c r="K45" i="30"/>
  <c r="K99" i="30" s="1"/>
  <c r="J45" i="30"/>
  <c r="J122" i="30" s="1"/>
  <c r="I45" i="30"/>
  <c r="I99" i="30" s="1"/>
  <c r="H45" i="30"/>
  <c r="H122" i="30" s="1"/>
  <c r="G45" i="30"/>
  <c r="G99" i="30" s="1"/>
  <c r="F45" i="30"/>
  <c r="E45" i="30"/>
  <c r="E99" i="30" s="1"/>
  <c r="D45" i="30"/>
  <c r="D99" i="30" s="1"/>
  <c r="C45" i="30"/>
  <c r="C99" i="30" s="1"/>
  <c r="B45" i="30"/>
  <c r="Y25" i="30"/>
  <c r="X25" i="30"/>
  <c r="W25" i="30"/>
  <c r="V25" i="30"/>
  <c r="U25" i="30"/>
  <c r="U94" i="30" s="1"/>
  <c r="T25" i="30"/>
  <c r="S25" i="30"/>
  <c r="R25" i="30"/>
  <c r="R120" i="30" s="1"/>
  <c r="Q25" i="30"/>
  <c r="Q120" i="30" s="1"/>
  <c r="P25" i="30"/>
  <c r="P120" i="30" s="1"/>
  <c r="O25" i="30"/>
  <c r="N25" i="30"/>
  <c r="M25" i="30"/>
  <c r="M94" i="30" s="1"/>
  <c r="L25" i="30"/>
  <c r="K25" i="30"/>
  <c r="J25" i="30"/>
  <c r="J94" i="30" s="1"/>
  <c r="I25" i="30"/>
  <c r="I94" i="30" s="1"/>
  <c r="H25" i="30"/>
  <c r="H94" i="30" s="1"/>
  <c r="G25" i="30"/>
  <c r="F25" i="30"/>
  <c r="F120" i="30" s="1"/>
  <c r="E25" i="30"/>
  <c r="E94" i="30" s="1"/>
  <c r="D25" i="30"/>
  <c r="C25" i="30"/>
  <c r="B25" i="30"/>
  <c r="Y16" i="30"/>
  <c r="X16" i="30"/>
  <c r="W16" i="30"/>
  <c r="W90" i="30" s="1"/>
  <c r="V16" i="30"/>
  <c r="U16" i="30"/>
  <c r="U90" i="30" s="1"/>
  <c r="T16" i="30"/>
  <c r="T90" i="30" s="1"/>
  <c r="S16" i="30"/>
  <c r="S90" i="30" s="1"/>
  <c r="R16" i="30"/>
  <c r="R90" i="30" s="1"/>
  <c r="Q16" i="30"/>
  <c r="P16" i="30"/>
  <c r="P90" i="30" s="1"/>
  <c r="O16" i="30"/>
  <c r="N16" i="30"/>
  <c r="N119" i="30" s="1"/>
  <c r="M16" i="30"/>
  <c r="M119" i="30" s="1"/>
  <c r="L16" i="30"/>
  <c r="L90" i="30" s="1"/>
  <c r="K16" i="30"/>
  <c r="K90" i="30" s="1"/>
  <c r="J16" i="30"/>
  <c r="J90" i="30" s="1"/>
  <c r="I16" i="30"/>
  <c r="I90" i="30" s="1"/>
  <c r="H16" i="30"/>
  <c r="H119" i="30" s="1"/>
  <c r="G16" i="30"/>
  <c r="G119" i="30" s="1"/>
  <c r="F16" i="30"/>
  <c r="F119" i="30" s="1"/>
  <c r="E16" i="30"/>
  <c r="E119" i="30" s="1"/>
  <c r="D16" i="30"/>
  <c r="D90" i="30" s="1"/>
  <c r="C16" i="30"/>
  <c r="C90" i="30" s="1"/>
  <c r="B16" i="30"/>
  <c r="B119" i="30" s="1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Y123" i="29"/>
  <c r="U123" i="29"/>
  <c r="Q123" i="29"/>
  <c r="M123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U105" i="29"/>
  <c r="Q105" i="29"/>
  <c r="M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V99" i="29"/>
  <c r="S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Q90" i="29"/>
  <c r="O90" i="29"/>
  <c r="N90" i="29"/>
  <c r="K90" i="29"/>
  <c r="I90" i="29"/>
  <c r="G90" i="29"/>
  <c r="F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U84" i="29" s="1"/>
  <c r="T86" i="29"/>
  <c r="T84" i="29" s="1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F84" i="29" s="1"/>
  <c r="E86" i="29"/>
  <c r="E84" i="29" s="1"/>
  <c r="D86" i="29"/>
  <c r="D84" i="29" s="1"/>
  <c r="C86" i="29"/>
  <c r="C84" i="29" s="1"/>
  <c r="B86" i="29"/>
  <c r="Y85" i="29"/>
  <c r="Y84" i="29" s="1"/>
  <c r="X85" i="29"/>
  <c r="X84" i="29" s="1"/>
  <c r="W85" i="29"/>
  <c r="W84" i="29" s="1"/>
  <c r="V85" i="29"/>
  <c r="V84" i="29" s="1"/>
  <c r="U85" i="29"/>
  <c r="T85" i="29"/>
  <c r="S85" i="29"/>
  <c r="S84" i="29" s="1"/>
  <c r="R85" i="29"/>
  <c r="R84" i="29" s="1"/>
  <c r="Q85" i="29"/>
  <c r="Q84" i="29" s="1"/>
  <c r="P85" i="29"/>
  <c r="P84" i="29" s="1"/>
  <c r="O85" i="29"/>
  <c r="O84" i="29" s="1"/>
  <c r="N85" i="29"/>
  <c r="N84" i="29" s="1"/>
  <c r="M85" i="29"/>
  <c r="M84" i="29" s="1"/>
  <c r="L85" i="29"/>
  <c r="K85" i="29"/>
  <c r="J85" i="29"/>
  <c r="I85" i="29"/>
  <c r="H85" i="29"/>
  <c r="G85" i="29"/>
  <c r="F85" i="29"/>
  <c r="E85" i="29"/>
  <c r="D85" i="29"/>
  <c r="C85" i="29"/>
  <c r="B85" i="29"/>
  <c r="B84" i="29" s="1"/>
  <c r="L84" i="29"/>
  <c r="K84" i="29"/>
  <c r="J84" i="29"/>
  <c r="I84" i="29"/>
  <c r="H84" i="29"/>
  <c r="G84" i="29"/>
  <c r="Y66" i="29"/>
  <c r="X66" i="29"/>
  <c r="X123" i="29" s="1"/>
  <c r="W66" i="29"/>
  <c r="W123" i="31" s="1"/>
  <c r="V66" i="29"/>
  <c r="V123" i="29" s="1"/>
  <c r="U66" i="29"/>
  <c r="T66" i="29"/>
  <c r="T123" i="29" s="1"/>
  <c r="S66" i="29"/>
  <c r="S123" i="29" s="1"/>
  <c r="R66" i="29"/>
  <c r="R123" i="29" s="1"/>
  <c r="Q66" i="29"/>
  <c r="P66" i="29"/>
  <c r="P123" i="29" s="1"/>
  <c r="O66" i="29"/>
  <c r="O123" i="31" s="1"/>
  <c r="N66" i="29"/>
  <c r="N123" i="29" s="1"/>
  <c r="M66" i="29"/>
  <c r="L66" i="29"/>
  <c r="L123" i="29" s="1"/>
  <c r="K66" i="29"/>
  <c r="K123" i="29" s="1"/>
  <c r="J66" i="29"/>
  <c r="J123" i="29" s="1"/>
  <c r="I66" i="29"/>
  <c r="I123" i="29" s="1"/>
  <c r="H66" i="29"/>
  <c r="H123" i="29" s="1"/>
  <c r="G66" i="29"/>
  <c r="G123" i="29" s="1"/>
  <c r="F66" i="29"/>
  <c r="F123" i="29" s="1"/>
  <c r="E66" i="29"/>
  <c r="E123" i="29" s="1"/>
  <c r="D66" i="29"/>
  <c r="D123" i="29" s="1"/>
  <c r="C66" i="29"/>
  <c r="C123" i="29" s="1"/>
  <c r="B66" i="29"/>
  <c r="B123" i="29" s="1"/>
  <c r="Y45" i="29"/>
  <c r="Y122" i="29" s="1"/>
  <c r="X45" i="29"/>
  <c r="X122" i="29" s="1"/>
  <c r="W45" i="29"/>
  <c r="W122" i="29" s="1"/>
  <c r="V45" i="29"/>
  <c r="V122" i="29" s="1"/>
  <c r="U45" i="29"/>
  <c r="U122" i="29" s="1"/>
  <c r="T45" i="29"/>
  <c r="T122" i="29" s="1"/>
  <c r="S45" i="29"/>
  <c r="S122" i="29" s="1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122" i="29" s="1"/>
  <c r="D45" i="29"/>
  <c r="D122" i="29" s="1"/>
  <c r="C45" i="29"/>
  <c r="C122" i="29" s="1"/>
  <c r="B45" i="29"/>
  <c r="B122" i="31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119" i="29" s="1"/>
  <c r="W16" i="29"/>
  <c r="W119" i="29" s="1"/>
  <c r="V16" i="29"/>
  <c r="V119" i="29" s="1"/>
  <c r="U16" i="29"/>
  <c r="U119" i="29" s="1"/>
  <c r="U113" i="29" s="1"/>
  <c r="T16" i="29"/>
  <c r="T119" i="29" s="1"/>
  <c r="S16" i="29"/>
  <c r="S90" i="29" s="1"/>
  <c r="R16" i="29"/>
  <c r="R119" i="29" s="1"/>
  <c r="Q16" i="29"/>
  <c r="Q119" i="29" s="1"/>
  <c r="P16" i="29"/>
  <c r="P119" i="29" s="1"/>
  <c r="O16" i="29"/>
  <c r="O119" i="29" s="1"/>
  <c r="N16" i="29"/>
  <c r="N119" i="31" s="1"/>
  <c r="M16" i="29"/>
  <c r="M119" i="29" s="1"/>
  <c r="L16" i="29"/>
  <c r="L119" i="29" s="1"/>
  <c r="K16" i="29"/>
  <c r="K119" i="29" s="1"/>
  <c r="J16" i="29"/>
  <c r="J119" i="29" s="1"/>
  <c r="I16" i="29"/>
  <c r="I119" i="29" s="1"/>
  <c r="H16" i="29"/>
  <c r="H119" i="29" s="1"/>
  <c r="G16" i="29"/>
  <c r="G119" i="29" s="1"/>
  <c r="F16" i="29"/>
  <c r="F119" i="29" s="1"/>
  <c r="E16" i="29"/>
  <c r="E119" i="31" s="1"/>
  <c r="D16" i="29"/>
  <c r="D119" i="29" s="1"/>
  <c r="C16" i="29"/>
  <c r="C90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C126" i="27" s="1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P126" i="27" s="1"/>
  <c r="O128" i="27"/>
  <c r="O126" i="27" s="1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Y126" i="27" s="1"/>
  <c r="X127" i="27"/>
  <c r="X126" i="27" s="1"/>
  <c r="W127" i="27"/>
  <c r="W126" i="27" s="1"/>
  <c r="V127" i="27"/>
  <c r="V126" i="27" s="1"/>
  <c r="U127" i="27"/>
  <c r="U126" i="27" s="1"/>
  <c r="T127" i="27"/>
  <c r="T126" i="27" s="1"/>
  <c r="S127" i="27"/>
  <c r="S126" i="27" s="1"/>
  <c r="R127" i="27"/>
  <c r="R126" i="27" s="1"/>
  <c r="Q127" i="27"/>
  <c r="Q126" i="27" s="1"/>
  <c r="P127" i="27"/>
  <c r="O127" i="27"/>
  <c r="N127" i="27"/>
  <c r="N126" i="27" s="1"/>
  <c r="M127" i="27"/>
  <c r="M126" i="27" s="1"/>
  <c r="L127" i="27"/>
  <c r="L126" i="27" s="1"/>
  <c r="K127" i="27"/>
  <c r="K126" i="27" s="1"/>
  <c r="J127" i="27"/>
  <c r="I127" i="27"/>
  <c r="H127" i="27"/>
  <c r="H126" i="27" s="1"/>
  <c r="G127" i="27"/>
  <c r="F127" i="27"/>
  <c r="E127" i="27"/>
  <c r="D127" i="27"/>
  <c r="C127" i="27"/>
  <c r="B127" i="27"/>
  <c r="J126" i="27"/>
  <c r="I126" i="27"/>
  <c r="G126" i="27"/>
  <c r="F126" i="27"/>
  <c r="E126" i="27"/>
  <c r="D126" i="27"/>
  <c r="B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Y122" i="27"/>
  <c r="U122" i="27"/>
  <c r="Q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Y110" i="27" s="1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U119" i="27"/>
  <c r="Y118" i="27"/>
  <c r="X118" i="27"/>
  <c r="W118" i="27"/>
  <c r="V118" i="27"/>
  <c r="V110" i="27" s="1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Q116" i="27"/>
  <c r="O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U112" i="27"/>
  <c r="U110" i="27" s="1"/>
  <c r="T112" i="27"/>
  <c r="T110" i="27" s="1"/>
  <c r="S112" i="27"/>
  <c r="S110" i="27" s="1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Y111" i="27"/>
  <c r="X111" i="27"/>
  <c r="W111" i="27"/>
  <c r="V111" i="27"/>
  <c r="U111" i="27"/>
  <c r="T111" i="27"/>
  <c r="S111" i="27"/>
  <c r="R111" i="27"/>
  <c r="R110" i="27" s="1"/>
  <c r="Q111" i="27"/>
  <c r="Q110" i="27" s="1"/>
  <c r="P111" i="27"/>
  <c r="P110" i="27" s="1"/>
  <c r="O111" i="27"/>
  <c r="N111" i="27"/>
  <c r="N110" i="27" s="1"/>
  <c r="M111" i="27"/>
  <c r="M110" i="27" s="1"/>
  <c r="L111" i="27"/>
  <c r="L110" i="27" s="1"/>
  <c r="K111" i="27"/>
  <c r="K110" i="27" s="1"/>
  <c r="J111" i="27"/>
  <c r="J110" i="27" s="1"/>
  <c r="I111" i="27"/>
  <c r="I110" i="27" s="1"/>
  <c r="H111" i="27"/>
  <c r="H110" i="27" s="1"/>
  <c r="G111" i="27"/>
  <c r="F111" i="27"/>
  <c r="F110" i="27" s="1"/>
  <c r="E111" i="27"/>
  <c r="E110" i="27" s="1"/>
  <c r="D111" i="27"/>
  <c r="D110" i="27" s="1"/>
  <c r="C111" i="27"/>
  <c r="C110" i="27" s="1"/>
  <c r="B111" i="27"/>
  <c r="B110" i="27" s="1"/>
  <c r="X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Q98" i="27" s="1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J98" i="27" s="1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M98" i="27" s="1"/>
  <c r="L104" i="27"/>
  <c r="K104" i="27"/>
  <c r="K98" i="27" s="1"/>
  <c r="J104" i="27"/>
  <c r="I104" i="27"/>
  <c r="H104" i="27"/>
  <c r="H98" i="27" s="1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W98" i="27" s="1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G98" i="27" s="1"/>
  <c r="F100" i="27"/>
  <c r="F98" i="27" s="1"/>
  <c r="E100" i="27"/>
  <c r="D100" i="27"/>
  <c r="C100" i="27"/>
  <c r="B100" i="27"/>
  <c r="Y99" i="27"/>
  <c r="Y98" i="27" s="1"/>
  <c r="X99" i="27"/>
  <c r="X98" i="27" s="1"/>
  <c r="W99" i="27"/>
  <c r="V99" i="27"/>
  <c r="V98" i="27" s="1"/>
  <c r="U99" i="27"/>
  <c r="U98" i="27" s="1"/>
  <c r="T99" i="27"/>
  <c r="T98" i="27" s="1"/>
  <c r="S99" i="27"/>
  <c r="S98" i="27" s="1"/>
  <c r="R99" i="27"/>
  <c r="Q99" i="27"/>
  <c r="P99" i="27"/>
  <c r="O99" i="27"/>
  <c r="O98" i="27" s="1"/>
  <c r="N99" i="27"/>
  <c r="M99" i="27"/>
  <c r="L99" i="27"/>
  <c r="K99" i="27"/>
  <c r="J99" i="27"/>
  <c r="I99" i="27"/>
  <c r="H99" i="27"/>
  <c r="G99" i="27"/>
  <c r="F99" i="27"/>
  <c r="E99" i="27"/>
  <c r="E98" i="27" s="1"/>
  <c r="D99" i="27"/>
  <c r="D98" i="27" s="1"/>
  <c r="C99" i="27"/>
  <c r="C98" i="27" s="1"/>
  <c r="B99" i="27"/>
  <c r="P98" i="27"/>
  <c r="N98" i="27"/>
  <c r="L98" i="27"/>
  <c r="I98" i="27"/>
  <c r="Y69" i="27"/>
  <c r="X69" i="27"/>
  <c r="W69" i="27"/>
  <c r="V69" i="27"/>
  <c r="U69" i="27"/>
  <c r="T69" i="27"/>
  <c r="S69" i="27"/>
  <c r="R69" i="27"/>
  <c r="Q69" i="27"/>
  <c r="P69" i="27"/>
  <c r="O69" i="27"/>
  <c r="N69" i="27"/>
  <c r="M69" i="27"/>
  <c r="M122" i="27" s="1"/>
  <c r="L69" i="27"/>
  <c r="K69" i="27"/>
  <c r="J69" i="27"/>
  <c r="I69" i="27"/>
  <c r="I122" i="27" s="1"/>
  <c r="H69" i="27"/>
  <c r="G69" i="27"/>
  <c r="F69" i="27"/>
  <c r="E69" i="27"/>
  <c r="E122" i="27" s="1"/>
  <c r="D69" i="27"/>
  <c r="C69" i="27"/>
  <c r="B69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E119" i="27" s="1"/>
  <c r="D56" i="27"/>
  <c r="C56" i="27"/>
  <c r="B56" i="27"/>
  <c r="Y43" i="27"/>
  <c r="Y116" i="27" s="1"/>
  <c r="X43" i="27"/>
  <c r="W43" i="27"/>
  <c r="W116" i="27" s="1"/>
  <c r="V43" i="27"/>
  <c r="U43" i="27"/>
  <c r="T43" i="27"/>
  <c r="S43" i="27"/>
  <c r="R43" i="27"/>
  <c r="R116" i="27" s="1"/>
  <c r="Q43" i="27"/>
  <c r="P43" i="27"/>
  <c r="O43" i="27"/>
  <c r="N43" i="27"/>
  <c r="M43" i="27"/>
  <c r="L43" i="27"/>
  <c r="K43" i="27"/>
  <c r="J43" i="27"/>
  <c r="J116" i="27" s="1"/>
  <c r="I43" i="27"/>
  <c r="I116" i="27" s="1"/>
  <c r="H43" i="27"/>
  <c r="G43" i="27"/>
  <c r="G116" i="27" s="1"/>
  <c r="F43" i="27"/>
  <c r="E43" i="27"/>
  <c r="D43" i="27"/>
  <c r="C43" i="27"/>
  <c r="B43" i="27"/>
  <c r="B116" i="27" s="1"/>
  <c r="Y17" i="27"/>
  <c r="Y143" i="27" s="1"/>
  <c r="X17" i="27"/>
  <c r="X143" i="27" s="1"/>
  <c r="W17" i="27"/>
  <c r="W143" i="27" s="1"/>
  <c r="V17" i="27"/>
  <c r="V143" i="27" s="1"/>
  <c r="U17" i="27"/>
  <c r="U143" i="27" s="1"/>
  <c r="T17" i="27"/>
  <c r="T143" i="27" s="1"/>
  <c r="S17" i="27"/>
  <c r="S143" i="27" s="1"/>
  <c r="R17" i="27"/>
  <c r="R143" i="27" s="1"/>
  <c r="Q17" i="27"/>
  <c r="Q143" i="27" s="1"/>
  <c r="P17" i="27"/>
  <c r="P143" i="27" s="1"/>
  <c r="O17" i="27"/>
  <c r="O143" i="27" s="1"/>
  <c r="N17" i="27"/>
  <c r="N143" i="27" s="1"/>
  <c r="M17" i="27"/>
  <c r="M143" i="27" s="1"/>
  <c r="L17" i="27"/>
  <c r="L143" i="27" s="1"/>
  <c r="K17" i="27"/>
  <c r="K143" i="27" s="1"/>
  <c r="J17" i="27"/>
  <c r="J143" i="27" s="1"/>
  <c r="I17" i="27"/>
  <c r="I143" i="27" s="1"/>
  <c r="H17" i="27"/>
  <c r="H143" i="27" s="1"/>
  <c r="G17" i="27"/>
  <c r="G143" i="27" s="1"/>
  <c r="F17" i="27"/>
  <c r="F143" i="27" s="1"/>
  <c r="E17" i="27"/>
  <c r="E143" i="27" s="1"/>
  <c r="D17" i="27"/>
  <c r="D143" i="27" s="1"/>
  <c r="C17" i="27"/>
  <c r="C143" i="27" s="1"/>
  <c r="B17" i="27"/>
  <c r="B143" i="27" s="1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Y126" i="26" s="1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X126" i="26" s="1"/>
  <c r="W127" i="26"/>
  <c r="W126" i="26" s="1"/>
  <c r="V127" i="26"/>
  <c r="V126" i="26" s="1"/>
  <c r="U127" i="26"/>
  <c r="U126" i="26" s="1"/>
  <c r="T127" i="26"/>
  <c r="T126" i="26" s="1"/>
  <c r="S127" i="26"/>
  <c r="S126" i="26" s="1"/>
  <c r="R127" i="26"/>
  <c r="Q127" i="26"/>
  <c r="P127" i="26"/>
  <c r="O127" i="26"/>
  <c r="N127" i="26"/>
  <c r="M127" i="26"/>
  <c r="L127" i="26"/>
  <c r="K127" i="26"/>
  <c r="J127" i="26"/>
  <c r="J126" i="26" s="1"/>
  <c r="I127" i="26"/>
  <c r="I126" i="26" s="1"/>
  <c r="H127" i="26"/>
  <c r="H126" i="26" s="1"/>
  <c r="G127" i="26"/>
  <c r="G126" i="26" s="1"/>
  <c r="F127" i="26"/>
  <c r="F126" i="26" s="1"/>
  <c r="E127" i="26"/>
  <c r="E126" i="26" s="1"/>
  <c r="D127" i="26"/>
  <c r="D126" i="26" s="1"/>
  <c r="C127" i="26"/>
  <c r="C126" i="26" s="1"/>
  <c r="B127" i="26"/>
  <c r="B126" i="26" s="1"/>
  <c r="R126" i="26"/>
  <c r="Q126" i="26"/>
  <c r="P126" i="26"/>
  <c r="O126" i="26"/>
  <c r="N126" i="26"/>
  <c r="M126" i="26"/>
  <c r="L126" i="26"/>
  <c r="K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S110" i="26" s="1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O110" i="26" s="1"/>
  <c r="N113" i="26"/>
  <c r="N110" i="26" s="1"/>
  <c r="M113" i="26"/>
  <c r="M110" i="26" s="1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L110" i="26" s="1"/>
  <c r="K112" i="26"/>
  <c r="K110" i="26" s="1"/>
  <c r="J112" i="26"/>
  <c r="J110" i="26" s="1"/>
  <c r="I112" i="26"/>
  <c r="I110" i="26" s="1"/>
  <c r="H112" i="26"/>
  <c r="G112" i="26"/>
  <c r="F112" i="26"/>
  <c r="E112" i="26"/>
  <c r="D112" i="26"/>
  <c r="C112" i="26"/>
  <c r="B112" i="26"/>
  <c r="Y111" i="26"/>
  <c r="X111" i="26"/>
  <c r="X110" i="26" s="1"/>
  <c r="W111" i="26"/>
  <c r="W110" i="26" s="1"/>
  <c r="V111" i="26"/>
  <c r="V110" i="26" s="1"/>
  <c r="U111" i="26"/>
  <c r="U110" i="26" s="1"/>
  <c r="T111" i="26"/>
  <c r="T110" i="26" s="1"/>
  <c r="S111" i="26"/>
  <c r="R111" i="26"/>
  <c r="R110" i="26" s="1"/>
  <c r="Q111" i="26"/>
  <c r="Q110" i="26" s="1"/>
  <c r="P111" i="26"/>
  <c r="P110" i="26" s="1"/>
  <c r="O111" i="26"/>
  <c r="N111" i="26"/>
  <c r="M111" i="26"/>
  <c r="L111" i="26"/>
  <c r="K111" i="26"/>
  <c r="J111" i="26"/>
  <c r="I111" i="26"/>
  <c r="H111" i="26"/>
  <c r="H110" i="26" s="1"/>
  <c r="G111" i="26"/>
  <c r="G110" i="26" s="1"/>
  <c r="F111" i="26"/>
  <c r="F110" i="26" s="1"/>
  <c r="E111" i="26"/>
  <c r="E110" i="26" s="1"/>
  <c r="D111" i="26"/>
  <c r="C111" i="26"/>
  <c r="B111" i="26"/>
  <c r="Y110" i="26"/>
  <c r="D110" i="26"/>
  <c r="C110" i="26"/>
  <c r="B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G98" i="26" s="1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C98" i="26" s="1"/>
  <c r="B101" i="26"/>
  <c r="B98" i="26" s="1"/>
  <c r="Y100" i="26"/>
  <c r="Y98" i="26" s="1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X98" i="26" s="1"/>
  <c r="W99" i="26"/>
  <c r="W98" i="26" s="1"/>
  <c r="V99" i="26"/>
  <c r="V98" i="26" s="1"/>
  <c r="U99" i="26"/>
  <c r="U98" i="26" s="1"/>
  <c r="T99" i="26"/>
  <c r="S99" i="26"/>
  <c r="R99" i="26"/>
  <c r="Q99" i="26"/>
  <c r="P99" i="26"/>
  <c r="O99" i="26"/>
  <c r="N99" i="26"/>
  <c r="M99" i="26"/>
  <c r="L99" i="26"/>
  <c r="L98" i="26" s="1"/>
  <c r="K99" i="26"/>
  <c r="K98" i="26" s="1"/>
  <c r="J99" i="26"/>
  <c r="J98" i="26" s="1"/>
  <c r="I99" i="26"/>
  <c r="I98" i="26" s="1"/>
  <c r="H99" i="26"/>
  <c r="H98" i="26" s="1"/>
  <c r="G99" i="26"/>
  <c r="F99" i="26"/>
  <c r="F98" i="26" s="1"/>
  <c r="E99" i="26"/>
  <c r="E98" i="26" s="1"/>
  <c r="D99" i="26"/>
  <c r="D98" i="26" s="1"/>
  <c r="C99" i="26"/>
  <c r="B99" i="26"/>
  <c r="T98" i="26"/>
  <c r="S98" i="26"/>
  <c r="R98" i="26"/>
  <c r="Q98" i="26"/>
  <c r="P98" i="26"/>
  <c r="O98" i="26"/>
  <c r="N98" i="26"/>
  <c r="M98" i="26"/>
  <c r="Y69" i="26"/>
  <c r="Y154" i="26" s="1"/>
  <c r="X69" i="26"/>
  <c r="X122" i="26" s="1"/>
  <c r="W69" i="26"/>
  <c r="W122" i="26" s="1"/>
  <c r="V69" i="26"/>
  <c r="U69" i="26"/>
  <c r="T69" i="26"/>
  <c r="S69" i="26"/>
  <c r="S122" i="26" s="1"/>
  <c r="R69" i="26"/>
  <c r="R122" i="26" s="1"/>
  <c r="Q69" i="26"/>
  <c r="Q122" i="26" s="1"/>
  <c r="P69" i="26"/>
  <c r="P122" i="26" s="1"/>
  <c r="O69" i="26"/>
  <c r="O122" i="26" s="1"/>
  <c r="N69" i="26"/>
  <c r="M69" i="26"/>
  <c r="L69" i="26"/>
  <c r="K69" i="26"/>
  <c r="K122" i="26" s="1"/>
  <c r="J69" i="26"/>
  <c r="J122" i="26" s="1"/>
  <c r="I69" i="26"/>
  <c r="I122" i="26" s="1"/>
  <c r="H69" i="26"/>
  <c r="H122" i="26" s="1"/>
  <c r="G69" i="26"/>
  <c r="G122" i="26" s="1"/>
  <c r="F69" i="26"/>
  <c r="F122" i="26" s="1"/>
  <c r="E69" i="26"/>
  <c r="D69" i="26"/>
  <c r="C69" i="26"/>
  <c r="C122" i="26" s="1"/>
  <c r="B69" i="26"/>
  <c r="B122" i="26" s="1"/>
  <c r="Y56" i="26"/>
  <c r="Y119" i="26" s="1"/>
  <c r="X56" i="26"/>
  <c r="X119" i="26" s="1"/>
  <c r="W56" i="26"/>
  <c r="V56" i="26"/>
  <c r="V119" i="26" s="1"/>
  <c r="U56" i="26"/>
  <c r="U119" i="26" s="1"/>
  <c r="T56" i="26"/>
  <c r="T119" i="26" s="1"/>
  <c r="S56" i="26"/>
  <c r="R56" i="26"/>
  <c r="Q56" i="26"/>
  <c r="P56" i="26"/>
  <c r="O56" i="26"/>
  <c r="N56" i="26"/>
  <c r="M56" i="26"/>
  <c r="L56" i="26"/>
  <c r="K56" i="26"/>
  <c r="J56" i="26"/>
  <c r="J119" i="26" s="1"/>
  <c r="I56" i="26"/>
  <c r="I119" i="26" s="1"/>
  <c r="H56" i="26"/>
  <c r="G56" i="26"/>
  <c r="F56" i="26"/>
  <c r="E56" i="26"/>
  <c r="D56" i="26"/>
  <c r="C56" i="26"/>
  <c r="B56" i="26"/>
  <c r="B119" i="26" s="1"/>
  <c r="Y43" i="26"/>
  <c r="Y116" i="26" s="1"/>
  <c r="X43" i="26"/>
  <c r="X116" i="26" s="1"/>
  <c r="W43" i="26"/>
  <c r="V43" i="26"/>
  <c r="V116" i="26" s="1"/>
  <c r="U43" i="26"/>
  <c r="T43" i="26"/>
  <c r="T152" i="26" s="1"/>
  <c r="S43" i="26"/>
  <c r="S116" i="26" s="1"/>
  <c r="R43" i="26"/>
  <c r="R116" i="26" s="1"/>
  <c r="Q43" i="26"/>
  <c r="Q116" i="26" s="1"/>
  <c r="P43" i="26"/>
  <c r="P116" i="26" s="1"/>
  <c r="O43" i="26"/>
  <c r="N43" i="26"/>
  <c r="N116" i="26" s="1"/>
  <c r="M43" i="26"/>
  <c r="M116" i="26" s="1"/>
  <c r="L43" i="26"/>
  <c r="L116" i="26" s="1"/>
  <c r="K43" i="26"/>
  <c r="K116" i="26" s="1"/>
  <c r="J43" i="26"/>
  <c r="I43" i="26"/>
  <c r="H43" i="26"/>
  <c r="G43" i="26"/>
  <c r="F43" i="26"/>
  <c r="F116" i="26" s="1"/>
  <c r="E43" i="26"/>
  <c r="D43" i="26"/>
  <c r="C43" i="26"/>
  <c r="C116" i="26" s="1"/>
  <c r="B43" i="26"/>
  <c r="B116" i="26" s="1"/>
  <c r="Y17" i="26"/>
  <c r="Y105" i="26" s="1"/>
  <c r="X17" i="26"/>
  <c r="X143" i="26" s="1"/>
  <c r="W17" i="26"/>
  <c r="W143" i="26" s="1"/>
  <c r="V17" i="26"/>
  <c r="V143" i="26" s="1"/>
  <c r="U17" i="26"/>
  <c r="U143" i="26" s="1"/>
  <c r="T17" i="26"/>
  <c r="T143" i="26" s="1"/>
  <c r="S17" i="26"/>
  <c r="S143" i="26" s="1"/>
  <c r="R17" i="26"/>
  <c r="R105" i="26" s="1"/>
  <c r="Q17" i="26"/>
  <c r="Q105" i="26" s="1"/>
  <c r="P17" i="26"/>
  <c r="P105" i="26" s="1"/>
  <c r="O17" i="26"/>
  <c r="O143" i="26" s="1"/>
  <c r="N17" i="26"/>
  <c r="N105" i="26" s="1"/>
  <c r="M17" i="26"/>
  <c r="M143" i="26" s="1"/>
  <c r="L17" i="26"/>
  <c r="L143" i="26" s="1"/>
  <c r="K17" i="26"/>
  <c r="K143" i="26" s="1"/>
  <c r="J17" i="26"/>
  <c r="J105" i="26" s="1"/>
  <c r="I17" i="26"/>
  <c r="I105" i="26" s="1"/>
  <c r="H17" i="26"/>
  <c r="H105" i="26" s="1"/>
  <c r="G17" i="26"/>
  <c r="G143" i="26" s="1"/>
  <c r="F17" i="26"/>
  <c r="F105" i="26" s="1"/>
  <c r="E17" i="26"/>
  <c r="E105" i="26" s="1"/>
  <c r="D17" i="26"/>
  <c r="D105" i="26" s="1"/>
  <c r="C17" i="26"/>
  <c r="C143" i="26" s="1"/>
  <c r="B17" i="26"/>
  <c r="B143" i="26" s="1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H156" i="25" s="1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Y156" i="25" s="1"/>
  <c r="X158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V156" i="25" s="1"/>
  <c r="U157" i="25"/>
  <c r="U156" i="25" s="1"/>
  <c r="T157" i="25"/>
  <c r="T156" i="25" s="1"/>
  <c r="S157" i="25"/>
  <c r="S156" i="25" s="1"/>
  <c r="R157" i="25"/>
  <c r="Q157" i="25"/>
  <c r="Q156" i="25" s="1"/>
  <c r="P157" i="25"/>
  <c r="P156" i="25" s="1"/>
  <c r="O157" i="25"/>
  <c r="N157" i="25"/>
  <c r="M157" i="25"/>
  <c r="M156" i="25" s="1"/>
  <c r="L157" i="25"/>
  <c r="L156" i="25" s="1"/>
  <c r="K157" i="25"/>
  <c r="J157" i="25"/>
  <c r="J156" i="25" s="1"/>
  <c r="I157" i="25"/>
  <c r="I156" i="25" s="1"/>
  <c r="H157" i="25"/>
  <c r="G157" i="25"/>
  <c r="F157" i="25"/>
  <c r="E157" i="25"/>
  <c r="D157" i="25"/>
  <c r="C157" i="25"/>
  <c r="B157" i="25"/>
  <c r="G156" i="25"/>
  <c r="F156" i="25"/>
  <c r="E156" i="25"/>
  <c r="S154" i="25"/>
  <c r="C154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F126" i="25" s="1"/>
  <c r="E131" i="25"/>
  <c r="E126" i="25" s="1"/>
  <c r="D131" i="25"/>
  <c r="D126" i="25" s="1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126" i="25" s="1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K126" i="25" s="1"/>
  <c r="J128" i="25"/>
  <c r="I128" i="25"/>
  <c r="H128" i="25"/>
  <c r="G128" i="25"/>
  <c r="F128" i="25"/>
  <c r="E128" i="25"/>
  <c r="D128" i="25"/>
  <c r="C128" i="25"/>
  <c r="B128" i="25"/>
  <c r="Y127" i="25"/>
  <c r="Y126" i="25" s="1"/>
  <c r="X127" i="25"/>
  <c r="X126" i="25" s="1"/>
  <c r="W127" i="25"/>
  <c r="W126" i="25" s="1"/>
  <c r="V127" i="25"/>
  <c r="V126" i="25" s="1"/>
  <c r="U127" i="25"/>
  <c r="U126" i="25" s="1"/>
  <c r="T127" i="25"/>
  <c r="T126" i="25" s="1"/>
  <c r="S127" i="25"/>
  <c r="S126" i="25" s="1"/>
  <c r="R127" i="25"/>
  <c r="R126" i="25" s="1"/>
  <c r="Q127" i="25"/>
  <c r="Q126" i="25" s="1"/>
  <c r="P127" i="25"/>
  <c r="P126" i="25" s="1"/>
  <c r="O127" i="25"/>
  <c r="N127" i="25"/>
  <c r="M127" i="25"/>
  <c r="L127" i="25"/>
  <c r="K127" i="25"/>
  <c r="J127" i="25"/>
  <c r="I127" i="25"/>
  <c r="H127" i="25"/>
  <c r="G127" i="25"/>
  <c r="G126" i="25" s="1"/>
  <c r="F127" i="25"/>
  <c r="E127" i="25"/>
  <c r="D127" i="25"/>
  <c r="C127" i="25"/>
  <c r="B127" i="25"/>
  <c r="O126" i="25"/>
  <c r="N126" i="25"/>
  <c r="M126" i="25"/>
  <c r="L126" i="25"/>
  <c r="J126" i="25"/>
  <c r="I126" i="25"/>
  <c r="H126" i="25"/>
  <c r="C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S122" i="25"/>
  <c r="C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T116" i="25"/>
  <c r="Q116" i="25"/>
  <c r="Y115" i="25"/>
  <c r="X115" i="25"/>
  <c r="W115" i="25"/>
  <c r="W110" i="25" s="1"/>
  <c r="V115" i="25"/>
  <c r="V110" i="25" s="1"/>
  <c r="U115" i="25"/>
  <c r="U110" i="25" s="1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S110" i="25" s="1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R110" i="25" s="1"/>
  <c r="Q112" i="25"/>
  <c r="Q110" i="25" s="1"/>
  <c r="P112" i="25"/>
  <c r="P110" i="25" s="1"/>
  <c r="O112" i="25"/>
  <c r="O110" i="25" s="1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Y111" i="25"/>
  <c r="X111" i="25"/>
  <c r="X110" i="25" s="1"/>
  <c r="W111" i="25"/>
  <c r="V111" i="25"/>
  <c r="U111" i="25"/>
  <c r="T111" i="25"/>
  <c r="S111" i="25"/>
  <c r="R111" i="25"/>
  <c r="Q111" i="25"/>
  <c r="P111" i="25"/>
  <c r="O111" i="25"/>
  <c r="N111" i="25"/>
  <c r="N110" i="25" s="1"/>
  <c r="M111" i="25"/>
  <c r="M110" i="25" s="1"/>
  <c r="L111" i="25"/>
  <c r="L110" i="25" s="1"/>
  <c r="K111" i="25"/>
  <c r="K110" i="25" s="1"/>
  <c r="J111" i="25"/>
  <c r="J110" i="25" s="1"/>
  <c r="I111" i="25"/>
  <c r="I110" i="25" s="1"/>
  <c r="H111" i="25"/>
  <c r="H110" i="25" s="1"/>
  <c r="G111" i="25"/>
  <c r="G110" i="25" s="1"/>
  <c r="F111" i="25"/>
  <c r="F110" i="25" s="1"/>
  <c r="E111" i="25"/>
  <c r="E110" i="25" s="1"/>
  <c r="D111" i="25"/>
  <c r="C111" i="25"/>
  <c r="B111" i="25"/>
  <c r="Y110" i="25"/>
  <c r="T110" i="25"/>
  <c r="D110" i="25"/>
  <c r="C110" i="25"/>
  <c r="B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O98" i="25" s="1"/>
  <c r="N103" i="25"/>
  <c r="N98" i="25" s="1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L98" i="25" s="1"/>
  <c r="K102" i="25"/>
  <c r="K98" i="25" s="1"/>
  <c r="J102" i="25"/>
  <c r="I102" i="25"/>
  <c r="I98" i="25" s="1"/>
  <c r="H102" i="25"/>
  <c r="G102" i="25"/>
  <c r="F102" i="25"/>
  <c r="E102" i="25"/>
  <c r="D102" i="25"/>
  <c r="C102" i="25"/>
  <c r="B102" i="25"/>
  <c r="Y101" i="25"/>
  <c r="X101" i="25"/>
  <c r="X98" i="25" s="1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Y100" i="25"/>
  <c r="X100" i="25"/>
  <c r="W100" i="25"/>
  <c r="V100" i="25"/>
  <c r="U100" i="25"/>
  <c r="T100" i="25"/>
  <c r="T98" i="25" s="1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H98" i="25" s="1"/>
  <c r="G100" i="25"/>
  <c r="G98" i="25" s="1"/>
  <c r="F100" i="25"/>
  <c r="E100" i="25"/>
  <c r="D100" i="25"/>
  <c r="C100" i="25"/>
  <c r="B100" i="25"/>
  <c r="Y99" i="25"/>
  <c r="Y98" i="25" s="1"/>
  <c r="X99" i="25"/>
  <c r="W99" i="25"/>
  <c r="V99" i="25"/>
  <c r="U99" i="25"/>
  <c r="T99" i="25"/>
  <c r="S99" i="25"/>
  <c r="R99" i="25"/>
  <c r="Q99" i="25"/>
  <c r="P99" i="25"/>
  <c r="P98" i="25" s="1"/>
  <c r="O99" i="25"/>
  <c r="N99" i="25"/>
  <c r="M99" i="25"/>
  <c r="L99" i="25"/>
  <c r="K99" i="25"/>
  <c r="J99" i="25"/>
  <c r="I99" i="25"/>
  <c r="H99" i="25"/>
  <c r="G99" i="25"/>
  <c r="F99" i="25"/>
  <c r="F98" i="25" s="1"/>
  <c r="E99" i="25"/>
  <c r="D99" i="25"/>
  <c r="D98" i="25" s="1"/>
  <c r="C99" i="25"/>
  <c r="C98" i="25" s="1"/>
  <c r="B99" i="25"/>
  <c r="B98" i="25" s="1"/>
  <c r="W98" i="25"/>
  <c r="V98" i="25"/>
  <c r="S98" i="25"/>
  <c r="R98" i="25"/>
  <c r="Q98" i="25"/>
  <c r="J98" i="25"/>
  <c r="Y69" i="25"/>
  <c r="X69" i="25"/>
  <c r="W69" i="25"/>
  <c r="V69" i="25"/>
  <c r="V154" i="25" s="1"/>
  <c r="U69" i="25"/>
  <c r="T69" i="25"/>
  <c r="S69" i="25"/>
  <c r="R69" i="25"/>
  <c r="Q69" i="25"/>
  <c r="P69" i="25"/>
  <c r="O69" i="25"/>
  <c r="N69" i="25"/>
  <c r="N154" i="25" s="1"/>
  <c r="M69" i="25"/>
  <c r="L69" i="25"/>
  <c r="K69" i="25"/>
  <c r="K154" i="25" s="1"/>
  <c r="J69" i="25"/>
  <c r="I69" i="25"/>
  <c r="H69" i="25"/>
  <c r="G69" i="25"/>
  <c r="F69" i="25"/>
  <c r="F154" i="25" s="1"/>
  <c r="E69" i="25"/>
  <c r="D69" i="25"/>
  <c r="C69" i="25"/>
  <c r="B69" i="25"/>
  <c r="Y56" i="25"/>
  <c r="Y153" i="25" s="1"/>
  <c r="X56" i="25"/>
  <c r="W56" i="25"/>
  <c r="V56" i="25"/>
  <c r="V153" i="25" s="1"/>
  <c r="U56" i="25"/>
  <c r="T56" i="25"/>
  <c r="S56" i="25"/>
  <c r="R56" i="25"/>
  <c r="Q56" i="25"/>
  <c r="Q153" i="25" s="1"/>
  <c r="P56" i="25"/>
  <c r="O56" i="25"/>
  <c r="N56" i="25"/>
  <c r="N153" i="25" s="1"/>
  <c r="M56" i="25"/>
  <c r="L56" i="25"/>
  <c r="K56" i="25"/>
  <c r="J56" i="25"/>
  <c r="I56" i="25"/>
  <c r="I153" i="25" s="1"/>
  <c r="H56" i="25"/>
  <c r="G56" i="25"/>
  <c r="F56" i="25"/>
  <c r="F153" i="25" s="1"/>
  <c r="E56" i="25"/>
  <c r="D56" i="25"/>
  <c r="C56" i="25"/>
  <c r="B56" i="25"/>
  <c r="Y43" i="25"/>
  <c r="Y152" i="25" s="1"/>
  <c r="X43" i="25"/>
  <c r="W43" i="25"/>
  <c r="V43" i="25"/>
  <c r="U43" i="25"/>
  <c r="T43" i="25"/>
  <c r="T152" i="25" s="1"/>
  <c r="S43" i="25"/>
  <c r="R43" i="25"/>
  <c r="Q43" i="25"/>
  <c r="Q152" i="25" s="1"/>
  <c r="P43" i="25"/>
  <c r="O43" i="25"/>
  <c r="N43" i="25"/>
  <c r="M43" i="25"/>
  <c r="L43" i="25"/>
  <c r="L152" i="25" s="1"/>
  <c r="K43" i="25"/>
  <c r="J43" i="25"/>
  <c r="I43" i="25"/>
  <c r="I152" i="25" s="1"/>
  <c r="H43" i="25"/>
  <c r="G43" i="25"/>
  <c r="F43" i="25"/>
  <c r="E43" i="25"/>
  <c r="D43" i="25"/>
  <c r="D152" i="25" s="1"/>
  <c r="C43" i="25"/>
  <c r="B43" i="25"/>
  <c r="Y17" i="25"/>
  <c r="Y143" i="25" s="1"/>
  <c r="X17" i="25"/>
  <c r="X143" i="25" s="1"/>
  <c r="W17" i="25"/>
  <c r="V17" i="25"/>
  <c r="V143" i="25" s="1"/>
  <c r="U17" i="25"/>
  <c r="U143" i="25" s="1"/>
  <c r="T17" i="25"/>
  <c r="T143" i="25" s="1"/>
  <c r="S17" i="25"/>
  <c r="S143" i="25" s="1"/>
  <c r="R17" i="25"/>
  <c r="R143" i="25" s="1"/>
  <c r="Q17" i="25"/>
  <c r="Q143" i="25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43" i="25" s="1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E143" i="25" s="1"/>
  <c r="D17" i="25"/>
  <c r="D143" i="25" s="1"/>
  <c r="C17" i="25"/>
  <c r="C143" i="25" s="1"/>
  <c r="B17" i="25"/>
  <c r="B143" i="25" s="1"/>
  <c r="X75" i="24"/>
  <c r="S75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X69" i="24"/>
  <c r="C69" i="24"/>
  <c r="S68" i="24"/>
  <c r="P68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9" i="24"/>
  <c r="X59" i="24"/>
  <c r="W59" i="24"/>
  <c r="V59" i="24"/>
  <c r="U59" i="24"/>
  <c r="T59" i="24"/>
  <c r="S59" i="24"/>
  <c r="R59" i="24"/>
  <c r="Q59" i="24"/>
  <c r="P59" i="24"/>
  <c r="O59" i="24"/>
  <c r="N59" i="24"/>
  <c r="M59" i="24"/>
  <c r="L59" i="24"/>
  <c r="K59" i="24"/>
  <c r="J59" i="24"/>
  <c r="I59" i="24"/>
  <c r="H59" i="24"/>
  <c r="G59" i="24"/>
  <c r="F59" i="24"/>
  <c r="E59" i="24"/>
  <c r="E76" i="24" s="1"/>
  <c r="E173" i="4" s="1"/>
  <c r="D59" i="24"/>
  <c r="C59" i="24"/>
  <c r="B59" i="24"/>
  <c r="Y58" i="24"/>
  <c r="X58" i="24"/>
  <c r="W58" i="24"/>
  <c r="W57" i="24" s="1"/>
  <c r="W116" i="4" s="1"/>
  <c r="V58" i="24"/>
  <c r="U58" i="24"/>
  <c r="U57" i="24" s="1"/>
  <c r="U116" i="4" s="1"/>
  <c r="T58" i="24"/>
  <c r="T57" i="24" s="1"/>
  <c r="T116" i="4" s="1"/>
  <c r="S58" i="24"/>
  <c r="S57" i="24" s="1"/>
  <c r="S116" i="4" s="1"/>
  <c r="R58" i="24"/>
  <c r="R57" i="24" s="1"/>
  <c r="R116" i="4" s="1"/>
  <c r="Q58" i="24"/>
  <c r="Q57" i="24" s="1"/>
  <c r="Q116" i="4" s="1"/>
  <c r="P58" i="24"/>
  <c r="P57" i="24" s="1"/>
  <c r="P116" i="4" s="1"/>
  <c r="O58" i="24"/>
  <c r="O57" i="24" s="1"/>
  <c r="O116" i="4" s="1"/>
  <c r="N58" i="24"/>
  <c r="N57" i="24" s="1"/>
  <c r="N116" i="4" s="1"/>
  <c r="M58" i="24"/>
  <c r="M57" i="24" s="1"/>
  <c r="M116" i="4" s="1"/>
  <c r="L58" i="24"/>
  <c r="K58" i="24"/>
  <c r="K57" i="24" s="1"/>
  <c r="K116" i="4" s="1"/>
  <c r="J58" i="24"/>
  <c r="I58" i="24"/>
  <c r="H58" i="24"/>
  <c r="G58" i="24"/>
  <c r="F58" i="24"/>
  <c r="E58" i="24"/>
  <c r="D58" i="24"/>
  <c r="C58" i="24"/>
  <c r="B58" i="24"/>
  <c r="L57" i="24"/>
  <c r="J57" i="24"/>
  <c r="Y55" i="24"/>
  <c r="X55" i="24"/>
  <c r="X77" i="24" s="1"/>
  <c r="X174" i="4" s="1"/>
  <c r="W55" i="24"/>
  <c r="V55" i="24"/>
  <c r="U55" i="24"/>
  <c r="T55" i="24"/>
  <c r="S55" i="24"/>
  <c r="R55" i="24"/>
  <c r="R77" i="24" s="1"/>
  <c r="Q55" i="24"/>
  <c r="Q77" i="24" s="1"/>
  <c r="P55" i="24"/>
  <c r="O55" i="24"/>
  <c r="N55" i="24"/>
  <c r="M55" i="24"/>
  <c r="M77" i="24" s="1"/>
  <c r="M174" i="4" s="1"/>
  <c r="L55" i="24"/>
  <c r="K55" i="24"/>
  <c r="K77" i="24" s="1"/>
  <c r="J55" i="24"/>
  <c r="J77" i="24" s="1"/>
  <c r="I55" i="24"/>
  <c r="I77" i="24" s="1"/>
  <c r="H55" i="24"/>
  <c r="H77" i="24" s="1"/>
  <c r="H174" i="4" s="1"/>
  <c r="G55" i="24"/>
  <c r="F55" i="24"/>
  <c r="E55" i="24"/>
  <c r="E69" i="24" s="1"/>
  <c r="D55" i="24"/>
  <c r="C55" i="24"/>
  <c r="C77" i="24" s="1"/>
  <c r="C174" i="4" s="1"/>
  <c r="B55" i="24"/>
  <c r="Y54" i="24"/>
  <c r="X54" i="24"/>
  <c r="W54" i="24"/>
  <c r="V54" i="24"/>
  <c r="U54" i="24"/>
  <c r="T54" i="24"/>
  <c r="S54" i="24"/>
  <c r="S52" i="24" s="1"/>
  <c r="R54" i="24"/>
  <c r="Q54" i="24"/>
  <c r="P54" i="24"/>
  <c r="P76" i="24" s="1"/>
  <c r="P173" i="4" s="1"/>
  <c r="O54" i="24"/>
  <c r="N54" i="24"/>
  <c r="N76" i="24" s="1"/>
  <c r="M54" i="24"/>
  <c r="M76" i="24" s="1"/>
  <c r="M173" i="4" s="1"/>
  <c r="L54" i="24"/>
  <c r="K54" i="24"/>
  <c r="K68" i="24" s="1"/>
  <c r="J54" i="24"/>
  <c r="I54" i="24"/>
  <c r="I76" i="24" s="1"/>
  <c r="H54" i="24"/>
  <c r="H68" i="24" s="1"/>
  <c r="G54" i="24"/>
  <c r="G76" i="24" s="1"/>
  <c r="F54" i="24"/>
  <c r="F76" i="24" s="1"/>
  <c r="E54" i="24"/>
  <c r="E68" i="24" s="1"/>
  <c r="D54" i="24"/>
  <c r="C54" i="24"/>
  <c r="B54" i="24"/>
  <c r="Y53" i="24"/>
  <c r="Y75" i="24" s="1"/>
  <c r="X53" i="24"/>
  <c r="X67" i="24" s="1"/>
  <c r="W53" i="24"/>
  <c r="W75" i="24" s="1"/>
  <c r="V53" i="24"/>
  <c r="V75" i="24" s="1"/>
  <c r="U53" i="24"/>
  <c r="U75" i="24" s="1"/>
  <c r="T53" i="24"/>
  <c r="T75" i="24" s="1"/>
  <c r="S53" i="24"/>
  <c r="S67" i="24" s="1"/>
  <c r="R53" i="24"/>
  <c r="R75" i="24" s="1"/>
  <c r="Q53" i="24"/>
  <c r="Q75" i="24" s="1"/>
  <c r="P53" i="24"/>
  <c r="P75" i="24" s="1"/>
  <c r="O53" i="24"/>
  <c r="O75" i="24" s="1"/>
  <c r="N53" i="24"/>
  <c r="N75" i="24" s="1"/>
  <c r="M53" i="24"/>
  <c r="M75" i="24" s="1"/>
  <c r="L53" i="24"/>
  <c r="L75" i="24" s="1"/>
  <c r="K53" i="24"/>
  <c r="K67" i="24" s="1"/>
  <c r="J53" i="24"/>
  <c r="J75" i="24" s="1"/>
  <c r="I53" i="24"/>
  <c r="I75" i="24" s="1"/>
  <c r="H53" i="24"/>
  <c r="H67" i="24" s="1"/>
  <c r="G53" i="24"/>
  <c r="G67" i="24" s="1"/>
  <c r="F53" i="24"/>
  <c r="F67" i="24" s="1"/>
  <c r="E53" i="24"/>
  <c r="E67" i="24" s="1"/>
  <c r="D53" i="24"/>
  <c r="D75" i="24" s="1"/>
  <c r="C53" i="24"/>
  <c r="C67" i="24" s="1"/>
  <c r="B53" i="24"/>
  <c r="B75" i="24" s="1"/>
  <c r="X52" i="24"/>
  <c r="W52" i="24"/>
  <c r="V52" i="24"/>
  <c r="G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Y17" i="4" s="1"/>
  <c r="X4" i="24"/>
  <c r="X3" i="24" s="1"/>
  <c r="W4" i="24"/>
  <c r="W3" i="24" s="1"/>
  <c r="W17" i="4" s="1"/>
  <c r="V4" i="24"/>
  <c r="V3" i="24" s="1"/>
  <c r="V17" i="4" s="1"/>
  <c r="U4" i="24"/>
  <c r="U3" i="24" s="1"/>
  <c r="U17" i="4" s="1"/>
  <c r="T4" i="24"/>
  <c r="T3" i="24" s="1"/>
  <c r="T17" i="4" s="1"/>
  <c r="S4" i="24"/>
  <c r="S3" i="24" s="1"/>
  <c r="S17" i="4" s="1"/>
  <c r="R4" i="24"/>
  <c r="R3" i="24" s="1"/>
  <c r="R17" i="4" s="1"/>
  <c r="Q4" i="24"/>
  <c r="Q3" i="24" s="1"/>
  <c r="Q17" i="4" s="1"/>
  <c r="P4" i="24"/>
  <c r="O4" i="24"/>
  <c r="N4" i="24"/>
  <c r="M4" i="24"/>
  <c r="L4" i="24"/>
  <c r="K4" i="24"/>
  <c r="J4" i="24"/>
  <c r="I4" i="24"/>
  <c r="H4" i="24"/>
  <c r="G4" i="24"/>
  <c r="F4" i="24"/>
  <c r="E4" i="24"/>
  <c r="D4" i="24"/>
  <c r="C4" i="24"/>
  <c r="B4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Y213" i="23" s="1"/>
  <c r="X119" i="23"/>
  <c r="W119" i="23"/>
  <c r="W213" i="23" s="1"/>
  <c r="V119" i="23"/>
  <c r="U119" i="23"/>
  <c r="U213" i="23" s="1"/>
  <c r="T119" i="23"/>
  <c r="T213" i="23" s="1"/>
  <c r="S119" i="23"/>
  <c r="R119" i="23"/>
  <c r="R99" i="23" s="1"/>
  <c r="Q119" i="23"/>
  <c r="Q213" i="23" s="1"/>
  <c r="P119" i="23"/>
  <c r="O119" i="23"/>
  <c r="O213" i="23" s="1"/>
  <c r="N119" i="23"/>
  <c r="M119" i="23"/>
  <c r="M213" i="23" s="1"/>
  <c r="L119" i="23"/>
  <c r="L213" i="23" s="1"/>
  <c r="K119" i="23"/>
  <c r="J119" i="23"/>
  <c r="I119" i="23"/>
  <c r="I213" i="23" s="1"/>
  <c r="H119" i="23"/>
  <c r="G119" i="23"/>
  <c r="G213" i="23" s="1"/>
  <c r="F119" i="23"/>
  <c r="E119" i="23"/>
  <c r="E213" i="23" s="1"/>
  <c r="D119" i="23"/>
  <c r="D213" i="23" s="1"/>
  <c r="C119" i="23"/>
  <c r="B119" i="23"/>
  <c r="Y110" i="23"/>
  <c r="X110" i="23"/>
  <c r="W110" i="23"/>
  <c r="W211" i="23" s="1"/>
  <c r="V110" i="23"/>
  <c r="U110" i="23"/>
  <c r="U211" i="23" s="1"/>
  <c r="T110" i="23"/>
  <c r="S110" i="23"/>
  <c r="R110" i="23"/>
  <c r="Q110" i="23"/>
  <c r="P110" i="23"/>
  <c r="O110" i="23"/>
  <c r="O211" i="23" s="1"/>
  <c r="N110" i="23"/>
  <c r="M110" i="23"/>
  <c r="M211" i="23" s="1"/>
  <c r="L110" i="23"/>
  <c r="K110" i="23"/>
  <c r="J110" i="23"/>
  <c r="I110" i="23"/>
  <c r="I99" i="23" s="1"/>
  <c r="I62" i="20" s="1"/>
  <c r="I115" i="4" s="1"/>
  <c r="H110" i="23"/>
  <c r="G110" i="23"/>
  <c r="G211" i="23" s="1"/>
  <c r="F110" i="23"/>
  <c r="E110" i="23"/>
  <c r="E211" i="23" s="1"/>
  <c r="D110" i="23"/>
  <c r="C110" i="23"/>
  <c r="C211" i="23" s="1"/>
  <c r="B110" i="23"/>
  <c r="B211" i="23" s="1"/>
  <c r="Y99" i="23"/>
  <c r="Y62" i="20" s="1"/>
  <c r="Y115" i="4" s="1"/>
  <c r="W99" i="23"/>
  <c r="W62" i="20" s="1"/>
  <c r="W115" i="4" s="1"/>
  <c r="U99" i="23"/>
  <c r="U62" i="20" s="1"/>
  <c r="U115" i="4" s="1"/>
  <c r="G99" i="23"/>
  <c r="G62" i="20" s="1"/>
  <c r="G115" i="4" s="1"/>
  <c r="Y89" i="23"/>
  <c r="Y203" i="23" s="1"/>
  <c r="X89" i="23"/>
  <c r="W89" i="23"/>
  <c r="V89" i="23"/>
  <c r="V203" i="23" s="1"/>
  <c r="U89" i="23"/>
  <c r="T89" i="23"/>
  <c r="S89" i="23"/>
  <c r="R89" i="23"/>
  <c r="Q89" i="23"/>
  <c r="Q203" i="23" s="1"/>
  <c r="P89" i="23"/>
  <c r="O89" i="23"/>
  <c r="N89" i="23"/>
  <c r="N203" i="23" s="1"/>
  <c r="M89" i="23"/>
  <c r="L89" i="23"/>
  <c r="K89" i="23"/>
  <c r="J89" i="23"/>
  <c r="I89" i="23"/>
  <c r="I203" i="23" s="1"/>
  <c r="H89" i="23"/>
  <c r="G89" i="23"/>
  <c r="F89" i="23"/>
  <c r="F203" i="23" s="1"/>
  <c r="E89" i="23"/>
  <c r="D89" i="23"/>
  <c r="C89" i="23"/>
  <c r="B89" i="23"/>
  <c r="Y79" i="23"/>
  <c r="Y202" i="23" s="1"/>
  <c r="X79" i="23"/>
  <c r="W79" i="23"/>
  <c r="V79" i="23"/>
  <c r="U79" i="23"/>
  <c r="T79" i="23"/>
  <c r="S79" i="23"/>
  <c r="R79" i="23"/>
  <c r="Q79" i="23"/>
  <c r="Q202" i="23" s="1"/>
  <c r="P79" i="23"/>
  <c r="O79" i="23"/>
  <c r="N79" i="23"/>
  <c r="N202" i="23" s="1"/>
  <c r="M79" i="23"/>
  <c r="L79" i="23"/>
  <c r="L202" i="23" s="1"/>
  <c r="K79" i="23"/>
  <c r="J79" i="23"/>
  <c r="J202" i="23" s="1"/>
  <c r="I79" i="23"/>
  <c r="I202" i="23" s="1"/>
  <c r="H79" i="23"/>
  <c r="G79" i="23"/>
  <c r="F79" i="23"/>
  <c r="F202" i="23" s="1"/>
  <c r="E79" i="23"/>
  <c r="D79" i="23"/>
  <c r="C79" i="23"/>
  <c r="B79" i="23"/>
  <c r="B202" i="23" s="1"/>
  <c r="Y60" i="23"/>
  <c r="Y201" i="23" s="1"/>
  <c r="Y194" i="23" s="1"/>
  <c r="X60" i="23"/>
  <c r="W60" i="23"/>
  <c r="V60" i="23"/>
  <c r="V201" i="23" s="1"/>
  <c r="U60" i="23"/>
  <c r="T60" i="23"/>
  <c r="T201" i="23" s="1"/>
  <c r="S60" i="23"/>
  <c r="R60" i="23"/>
  <c r="R201" i="23" s="1"/>
  <c r="Q60" i="23"/>
  <c r="Q201" i="23" s="1"/>
  <c r="P60" i="23"/>
  <c r="O60" i="23"/>
  <c r="N60" i="23"/>
  <c r="N201" i="23" s="1"/>
  <c r="M60" i="23"/>
  <c r="L60" i="23"/>
  <c r="L201" i="23" s="1"/>
  <c r="K60" i="23"/>
  <c r="J60" i="23"/>
  <c r="J48" i="23" s="1"/>
  <c r="J61" i="20" s="1"/>
  <c r="J114" i="4" s="1"/>
  <c r="I60" i="23"/>
  <c r="I201" i="23" s="1"/>
  <c r="I194" i="23" s="1"/>
  <c r="H60" i="23"/>
  <c r="G60" i="23"/>
  <c r="F60" i="23"/>
  <c r="F201" i="23" s="1"/>
  <c r="E60" i="23"/>
  <c r="D60" i="23"/>
  <c r="D201" i="23" s="1"/>
  <c r="C60" i="23"/>
  <c r="B60" i="23"/>
  <c r="B48" i="23" s="1"/>
  <c r="V48" i="23"/>
  <c r="V163" i="23" s="1"/>
  <c r="U48" i="23"/>
  <c r="T48" i="23"/>
  <c r="T163" i="23" s="1"/>
  <c r="R48" i="23"/>
  <c r="Q48" i="23"/>
  <c r="F48" i="23"/>
  <c r="F163" i="23" s="1"/>
  <c r="Y33" i="23"/>
  <c r="Y192" i="23" s="1"/>
  <c r="X33" i="23"/>
  <c r="W33" i="23"/>
  <c r="W192" i="23" s="1"/>
  <c r="V33" i="23"/>
  <c r="V192" i="23" s="1"/>
  <c r="U33" i="23"/>
  <c r="T33" i="23"/>
  <c r="T192" i="23" s="1"/>
  <c r="S33" i="23"/>
  <c r="S192" i="23" s="1"/>
  <c r="R33" i="23"/>
  <c r="R5" i="23" s="1"/>
  <c r="Q33" i="23"/>
  <c r="Q192" i="23" s="1"/>
  <c r="Q183" i="23" s="1"/>
  <c r="P33" i="23"/>
  <c r="P5" i="23" s="1"/>
  <c r="P60" i="20" s="1"/>
  <c r="P113" i="4" s="1"/>
  <c r="O33" i="23"/>
  <c r="O192" i="23" s="1"/>
  <c r="N33" i="23"/>
  <c r="N192" i="23" s="1"/>
  <c r="M33" i="23"/>
  <c r="L33" i="23"/>
  <c r="L192" i="23" s="1"/>
  <c r="L183" i="23" s="1"/>
  <c r="K33" i="23"/>
  <c r="K192" i="23" s="1"/>
  <c r="K183" i="23" s="1"/>
  <c r="J33" i="23"/>
  <c r="J5" i="23" s="1"/>
  <c r="J60" i="20" s="1"/>
  <c r="J113" i="4" s="1"/>
  <c r="I33" i="23"/>
  <c r="I192" i="23" s="1"/>
  <c r="I183" i="23" s="1"/>
  <c r="H33" i="23"/>
  <c r="H5" i="23" s="1"/>
  <c r="H60" i="20" s="1"/>
  <c r="H113" i="4" s="1"/>
  <c r="G33" i="23"/>
  <c r="G192" i="23" s="1"/>
  <c r="G183" i="23" s="1"/>
  <c r="F33" i="23"/>
  <c r="F192" i="23" s="1"/>
  <c r="E33" i="23"/>
  <c r="D33" i="23"/>
  <c r="D192" i="23" s="1"/>
  <c r="C33" i="23"/>
  <c r="C192" i="23" s="1"/>
  <c r="B33" i="23"/>
  <c r="Y5" i="23"/>
  <c r="Y139" i="23" s="1"/>
  <c r="X5" i="23"/>
  <c r="X60" i="20" s="1"/>
  <c r="X113" i="4" s="1"/>
  <c r="W5" i="23"/>
  <c r="V5" i="23"/>
  <c r="V144" i="23" s="1"/>
  <c r="U5" i="23"/>
  <c r="N5" i="23"/>
  <c r="N144" i="23" s="1"/>
  <c r="M5" i="23"/>
  <c r="M60" i="20" s="1"/>
  <c r="M113" i="4" s="1"/>
  <c r="L5" i="23"/>
  <c r="L144" i="23" s="1"/>
  <c r="K5" i="23"/>
  <c r="K143" i="23" s="1"/>
  <c r="E5" i="23"/>
  <c r="D5" i="23"/>
  <c r="D140" i="23" s="1"/>
  <c r="C5" i="23"/>
  <c r="C144" i="23" s="1"/>
  <c r="B5" i="23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U165" i="22" s="1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Q170" i="22"/>
  <c r="Q165" i="22" s="1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L165" i="22" s="1"/>
  <c r="K169" i="22"/>
  <c r="K165" i="22" s="1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J165" i="22" s="1"/>
  <c r="I167" i="22"/>
  <c r="I165" i="22" s="1"/>
  <c r="H167" i="22"/>
  <c r="H165" i="22" s="1"/>
  <c r="G167" i="22"/>
  <c r="G165" i="22" s="1"/>
  <c r="F167" i="22"/>
  <c r="E167" i="22"/>
  <c r="D167" i="22"/>
  <c r="C167" i="22"/>
  <c r="B167" i="22"/>
  <c r="B165" i="22" s="1"/>
  <c r="Y166" i="22"/>
  <c r="X166" i="22"/>
  <c r="W166" i="22"/>
  <c r="V166" i="22"/>
  <c r="U166" i="22"/>
  <c r="T166" i="22"/>
  <c r="S166" i="22"/>
  <c r="R166" i="22"/>
  <c r="Q166" i="22"/>
  <c r="P166" i="22"/>
  <c r="P165" i="22" s="1"/>
  <c r="O166" i="22"/>
  <c r="O165" i="22" s="1"/>
  <c r="N166" i="22"/>
  <c r="N165" i="22" s="1"/>
  <c r="M166" i="22"/>
  <c r="M165" i="22" s="1"/>
  <c r="L166" i="22"/>
  <c r="K166" i="22"/>
  <c r="J166" i="22"/>
  <c r="I166" i="22"/>
  <c r="H166" i="22"/>
  <c r="G166" i="22"/>
  <c r="F166" i="22"/>
  <c r="F165" i="22" s="1"/>
  <c r="E166" i="22"/>
  <c r="E165" i="22" s="1"/>
  <c r="D166" i="22"/>
  <c r="D165" i="22" s="1"/>
  <c r="C166" i="22"/>
  <c r="C165" i="22" s="1"/>
  <c r="B166" i="22"/>
  <c r="Y165" i="22"/>
  <c r="X165" i="22"/>
  <c r="W165" i="22"/>
  <c r="V165" i="22"/>
  <c r="T165" i="22"/>
  <c r="S165" i="22"/>
  <c r="R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Y152" i="22"/>
  <c r="X152" i="22"/>
  <c r="W152" i="22"/>
  <c r="V152" i="22"/>
  <c r="U152" i="22"/>
  <c r="U146" i="22" s="1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Q146" i="22" s="1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L146" i="22" s="1"/>
  <c r="K150" i="22"/>
  <c r="K146" i="22" s="1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J146" i="22" s="1"/>
  <c r="I148" i="22"/>
  <c r="I146" i="22" s="1"/>
  <c r="H148" i="22"/>
  <c r="H146" i="22" s="1"/>
  <c r="G148" i="22"/>
  <c r="G146" i="22" s="1"/>
  <c r="F148" i="22"/>
  <c r="E148" i="22"/>
  <c r="D148" i="22"/>
  <c r="C148" i="22"/>
  <c r="B148" i="22"/>
  <c r="B146" i="22" s="1"/>
  <c r="Y147" i="22"/>
  <c r="X147" i="22"/>
  <c r="W147" i="22"/>
  <c r="V147" i="22"/>
  <c r="U147" i="22"/>
  <c r="T147" i="22"/>
  <c r="S147" i="22"/>
  <c r="R147" i="22"/>
  <c r="Q147" i="22"/>
  <c r="P147" i="22"/>
  <c r="P146" i="22" s="1"/>
  <c r="O147" i="22"/>
  <c r="O146" i="22" s="1"/>
  <c r="N147" i="22"/>
  <c r="N146" i="22" s="1"/>
  <c r="M147" i="22"/>
  <c r="M146" i="22" s="1"/>
  <c r="L147" i="22"/>
  <c r="K147" i="22"/>
  <c r="J147" i="22"/>
  <c r="I147" i="22"/>
  <c r="H147" i="22"/>
  <c r="G147" i="22"/>
  <c r="F147" i="22"/>
  <c r="F146" i="22" s="1"/>
  <c r="E147" i="22"/>
  <c r="E146" i="22" s="1"/>
  <c r="D147" i="22"/>
  <c r="D146" i="22" s="1"/>
  <c r="C147" i="22"/>
  <c r="C146" i="22" s="1"/>
  <c r="B147" i="22"/>
  <c r="Y146" i="22"/>
  <c r="X146" i="22"/>
  <c r="W146" i="22"/>
  <c r="V146" i="22"/>
  <c r="T146" i="22"/>
  <c r="S146" i="22"/>
  <c r="R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J132" i="22" s="1"/>
  <c r="I133" i="22"/>
  <c r="H133" i="22"/>
  <c r="G133" i="22"/>
  <c r="F133" i="22"/>
  <c r="E133" i="22"/>
  <c r="D133" i="22"/>
  <c r="C133" i="22"/>
  <c r="B133" i="22"/>
  <c r="Y119" i="22"/>
  <c r="Y175" i="22" s="1"/>
  <c r="X119" i="22"/>
  <c r="X175" i="22" s="1"/>
  <c r="W119" i="22"/>
  <c r="W175" i="22" s="1"/>
  <c r="V119" i="22"/>
  <c r="U119" i="22"/>
  <c r="T119" i="22"/>
  <c r="T175" i="22" s="1"/>
  <c r="S119" i="22"/>
  <c r="S175" i="22" s="1"/>
  <c r="R119" i="22"/>
  <c r="Q119" i="22"/>
  <c r="P119" i="22"/>
  <c r="O119" i="22"/>
  <c r="N119" i="22"/>
  <c r="M119" i="22"/>
  <c r="L119" i="22"/>
  <c r="L175" i="22" s="1"/>
  <c r="K119" i="22"/>
  <c r="K175" i="22" s="1"/>
  <c r="J119" i="22"/>
  <c r="J175" i="22" s="1"/>
  <c r="I119" i="22"/>
  <c r="H119" i="22"/>
  <c r="G119" i="22"/>
  <c r="F119" i="22"/>
  <c r="E119" i="22"/>
  <c r="D119" i="22"/>
  <c r="D175" i="22" s="1"/>
  <c r="C119" i="22"/>
  <c r="C175" i="22" s="1"/>
  <c r="B119" i="22"/>
  <c r="B175" i="22" s="1"/>
  <c r="Y110" i="22"/>
  <c r="Y171" i="22" s="1"/>
  <c r="X110" i="22"/>
  <c r="W110" i="22"/>
  <c r="V110" i="22"/>
  <c r="U110" i="22"/>
  <c r="T110" i="22"/>
  <c r="T171" i="22" s="1"/>
  <c r="S110" i="22"/>
  <c r="S171" i="22" s="1"/>
  <c r="R110" i="22"/>
  <c r="R171" i="22" s="1"/>
  <c r="Q110" i="22"/>
  <c r="Q171" i="22" s="1"/>
  <c r="P110" i="22"/>
  <c r="P171" i="22" s="1"/>
  <c r="O110" i="22"/>
  <c r="N110" i="22"/>
  <c r="M110" i="22"/>
  <c r="L110" i="22"/>
  <c r="L171" i="22" s="1"/>
  <c r="K110" i="22"/>
  <c r="K171" i="22" s="1"/>
  <c r="J110" i="22"/>
  <c r="J171" i="22" s="1"/>
  <c r="I110" i="22"/>
  <c r="I171" i="22" s="1"/>
  <c r="H110" i="22"/>
  <c r="H171" i="22" s="1"/>
  <c r="G110" i="22"/>
  <c r="G171" i="22" s="1"/>
  <c r="F110" i="22"/>
  <c r="E110" i="22"/>
  <c r="D110" i="22"/>
  <c r="D171" i="22" s="1"/>
  <c r="C110" i="22"/>
  <c r="C171" i="22" s="1"/>
  <c r="B110" i="22"/>
  <c r="B171" i="22" s="1"/>
  <c r="Y89" i="22"/>
  <c r="Y160" i="22" s="1"/>
  <c r="X89" i="22"/>
  <c r="X160" i="22" s="1"/>
  <c r="W89" i="22"/>
  <c r="W160" i="22" s="1"/>
  <c r="V89" i="22"/>
  <c r="V160" i="22" s="1"/>
  <c r="U89" i="22"/>
  <c r="T89" i="22"/>
  <c r="T160" i="22" s="1"/>
  <c r="S89" i="22"/>
  <c r="S160" i="22" s="1"/>
  <c r="R89" i="22"/>
  <c r="R160" i="22" s="1"/>
  <c r="Q89" i="22"/>
  <c r="Q160" i="22" s="1"/>
  <c r="P89" i="22"/>
  <c r="P160" i="22" s="1"/>
  <c r="O89" i="22"/>
  <c r="O160" i="22" s="1"/>
  <c r="N89" i="22"/>
  <c r="N160" i="22" s="1"/>
  <c r="M89" i="22"/>
  <c r="M160" i="22" s="1"/>
  <c r="L89" i="22"/>
  <c r="L160" i="22" s="1"/>
  <c r="K89" i="22"/>
  <c r="J89" i="22"/>
  <c r="I89" i="22"/>
  <c r="I203" i="22" s="1"/>
  <c r="H89" i="22"/>
  <c r="G89" i="22"/>
  <c r="F89" i="22"/>
  <c r="E89" i="22"/>
  <c r="D89" i="22"/>
  <c r="D160" i="22" s="1"/>
  <c r="C89" i="22"/>
  <c r="C160" i="22" s="1"/>
  <c r="B89" i="22"/>
  <c r="Y79" i="22"/>
  <c r="X79" i="22"/>
  <c r="W79" i="22"/>
  <c r="V79" i="22"/>
  <c r="U79" i="22"/>
  <c r="T79" i="22"/>
  <c r="T157" i="22" s="1"/>
  <c r="S79" i="22"/>
  <c r="S157" i="22" s="1"/>
  <c r="R79" i="22"/>
  <c r="R157" i="22" s="1"/>
  <c r="Q79" i="22"/>
  <c r="P79" i="22"/>
  <c r="O79" i="22"/>
  <c r="N79" i="22"/>
  <c r="M79" i="22"/>
  <c r="L79" i="22"/>
  <c r="L157" i="22" s="1"/>
  <c r="K79" i="22"/>
  <c r="K157" i="22" s="1"/>
  <c r="J79" i="22"/>
  <c r="J157" i="22" s="1"/>
  <c r="I79" i="22"/>
  <c r="I157" i="22" s="1"/>
  <c r="H79" i="22"/>
  <c r="G79" i="22"/>
  <c r="F79" i="22"/>
  <c r="E79" i="22"/>
  <c r="D79" i="22"/>
  <c r="D157" i="22" s="1"/>
  <c r="C79" i="22"/>
  <c r="C157" i="22" s="1"/>
  <c r="B79" i="22"/>
  <c r="B157" i="22" s="1"/>
  <c r="Y60" i="22"/>
  <c r="Y153" i="22" s="1"/>
  <c r="X60" i="22"/>
  <c r="X153" i="22" s="1"/>
  <c r="W60" i="22"/>
  <c r="V60" i="22"/>
  <c r="U60" i="22"/>
  <c r="T60" i="22"/>
  <c r="T153" i="22" s="1"/>
  <c r="S60" i="22"/>
  <c r="S153" i="22" s="1"/>
  <c r="R60" i="22"/>
  <c r="R153" i="22" s="1"/>
  <c r="Q60" i="22"/>
  <c r="Q153" i="22" s="1"/>
  <c r="P60" i="22"/>
  <c r="P153" i="22" s="1"/>
  <c r="O60" i="22"/>
  <c r="O153" i="22" s="1"/>
  <c r="N60" i="22"/>
  <c r="M60" i="22"/>
  <c r="L60" i="22"/>
  <c r="L153" i="22" s="1"/>
  <c r="K60" i="22"/>
  <c r="K153" i="22" s="1"/>
  <c r="J60" i="22"/>
  <c r="J153" i="22" s="1"/>
  <c r="I60" i="22"/>
  <c r="I153" i="22" s="1"/>
  <c r="H60" i="22"/>
  <c r="H153" i="22" s="1"/>
  <c r="G60" i="22"/>
  <c r="G153" i="22" s="1"/>
  <c r="F60" i="22"/>
  <c r="F153" i="22" s="1"/>
  <c r="E60" i="22"/>
  <c r="D60" i="22"/>
  <c r="D153" i="22" s="1"/>
  <c r="C60" i="22"/>
  <c r="C153" i="22" s="1"/>
  <c r="B60" i="22"/>
  <c r="B153" i="22" s="1"/>
  <c r="Y33" i="22"/>
  <c r="Y141" i="22" s="1"/>
  <c r="X33" i="22"/>
  <c r="X141" i="22" s="1"/>
  <c r="W33" i="22"/>
  <c r="W141" i="22" s="1"/>
  <c r="W132" i="22" s="1"/>
  <c r="V33" i="22"/>
  <c r="V141" i="22" s="1"/>
  <c r="V132" i="22" s="1"/>
  <c r="U33" i="22"/>
  <c r="U141" i="22" s="1"/>
  <c r="U132" i="22" s="1"/>
  <c r="T33" i="22"/>
  <c r="T141" i="22" s="1"/>
  <c r="S33" i="22"/>
  <c r="R33" i="22"/>
  <c r="R141" i="22" s="1"/>
  <c r="Q33" i="22"/>
  <c r="P33" i="22"/>
  <c r="O33" i="22"/>
  <c r="N33" i="22"/>
  <c r="M33" i="22"/>
  <c r="L33" i="22"/>
  <c r="K33" i="22"/>
  <c r="J33" i="22"/>
  <c r="J141" i="22" s="1"/>
  <c r="I33" i="22"/>
  <c r="H33" i="22"/>
  <c r="G33" i="22"/>
  <c r="F33" i="22"/>
  <c r="E33" i="22"/>
  <c r="D33" i="22"/>
  <c r="C33" i="22"/>
  <c r="B33" i="22"/>
  <c r="B141" i="22" s="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M165" i="21" s="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L165" i="21" s="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H165" i="21" s="1"/>
  <c r="G170" i="21"/>
  <c r="F170" i="21"/>
  <c r="E170" i="21"/>
  <c r="E165" i="21" s="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D165" i="21" s="1"/>
  <c r="C169" i="21"/>
  <c r="B169" i="21"/>
  <c r="Y168" i="21"/>
  <c r="X168" i="21"/>
  <c r="W168" i="21"/>
  <c r="V168" i="21"/>
  <c r="U168" i="21"/>
  <c r="T168" i="21"/>
  <c r="S168" i="21"/>
  <c r="R168" i="21"/>
  <c r="R165" i="21" s="1"/>
  <c r="Q168" i="21"/>
  <c r="P168" i="21"/>
  <c r="O168" i="21"/>
  <c r="O165" i="21" s="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B165" i="21" s="1"/>
  <c r="Y167" i="21"/>
  <c r="Y165" i="21" s="1"/>
  <c r="X167" i="21"/>
  <c r="X165" i="21" s="1"/>
  <c r="W167" i="21"/>
  <c r="V167" i="21"/>
  <c r="U167" i="21"/>
  <c r="T167" i="21"/>
  <c r="S167" i="21"/>
  <c r="R167" i="21"/>
  <c r="Q167" i="21"/>
  <c r="P167" i="21"/>
  <c r="O167" i="21"/>
  <c r="N167" i="21"/>
  <c r="N165" i="21" s="1"/>
  <c r="M167" i="21"/>
  <c r="L167" i="21"/>
  <c r="K167" i="21"/>
  <c r="K165" i="21" s="1"/>
  <c r="J167" i="21"/>
  <c r="I167" i="21"/>
  <c r="H167" i="21"/>
  <c r="G167" i="21"/>
  <c r="F167" i="21"/>
  <c r="E167" i="21"/>
  <c r="D167" i="21"/>
  <c r="C167" i="21"/>
  <c r="B167" i="21"/>
  <c r="Y166" i="21"/>
  <c r="X166" i="21"/>
  <c r="W166" i="21"/>
  <c r="W165" i="21" s="1"/>
  <c r="V166" i="21"/>
  <c r="V165" i="21" s="1"/>
  <c r="U166" i="21"/>
  <c r="U165" i="21" s="1"/>
  <c r="T166" i="21"/>
  <c r="T165" i="21" s="1"/>
  <c r="S166" i="21"/>
  <c r="S165" i="21" s="1"/>
  <c r="R166" i="21"/>
  <c r="Q166" i="21"/>
  <c r="Q165" i="21" s="1"/>
  <c r="P166" i="21"/>
  <c r="O166" i="21"/>
  <c r="N166" i="21"/>
  <c r="M166" i="21"/>
  <c r="L166" i="21"/>
  <c r="K166" i="21"/>
  <c r="J166" i="21"/>
  <c r="J165" i="21" s="1"/>
  <c r="I166" i="21"/>
  <c r="I165" i="21" s="1"/>
  <c r="H166" i="21"/>
  <c r="G166" i="21"/>
  <c r="G165" i="21" s="1"/>
  <c r="F166" i="21"/>
  <c r="E166" i="21"/>
  <c r="D166" i="21"/>
  <c r="C166" i="21"/>
  <c r="B166" i="21"/>
  <c r="P165" i="21"/>
  <c r="F165" i="21"/>
  <c r="C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E160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S146" i="21" s="1"/>
  <c r="R155" i="21"/>
  <c r="Q155" i="21"/>
  <c r="P155" i="21"/>
  <c r="O155" i="21"/>
  <c r="N155" i="21"/>
  <c r="M155" i="21"/>
  <c r="L155" i="21"/>
  <c r="K155" i="21"/>
  <c r="J155" i="21"/>
  <c r="I155" i="21"/>
  <c r="I146" i="21" s="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X152" i="21"/>
  <c r="W152" i="21"/>
  <c r="V152" i="21"/>
  <c r="U152" i="21"/>
  <c r="T152" i="21"/>
  <c r="S152" i="21"/>
  <c r="R152" i="21"/>
  <c r="Q152" i="21"/>
  <c r="P152" i="21"/>
  <c r="O152" i="21"/>
  <c r="O146" i="21" s="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K146" i="21" s="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L146" i="21" s="1"/>
  <c r="K150" i="21"/>
  <c r="J150" i="21"/>
  <c r="I150" i="21"/>
  <c r="H150" i="21"/>
  <c r="G150" i="21"/>
  <c r="G146" i="21" s="1"/>
  <c r="F150" i="21"/>
  <c r="E150" i="21"/>
  <c r="D150" i="21"/>
  <c r="C150" i="21"/>
  <c r="B150" i="21"/>
  <c r="Y149" i="21"/>
  <c r="X149" i="21"/>
  <c r="X146" i="21" s="1"/>
  <c r="W149" i="21"/>
  <c r="V149" i="21"/>
  <c r="U149" i="21"/>
  <c r="U146" i="21" s="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H146" i="21" s="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T146" i="21" s="1"/>
  <c r="S148" i="21"/>
  <c r="R148" i="21"/>
  <c r="Q148" i="21"/>
  <c r="Q146" i="21" s="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E146" i="21" s="1"/>
  <c r="D148" i="21"/>
  <c r="D146" i="21" s="1"/>
  <c r="C148" i="21"/>
  <c r="C146" i="21" s="1"/>
  <c r="B148" i="21"/>
  <c r="B146" i="21" s="1"/>
  <c r="Y147" i="21"/>
  <c r="Y146" i="21" s="1"/>
  <c r="X147" i="21"/>
  <c r="W147" i="21"/>
  <c r="W146" i="21" s="1"/>
  <c r="V147" i="21"/>
  <c r="U147" i="21"/>
  <c r="T147" i="21"/>
  <c r="S147" i="21"/>
  <c r="R147" i="21"/>
  <c r="Q147" i="21"/>
  <c r="P147" i="21"/>
  <c r="P146" i="21" s="1"/>
  <c r="O147" i="21"/>
  <c r="N147" i="21"/>
  <c r="M147" i="21"/>
  <c r="M146" i="21" s="1"/>
  <c r="L147" i="21"/>
  <c r="K147" i="21"/>
  <c r="J147" i="21"/>
  <c r="I147" i="21"/>
  <c r="H147" i="21"/>
  <c r="G147" i="21"/>
  <c r="F147" i="21"/>
  <c r="E147" i="21"/>
  <c r="D147" i="21"/>
  <c r="C147" i="21"/>
  <c r="B147" i="21"/>
  <c r="R146" i="21"/>
  <c r="J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T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T132" i="21" s="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132" i="21" s="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89" i="21"/>
  <c r="X89" i="21"/>
  <c r="W89" i="21"/>
  <c r="V89" i="21"/>
  <c r="V203" i="21" s="1"/>
  <c r="U89" i="21"/>
  <c r="T89" i="21"/>
  <c r="T203" i="21" s="1"/>
  <c r="S89" i="21"/>
  <c r="R89" i="21"/>
  <c r="R203" i="21" s="1"/>
  <c r="Q89" i="21"/>
  <c r="P89" i="21"/>
  <c r="O89" i="21"/>
  <c r="N89" i="21"/>
  <c r="N203" i="21" s="1"/>
  <c r="M89" i="21"/>
  <c r="M203" i="21" s="1"/>
  <c r="L89" i="21"/>
  <c r="L203" i="21" s="1"/>
  <c r="K89" i="21"/>
  <c r="J89" i="21"/>
  <c r="J203" i="21" s="1"/>
  <c r="I89" i="21"/>
  <c r="H89" i="21"/>
  <c r="G89" i="21"/>
  <c r="F89" i="21"/>
  <c r="F203" i="21" s="1"/>
  <c r="E89" i="21"/>
  <c r="E203" i="21" s="1"/>
  <c r="D89" i="21"/>
  <c r="D203" i="21" s="1"/>
  <c r="C89" i="21"/>
  <c r="B89" i="21"/>
  <c r="B203" i="21" s="1"/>
  <c r="Y79" i="21"/>
  <c r="X79" i="21"/>
  <c r="X202" i="21" s="1"/>
  <c r="W79" i="21"/>
  <c r="V79" i="21"/>
  <c r="V202" i="21" s="1"/>
  <c r="U79" i="21"/>
  <c r="U202" i="21" s="1"/>
  <c r="T79" i="21"/>
  <c r="T202" i="21" s="1"/>
  <c r="S79" i="21"/>
  <c r="R79" i="21"/>
  <c r="R202" i="21" s="1"/>
  <c r="Q79" i="21"/>
  <c r="P79" i="21"/>
  <c r="P202" i="21" s="1"/>
  <c r="O79" i="21"/>
  <c r="N79" i="21"/>
  <c r="N202" i="21" s="1"/>
  <c r="M79" i="21"/>
  <c r="M202" i="21" s="1"/>
  <c r="L79" i="21"/>
  <c r="L202" i="21" s="1"/>
  <c r="K79" i="21"/>
  <c r="J79" i="21"/>
  <c r="J202" i="21" s="1"/>
  <c r="I79" i="21"/>
  <c r="H79" i="21"/>
  <c r="H202" i="21" s="1"/>
  <c r="G79" i="21"/>
  <c r="F79" i="21"/>
  <c r="F202" i="21" s="1"/>
  <c r="E79" i="21"/>
  <c r="E202" i="21" s="1"/>
  <c r="D79" i="21"/>
  <c r="D202" i="21" s="1"/>
  <c r="C79" i="21"/>
  <c r="B79" i="21"/>
  <c r="B202" i="21" s="1"/>
  <c r="Y60" i="21"/>
  <c r="Y201" i="21" s="1"/>
  <c r="X60" i="21"/>
  <c r="X201" i="21" s="1"/>
  <c r="W60" i="21"/>
  <c r="V60" i="21"/>
  <c r="V201" i="21" s="1"/>
  <c r="V194" i="21" s="1"/>
  <c r="U60" i="21"/>
  <c r="U201" i="21" s="1"/>
  <c r="T60" i="21"/>
  <c r="T201" i="21" s="1"/>
  <c r="S60" i="21"/>
  <c r="R60" i="21"/>
  <c r="R201" i="21" s="1"/>
  <c r="R194" i="21" s="1"/>
  <c r="Q60" i="21"/>
  <c r="Q201" i="21" s="1"/>
  <c r="P60" i="21"/>
  <c r="P201" i="21" s="1"/>
  <c r="O60" i="21"/>
  <c r="N60" i="21"/>
  <c r="N201" i="21" s="1"/>
  <c r="M60" i="21"/>
  <c r="M201" i="21" s="1"/>
  <c r="L60" i="21"/>
  <c r="L201" i="21" s="1"/>
  <c r="K60" i="21"/>
  <c r="J60" i="21"/>
  <c r="J201" i="21" s="1"/>
  <c r="I60" i="21"/>
  <c r="I201" i="21" s="1"/>
  <c r="H60" i="21"/>
  <c r="H201" i="21" s="1"/>
  <c r="G60" i="21"/>
  <c r="F60" i="21"/>
  <c r="F201" i="21" s="1"/>
  <c r="E60" i="21"/>
  <c r="E201" i="21" s="1"/>
  <c r="D60" i="21"/>
  <c r="D201" i="21" s="1"/>
  <c r="C60" i="21"/>
  <c r="B60" i="21"/>
  <c r="B201" i="21" s="1"/>
  <c r="Y33" i="21"/>
  <c r="Y192" i="21" s="1"/>
  <c r="X33" i="21"/>
  <c r="X192" i="21" s="1"/>
  <c r="W33" i="21"/>
  <c r="V33" i="21"/>
  <c r="V192" i="21" s="1"/>
  <c r="U33" i="21"/>
  <c r="U192" i="21" s="1"/>
  <c r="T33" i="21"/>
  <c r="T192" i="21" s="1"/>
  <c r="S33" i="21"/>
  <c r="R33" i="21"/>
  <c r="R192" i="21" s="1"/>
  <c r="R183" i="21" s="1"/>
  <c r="Q33" i="21"/>
  <c r="Q192" i="21" s="1"/>
  <c r="P33" i="21"/>
  <c r="P192" i="21" s="1"/>
  <c r="P183" i="21" s="1"/>
  <c r="O33" i="21"/>
  <c r="N33" i="21"/>
  <c r="N192" i="21" s="1"/>
  <c r="N183" i="21" s="1"/>
  <c r="M33" i="21"/>
  <c r="M192" i="21" s="1"/>
  <c r="L33" i="21"/>
  <c r="L192" i="21" s="1"/>
  <c r="L183" i="21" s="1"/>
  <c r="K33" i="21"/>
  <c r="J33" i="21"/>
  <c r="J192" i="21" s="1"/>
  <c r="I33" i="21"/>
  <c r="I192" i="21" s="1"/>
  <c r="H33" i="21"/>
  <c r="H192" i="21" s="1"/>
  <c r="G33" i="21"/>
  <c r="F33" i="21"/>
  <c r="F192" i="21" s="1"/>
  <c r="E33" i="21"/>
  <c r="E192" i="21" s="1"/>
  <c r="D33" i="21"/>
  <c r="D192" i="21" s="1"/>
  <c r="C33" i="2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R62" i="20"/>
  <c r="V61" i="20"/>
  <c r="U61" i="20"/>
  <c r="T61" i="20"/>
  <c r="R61" i="20"/>
  <c r="Q61" i="20"/>
  <c r="Y60" i="20"/>
  <c r="W60" i="20"/>
  <c r="V60" i="20"/>
  <c r="U60" i="20"/>
  <c r="E60" i="20"/>
  <c r="D60" i="20"/>
  <c r="C60" i="20"/>
  <c r="B60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E42" i="7" s="1"/>
  <c r="D58" i="20"/>
  <c r="C58" i="20"/>
  <c r="B58" i="20"/>
  <c r="U57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N51" i="20" s="1"/>
  <c r="N65" i="4" s="1"/>
  <c r="M54" i="20"/>
  <c r="L54" i="20"/>
  <c r="K54" i="20"/>
  <c r="J54" i="20"/>
  <c r="I54" i="20"/>
  <c r="H54" i="20"/>
  <c r="G54" i="20"/>
  <c r="F54" i="20"/>
  <c r="E54" i="20"/>
  <c r="D54" i="20"/>
  <c r="D68" i="4" s="1"/>
  <c r="D141" i="4" s="1"/>
  <c r="C54" i="20"/>
  <c r="B54" i="20"/>
  <c r="Y53" i="20"/>
  <c r="X53" i="20"/>
  <c r="W53" i="20"/>
  <c r="V53" i="20"/>
  <c r="V78" i="20" s="1"/>
  <c r="U53" i="20"/>
  <c r="T53" i="20"/>
  <c r="S53" i="20"/>
  <c r="R53" i="20"/>
  <c r="Q53" i="20"/>
  <c r="Q78" i="20" s="1"/>
  <c r="P53" i="20"/>
  <c r="P51" i="20" s="1"/>
  <c r="P65" i="4" s="1"/>
  <c r="O53" i="20"/>
  <c r="N53" i="20"/>
  <c r="M53" i="20"/>
  <c r="L53" i="20"/>
  <c r="K53" i="20"/>
  <c r="K67" i="4" s="1"/>
  <c r="K140" i="4" s="1"/>
  <c r="J53" i="20"/>
  <c r="J67" i="4" s="1"/>
  <c r="J140" i="4" s="1"/>
  <c r="I53" i="20"/>
  <c r="H53" i="20"/>
  <c r="G53" i="20"/>
  <c r="F53" i="20"/>
  <c r="E53" i="20"/>
  <c r="D53" i="20"/>
  <c r="C53" i="20"/>
  <c r="B53" i="20"/>
  <c r="Y52" i="20"/>
  <c r="X52" i="20"/>
  <c r="W52" i="20"/>
  <c r="W77" i="20" s="1"/>
  <c r="V52" i="20"/>
  <c r="U52" i="20"/>
  <c r="T52" i="20"/>
  <c r="S52" i="20"/>
  <c r="R52" i="20"/>
  <c r="Q52" i="20"/>
  <c r="P52" i="20"/>
  <c r="O52" i="20"/>
  <c r="N52" i="20"/>
  <c r="M52" i="20"/>
  <c r="L52" i="20"/>
  <c r="L51" i="20" s="1"/>
  <c r="L65" i="4" s="1"/>
  <c r="K52" i="20"/>
  <c r="J52" i="20"/>
  <c r="J51" i="20" s="1"/>
  <c r="J65" i="4" s="1"/>
  <c r="I52" i="20"/>
  <c r="I51" i="20" s="1"/>
  <c r="I65" i="4" s="1"/>
  <c r="H52" i="20"/>
  <c r="G52" i="20"/>
  <c r="F52" i="20"/>
  <c r="E52" i="20"/>
  <c r="D52" i="20"/>
  <c r="C52" i="20"/>
  <c r="C77" i="20" s="1"/>
  <c r="B52" i="20"/>
  <c r="S51" i="20"/>
  <c r="M51" i="20"/>
  <c r="M65" i="4" s="1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P13" i="4" s="1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Y197" i="19" s="1"/>
  <c r="X200" i="19"/>
  <c r="X197" i="19" s="1"/>
  <c r="W200" i="19"/>
  <c r="W197" i="19" s="1"/>
  <c r="V200" i="19"/>
  <c r="U200" i="19"/>
  <c r="T200" i="19"/>
  <c r="S200" i="19"/>
  <c r="R200" i="19"/>
  <c r="Q200" i="19"/>
  <c r="P200" i="19"/>
  <c r="O200" i="19"/>
  <c r="N200" i="19"/>
  <c r="M200" i="19"/>
  <c r="L200" i="19"/>
  <c r="L197" i="19" s="1"/>
  <c r="K200" i="19"/>
  <c r="J200" i="19"/>
  <c r="I200" i="19"/>
  <c r="H200" i="19"/>
  <c r="G200" i="19"/>
  <c r="F200" i="19"/>
  <c r="E200" i="19"/>
  <c r="D200" i="19"/>
  <c r="C200" i="19"/>
  <c r="B200" i="19"/>
  <c r="Y199" i="19"/>
  <c r="X199" i="19"/>
  <c r="W199" i="19"/>
  <c r="V199" i="19"/>
  <c r="V197" i="19" s="1"/>
  <c r="U199" i="19"/>
  <c r="U197" i="19" s="1"/>
  <c r="T199" i="19"/>
  <c r="T197" i="19" s="1"/>
  <c r="S199" i="19"/>
  <c r="S197" i="19" s="1"/>
  <c r="R199" i="19"/>
  <c r="Q199" i="19"/>
  <c r="P199" i="19"/>
  <c r="O199" i="19"/>
  <c r="N199" i="19"/>
  <c r="M199" i="19"/>
  <c r="L199" i="19"/>
  <c r="K199" i="19"/>
  <c r="J199" i="19"/>
  <c r="J197" i="19" s="1"/>
  <c r="I199" i="19"/>
  <c r="H199" i="19"/>
  <c r="H197" i="19" s="1"/>
  <c r="G199" i="19"/>
  <c r="F199" i="19"/>
  <c r="E199" i="19"/>
  <c r="D199" i="19"/>
  <c r="C199" i="19"/>
  <c r="B199" i="19"/>
  <c r="Y198" i="19"/>
  <c r="X198" i="19"/>
  <c r="W198" i="19"/>
  <c r="V198" i="19"/>
  <c r="U198" i="19"/>
  <c r="T198" i="19"/>
  <c r="S198" i="19"/>
  <c r="R198" i="19"/>
  <c r="R197" i="19" s="1"/>
  <c r="Q198" i="19"/>
  <c r="Q197" i="19" s="1"/>
  <c r="P198" i="19"/>
  <c r="P197" i="19" s="1"/>
  <c r="O198" i="19"/>
  <c r="O197" i="19" s="1"/>
  <c r="N198" i="19"/>
  <c r="N197" i="19" s="1"/>
  <c r="M198" i="19"/>
  <c r="M197" i="19" s="1"/>
  <c r="L198" i="19"/>
  <c r="K198" i="19"/>
  <c r="J198" i="19"/>
  <c r="I198" i="19"/>
  <c r="I197" i="19" s="1"/>
  <c r="H198" i="19"/>
  <c r="G198" i="19"/>
  <c r="F198" i="19"/>
  <c r="F197" i="19" s="1"/>
  <c r="E198" i="19"/>
  <c r="D198" i="19"/>
  <c r="D197" i="19" s="1"/>
  <c r="C198" i="19"/>
  <c r="B198" i="19"/>
  <c r="K197" i="19"/>
  <c r="G197" i="19"/>
  <c r="E197" i="19"/>
  <c r="C197" i="19"/>
  <c r="B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6" i="19"/>
  <c r="X176" i="19"/>
  <c r="W176" i="19"/>
  <c r="V176" i="19"/>
  <c r="U176" i="19"/>
  <c r="T176" i="19"/>
  <c r="S176" i="19"/>
  <c r="R176" i="19"/>
  <c r="Q176" i="19"/>
  <c r="P176" i="19"/>
  <c r="O176" i="19"/>
  <c r="N176" i="19"/>
  <c r="M176" i="19"/>
  <c r="L176" i="19"/>
  <c r="K176" i="19"/>
  <c r="J176" i="19"/>
  <c r="I176" i="19"/>
  <c r="H176" i="19"/>
  <c r="G176" i="19"/>
  <c r="F176" i="19"/>
  <c r="E176" i="19"/>
  <c r="D176" i="19"/>
  <c r="C176" i="19"/>
  <c r="B176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N168" i="19"/>
  <c r="N167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N165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J61" i="19" s="1"/>
  <c r="I93" i="19"/>
  <c r="H93" i="19"/>
  <c r="G93" i="19"/>
  <c r="G61" i="19" s="1"/>
  <c r="G81" i="16" s="1"/>
  <c r="G110" i="4" s="1"/>
  <c r="F93" i="19"/>
  <c r="E93" i="19"/>
  <c r="D93" i="19"/>
  <c r="C93" i="19"/>
  <c r="B93" i="19"/>
  <c r="Y72" i="19"/>
  <c r="X72" i="19"/>
  <c r="W72" i="19"/>
  <c r="V72" i="19"/>
  <c r="V61" i="19" s="1"/>
  <c r="U72" i="19"/>
  <c r="U61" i="19" s="1"/>
  <c r="T72" i="19"/>
  <c r="T61" i="19" s="1"/>
  <c r="T81" i="16" s="1"/>
  <c r="T110" i="4" s="1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D61" i="19" s="1"/>
  <c r="C72" i="19"/>
  <c r="B72" i="19"/>
  <c r="W61" i="19"/>
  <c r="O61" i="19"/>
  <c r="N61" i="19"/>
  <c r="L61" i="19"/>
  <c r="F61" i="19"/>
  <c r="F81" i="16" s="1"/>
  <c r="F110" i="4" s="1"/>
  <c r="Y44" i="19"/>
  <c r="X44" i="19"/>
  <c r="W44" i="19"/>
  <c r="V44" i="19"/>
  <c r="V171" i="19" s="1"/>
  <c r="U44" i="19"/>
  <c r="T44" i="19"/>
  <c r="S44" i="19"/>
  <c r="R44" i="19"/>
  <c r="Q44" i="19"/>
  <c r="P44" i="19"/>
  <c r="O44" i="19"/>
  <c r="N44" i="19"/>
  <c r="M44" i="19"/>
  <c r="L44" i="19"/>
  <c r="K44" i="19"/>
  <c r="J44" i="19"/>
  <c r="J5" i="19" s="1"/>
  <c r="I44" i="19"/>
  <c r="H44" i="19"/>
  <c r="H5" i="19" s="1"/>
  <c r="H80" i="16" s="1"/>
  <c r="H109" i="4" s="1"/>
  <c r="G44" i="19"/>
  <c r="F44" i="19"/>
  <c r="F5" i="19" s="1"/>
  <c r="E44" i="19"/>
  <c r="E5" i="19" s="1"/>
  <c r="E80" i="16" s="1"/>
  <c r="E109" i="4" s="1"/>
  <c r="D44" i="19"/>
  <c r="D5" i="19" s="1"/>
  <c r="C44" i="19"/>
  <c r="B44" i="19"/>
  <c r="B5" i="19" s="1"/>
  <c r="X5" i="19"/>
  <c r="V5" i="19"/>
  <c r="V80" i="16" s="1"/>
  <c r="U5" i="19"/>
  <c r="U80" i="16" s="1"/>
  <c r="R5" i="19"/>
  <c r="R80" i="16" s="1"/>
  <c r="P5" i="19"/>
  <c r="P80" i="16" s="1"/>
  <c r="P109" i="4" s="1"/>
  <c r="N5" i="19"/>
  <c r="N173" i="19" s="1"/>
  <c r="M5" i="19"/>
  <c r="M80" i="16" s="1"/>
  <c r="M109" i="4" s="1"/>
  <c r="L5" i="19"/>
  <c r="L80" i="16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X197" i="18" s="1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W197" i="18" s="1"/>
  <c r="V201" i="18"/>
  <c r="U201" i="18"/>
  <c r="T201" i="18"/>
  <c r="T197" i="18" s="1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S197" i="18" s="1"/>
  <c r="R200" i="18"/>
  <c r="R197" i="18" s="1"/>
  <c r="Q200" i="18"/>
  <c r="Q197" i="18" s="1"/>
  <c r="P200" i="18"/>
  <c r="P197" i="18" s="1"/>
  <c r="O200" i="18"/>
  <c r="N200" i="18"/>
  <c r="M200" i="18"/>
  <c r="L200" i="18"/>
  <c r="K200" i="18"/>
  <c r="J200" i="18"/>
  <c r="I200" i="18"/>
  <c r="H200" i="18"/>
  <c r="G200" i="18"/>
  <c r="F200" i="18"/>
  <c r="E200" i="18"/>
  <c r="E197" i="18" s="1"/>
  <c r="D200" i="18"/>
  <c r="C200" i="18"/>
  <c r="B200" i="18"/>
  <c r="Y199" i="18"/>
  <c r="X199" i="18"/>
  <c r="W199" i="18"/>
  <c r="V199" i="18"/>
  <c r="U199" i="18"/>
  <c r="T199" i="18"/>
  <c r="S199" i="18"/>
  <c r="R199" i="18"/>
  <c r="Q199" i="18"/>
  <c r="P199" i="18"/>
  <c r="O199" i="18"/>
  <c r="O197" i="18" s="1"/>
  <c r="N199" i="18"/>
  <c r="N197" i="18" s="1"/>
  <c r="M199" i="18"/>
  <c r="M197" i="18" s="1"/>
  <c r="L199" i="18"/>
  <c r="L197" i="18" s="1"/>
  <c r="K199" i="18"/>
  <c r="J199" i="18"/>
  <c r="I199" i="18"/>
  <c r="H199" i="18"/>
  <c r="G199" i="18"/>
  <c r="F199" i="18"/>
  <c r="E199" i="18"/>
  <c r="D199" i="18"/>
  <c r="C199" i="18"/>
  <c r="B199" i="18"/>
  <c r="Y198" i="18"/>
  <c r="Y197" i="18" s="1"/>
  <c r="X198" i="18"/>
  <c r="W198" i="18"/>
  <c r="V198" i="18"/>
  <c r="V197" i="18" s="1"/>
  <c r="U198" i="18"/>
  <c r="T198" i="18"/>
  <c r="S198" i="18"/>
  <c r="R198" i="18"/>
  <c r="Q198" i="18"/>
  <c r="P198" i="18"/>
  <c r="O198" i="18"/>
  <c r="N198" i="18"/>
  <c r="M198" i="18"/>
  <c r="L198" i="18"/>
  <c r="K198" i="18"/>
  <c r="K197" i="18" s="1"/>
  <c r="J198" i="18"/>
  <c r="J197" i="18" s="1"/>
  <c r="I198" i="18"/>
  <c r="I197" i="18" s="1"/>
  <c r="H198" i="18"/>
  <c r="H197" i="18" s="1"/>
  <c r="G198" i="18"/>
  <c r="F198" i="18"/>
  <c r="E198" i="18"/>
  <c r="D198" i="18"/>
  <c r="C198" i="18"/>
  <c r="B198" i="18"/>
  <c r="U197" i="18"/>
  <c r="G197" i="18"/>
  <c r="F197" i="18"/>
  <c r="D197" i="18"/>
  <c r="C197" i="18"/>
  <c r="B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E178" i="18" s="1"/>
  <c r="D191" i="18"/>
  <c r="C191" i="18"/>
  <c r="B191" i="18"/>
  <c r="M190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3" i="18"/>
  <c r="X183" i="18"/>
  <c r="W183" i="18"/>
  <c r="W178" i="18" s="1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V178" i="18" s="1"/>
  <c r="U182" i="18"/>
  <c r="T182" i="18"/>
  <c r="S182" i="18"/>
  <c r="S178" i="18" s="1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R178" i="18" s="1"/>
  <c r="Q181" i="18"/>
  <c r="Q178" i="18" s="1"/>
  <c r="P181" i="18"/>
  <c r="P178" i="18" s="1"/>
  <c r="O181" i="18"/>
  <c r="O178" i="18" s="1"/>
  <c r="N181" i="18"/>
  <c r="M181" i="18"/>
  <c r="L181" i="18"/>
  <c r="K181" i="18"/>
  <c r="J181" i="18"/>
  <c r="I181" i="18"/>
  <c r="H181" i="18"/>
  <c r="G181" i="18"/>
  <c r="F181" i="18"/>
  <c r="E181" i="18"/>
  <c r="D181" i="18"/>
  <c r="D178" i="18" s="1"/>
  <c r="C181" i="18"/>
  <c r="B181" i="18"/>
  <c r="Y180" i="18"/>
  <c r="X180" i="18"/>
  <c r="W180" i="18"/>
  <c r="V180" i="18"/>
  <c r="U180" i="18"/>
  <c r="T180" i="18"/>
  <c r="S180" i="18"/>
  <c r="R180" i="18"/>
  <c r="Q180" i="18"/>
  <c r="P180" i="18"/>
  <c r="O180" i="18"/>
  <c r="N180" i="18"/>
  <c r="N178" i="18" s="1"/>
  <c r="M180" i="18"/>
  <c r="M178" i="18" s="1"/>
  <c r="L180" i="18"/>
  <c r="L178" i="18" s="1"/>
  <c r="K180" i="18"/>
  <c r="K178" i="18" s="1"/>
  <c r="J180" i="18"/>
  <c r="I180" i="18"/>
  <c r="H180" i="18"/>
  <c r="G180" i="18"/>
  <c r="F180" i="18"/>
  <c r="E180" i="18"/>
  <c r="D180" i="18"/>
  <c r="C180" i="18"/>
  <c r="B180" i="18"/>
  <c r="Y179" i="18"/>
  <c r="Y178" i="18" s="1"/>
  <c r="X179" i="18"/>
  <c r="X178" i="18" s="1"/>
  <c r="W179" i="18"/>
  <c r="V179" i="18"/>
  <c r="U179" i="18"/>
  <c r="U178" i="18" s="1"/>
  <c r="T179" i="18"/>
  <c r="S179" i="18"/>
  <c r="R179" i="18"/>
  <c r="Q179" i="18"/>
  <c r="P179" i="18"/>
  <c r="O179" i="18"/>
  <c r="N179" i="18"/>
  <c r="M179" i="18"/>
  <c r="L179" i="18"/>
  <c r="K179" i="18"/>
  <c r="J179" i="18"/>
  <c r="J178" i="18" s="1"/>
  <c r="I179" i="18"/>
  <c r="I178" i="18" s="1"/>
  <c r="H179" i="18"/>
  <c r="H178" i="18" s="1"/>
  <c r="G179" i="18"/>
  <c r="G178" i="18" s="1"/>
  <c r="F179" i="18"/>
  <c r="E179" i="18"/>
  <c r="D179" i="18"/>
  <c r="C179" i="18"/>
  <c r="B179" i="18"/>
  <c r="T178" i="18"/>
  <c r="F178" i="18"/>
  <c r="C178" i="18"/>
  <c r="B178" i="18"/>
  <c r="Y142" i="18"/>
  <c r="X142" i="18"/>
  <c r="W142" i="18"/>
  <c r="V142" i="18"/>
  <c r="U142" i="18"/>
  <c r="T142" i="18"/>
  <c r="T209" i="18" s="1"/>
  <c r="S142" i="18"/>
  <c r="R142" i="18"/>
  <c r="R209" i="18" s="1"/>
  <c r="Q142" i="18"/>
  <c r="P142" i="18"/>
  <c r="O142" i="18"/>
  <c r="N142" i="18"/>
  <c r="N209" i="18" s="1"/>
  <c r="M142" i="18"/>
  <c r="M209" i="18" s="1"/>
  <c r="L142" i="18"/>
  <c r="L209" i="18" s="1"/>
  <c r="K142" i="18"/>
  <c r="K209" i="18" s="1"/>
  <c r="J142" i="18"/>
  <c r="J209" i="18" s="1"/>
  <c r="I142" i="18"/>
  <c r="H142" i="18"/>
  <c r="G142" i="18"/>
  <c r="F142" i="18"/>
  <c r="E142" i="18"/>
  <c r="D142" i="18"/>
  <c r="D209" i="18" s="1"/>
  <c r="C142" i="18"/>
  <c r="B142" i="18"/>
  <c r="B209" i="18" s="1"/>
  <c r="Y121" i="18"/>
  <c r="X121" i="18"/>
  <c r="W121" i="18"/>
  <c r="V121" i="18"/>
  <c r="V203" i="18" s="1"/>
  <c r="U121" i="18"/>
  <c r="U203" i="18" s="1"/>
  <c r="T121" i="18"/>
  <c r="T203" i="18" s="1"/>
  <c r="S121" i="18"/>
  <c r="S203" i="18" s="1"/>
  <c r="R121" i="18"/>
  <c r="R203" i="18" s="1"/>
  <c r="Q121" i="18"/>
  <c r="P121" i="18"/>
  <c r="O121" i="18"/>
  <c r="N121" i="18"/>
  <c r="M121" i="18"/>
  <c r="L121" i="18"/>
  <c r="L203" i="18" s="1"/>
  <c r="K121" i="18"/>
  <c r="J121" i="18"/>
  <c r="J203" i="18" s="1"/>
  <c r="I121" i="18"/>
  <c r="H121" i="18"/>
  <c r="G121" i="18"/>
  <c r="F121" i="18"/>
  <c r="F203" i="18" s="1"/>
  <c r="E121" i="18"/>
  <c r="E203" i="18" s="1"/>
  <c r="D121" i="18"/>
  <c r="D203" i="18" s="1"/>
  <c r="C121" i="18"/>
  <c r="C203" i="18" s="1"/>
  <c r="B121" i="18"/>
  <c r="B203" i="18" s="1"/>
  <c r="Y93" i="18"/>
  <c r="X93" i="18"/>
  <c r="W93" i="18"/>
  <c r="V93" i="18"/>
  <c r="U93" i="18"/>
  <c r="U190" i="18" s="1"/>
  <c r="T93" i="18"/>
  <c r="T190" i="18" s="1"/>
  <c r="S93" i="18"/>
  <c r="R93" i="18"/>
  <c r="R190" i="18" s="1"/>
  <c r="Q93" i="18"/>
  <c r="P93" i="18"/>
  <c r="O93" i="18"/>
  <c r="N93" i="18"/>
  <c r="N190" i="18" s="1"/>
  <c r="M93" i="18"/>
  <c r="L93" i="18"/>
  <c r="L190" i="18" s="1"/>
  <c r="K93" i="18"/>
  <c r="K190" i="18" s="1"/>
  <c r="J93" i="18"/>
  <c r="J190" i="18" s="1"/>
  <c r="I93" i="18"/>
  <c r="H93" i="18"/>
  <c r="G93" i="18"/>
  <c r="F93" i="18"/>
  <c r="E93" i="18"/>
  <c r="E190" i="18" s="1"/>
  <c r="D93" i="18"/>
  <c r="D190" i="18" s="1"/>
  <c r="C93" i="18"/>
  <c r="B93" i="18"/>
  <c r="B190" i="18" s="1"/>
  <c r="Y72" i="18"/>
  <c r="X72" i="18"/>
  <c r="W72" i="18"/>
  <c r="V72" i="18"/>
  <c r="V184" i="18" s="1"/>
  <c r="U72" i="18"/>
  <c r="U184" i="18" s="1"/>
  <c r="T72" i="18"/>
  <c r="T184" i="18" s="1"/>
  <c r="S72" i="18"/>
  <c r="S184" i="18" s="1"/>
  <c r="R72" i="18"/>
  <c r="R184" i="18" s="1"/>
  <c r="Q72" i="18"/>
  <c r="P72" i="18"/>
  <c r="O72" i="18"/>
  <c r="N72" i="18"/>
  <c r="M72" i="18"/>
  <c r="L72" i="18"/>
  <c r="L184" i="18" s="1"/>
  <c r="K72" i="18"/>
  <c r="J72" i="18"/>
  <c r="J184" i="18" s="1"/>
  <c r="I72" i="18"/>
  <c r="H72" i="18"/>
  <c r="G72" i="18"/>
  <c r="F72" i="18"/>
  <c r="F184" i="18" s="1"/>
  <c r="E72" i="18"/>
  <c r="E184" i="18" s="1"/>
  <c r="D72" i="18"/>
  <c r="D184" i="18" s="1"/>
  <c r="C72" i="18"/>
  <c r="C184" i="18" s="1"/>
  <c r="B72" i="18"/>
  <c r="B184" i="18" s="1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K5" i="18" s="1"/>
  <c r="K97" i="16" s="1"/>
  <c r="K95" i="16" s="1"/>
  <c r="J44" i="18"/>
  <c r="I44" i="18"/>
  <c r="I5" i="18" s="1"/>
  <c r="I97" i="16" s="1"/>
  <c r="H44" i="18"/>
  <c r="G44" i="18"/>
  <c r="G5" i="18" s="1"/>
  <c r="G97" i="16" s="1"/>
  <c r="G95" i="16" s="1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223" i="18" s="1"/>
  <c r="X16" i="18"/>
  <c r="X223" i="18" s="1"/>
  <c r="W16" i="18"/>
  <c r="W223" i="18" s="1"/>
  <c r="V16" i="18"/>
  <c r="U16" i="18"/>
  <c r="T16" i="18"/>
  <c r="T223" i="18" s="1"/>
  <c r="S16" i="18"/>
  <c r="R16" i="18"/>
  <c r="R223" i="18" s="1"/>
  <c r="Q16" i="18"/>
  <c r="Q223" i="18" s="1"/>
  <c r="P16" i="18"/>
  <c r="P223" i="18" s="1"/>
  <c r="O16" i="18"/>
  <c r="O223" i="18" s="1"/>
  <c r="N16" i="18"/>
  <c r="N223" i="18" s="1"/>
  <c r="M16" i="18"/>
  <c r="M223" i="18" s="1"/>
  <c r="L16" i="18"/>
  <c r="L223" i="18" s="1"/>
  <c r="K16" i="18"/>
  <c r="K223" i="18" s="1"/>
  <c r="J16" i="18"/>
  <c r="J223" i="18" s="1"/>
  <c r="I16" i="18"/>
  <c r="I223" i="18" s="1"/>
  <c r="H16" i="18"/>
  <c r="H223" i="18" s="1"/>
  <c r="G16" i="18"/>
  <c r="G223" i="18" s="1"/>
  <c r="F16" i="18"/>
  <c r="F96" i="16" s="1"/>
  <c r="E16" i="18"/>
  <c r="E96" i="16" s="1"/>
  <c r="D16" i="18"/>
  <c r="D223" i="18" s="1"/>
  <c r="C16" i="18"/>
  <c r="C96" i="16" s="1"/>
  <c r="B16" i="18"/>
  <c r="B223" i="18" s="1"/>
  <c r="Y5" i="18"/>
  <c r="Y97" i="16" s="1"/>
  <c r="S5" i="18"/>
  <c r="S97" i="16" s="1"/>
  <c r="Q5" i="18"/>
  <c r="Q97" i="16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X197" i="17" s="1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U197" i="17" s="1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W197" i="17" s="1"/>
  <c r="V200" i="17"/>
  <c r="U200" i="17"/>
  <c r="T200" i="17"/>
  <c r="S200" i="17"/>
  <c r="R200" i="17"/>
  <c r="R197" i="17" s="1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E197" i="17" s="1"/>
  <c r="D200" i="17"/>
  <c r="C200" i="17"/>
  <c r="B200" i="17"/>
  <c r="Y199" i="17"/>
  <c r="X199" i="17"/>
  <c r="W199" i="17"/>
  <c r="V199" i="17"/>
  <c r="U199" i="17"/>
  <c r="T199" i="17"/>
  <c r="S199" i="17"/>
  <c r="R199" i="17"/>
  <c r="Q199" i="17"/>
  <c r="P199" i="17"/>
  <c r="P197" i="17" s="1"/>
  <c r="O199" i="17"/>
  <c r="N199" i="17"/>
  <c r="N197" i="17" s="1"/>
  <c r="M199" i="17"/>
  <c r="M197" i="17" s="1"/>
  <c r="L199" i="17"/>
  <c r="K199" i="17"/>
  <c r="J199" i="17"/>
  <c r="I199" i="17"/>
  <c r="H199" i="17"/>
  <c r="G199" i="17"/>
  <c r="F199" i="17"/>
  <c r="E199" i="17"/>
  <c r="D199" i="17"/>
  <c r="C199" i="17"/>
  <c r="B199" i="17"/>
  <c r="Y198" i="17"/>
  <c r="X198" i="17"/>
  <c r="W198" i="17"/>
  <c r="V198" i="17"/>
  <c r="U198" i="17"/>
  <c r="T198" i="17"/>
  <c r="S198" i="17"/>
  <c r="R198" i="17"/>
  <c r="Q198" i="17"/>
  <c r="P198" i="17"/>
  <c r="O198" i="17"/>
  <c r="O197" i="17" s="1"/>
  <c r="N198" i="17"/>
  <c r="M198" i="17"/>
  <c r="L198" i="17"/>
  <c r="K198" i="17"/>
  <c r="K197" i="17" s="1"/>
  <c r="J198" i="17"/>
  <c r="J197" i="17" s="1"/>
  <c r="I198" i="17"/>
  <c r="H198" i="17"/>
  <c r="G198" i="17"/>
  <c r="G197" i="17" s="1"/>
  <c r="F198" i="17"/>
  <c r="F197" i="17" s="1"/>
  <c r="E198" i="17"/>
  <c r="D198" i="17"/>
  <c r="C198" i="17"/>
  <c r="C197" i="17" s="1"/>
  <c r="B198" i="17"/>
  <c r="B197" i="17" s="1"/>
  <c r="V197" i="17"/>
  <c r="S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L178" i="17" s="1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Y180" i="17"/>
  <c r="X180" i="17"/>
  <c r="W180" i="17"/>
  <c r="V180" i="17"/>
  <c r="V178" i="17" s="1"/>
  <c r="U180" i="17"/>
  <c r="T180" i="17"/>
  <c r="T178" i="17" s="1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D178" i="17" s="1"/>
  <c r="C180" i="17"/>
  <c r="B180" i="17"/>
  <c r="Y179" i="17"/>
  <c r="X179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F178" i="17" s="1"/>
  <c r="E179" i="17"/>
  <c r="D179" i="17"/>
  <c r="C179" i="17"/>
  <c r="B179" i="17"/>
  <c r="Y178" i="17"/>
  <c r="S178" i="17"/>
  <c r="Q178" i="17"/>
  <c r="N178" i="17"/>
  <c r="K178" i="17"/>
  <c r="I178" i="17"/>
  <c r="C178" i="17"/>
  <c r="Y142" i="17"/>
  <c r="X142" i="17"/>
  <c r="W142" i="17"/>
  <c r="V142" i="17"/>
  <c r="U142" i="17"/>
  <c r="U248" i="17" s="1"/>
  <c r="T142" i="17"/>
  <c r="T248" i="17" s="1"/>
  <c r="S142" i="17"/>
  <c r="R142" i="17"/>
  <c r="R248" i="17" s="1"/>
  <c r="Q142" i="17"/>
  <c r="P142" i="17"/>
  <c r="O142" i="17"/>
  <c r="N142" i="17"/>
  <c r="M142" i="17"/>
  <c r="M248" i="17" s="1"/>
  <c r="L142" i="17"/>
  <c r="L248" i="17" s="1"/>
  <c r="K142" i="17"/>
  <c r="J142" i="17"/>
  <c r="J248" i="17" s="1"/>
  <c r="I142" i="17"/>
  <c r="H142" i="17"/>
  <c r="G142" i="17"/>
  <c r="F142" i="17"/>
  <c r="E142" i="17"/>
  <c r="E248" i="17" s="1"/>
  <c r="D142" i="17"/>
  <c r="D248" i="17" s="1"/>
  <c r="C142" i="17"/>
  <c r="B142" i="17"/>
  <c r="B248" i="17" s="1"/>
  <c r="Y121" i="17"/>
  <c r="Y246" i="17" s="1"/>
  <c r="X121" i="17"/>
  <c r="X246" i="17" s="1"/>
  <c r="W121" i="17"/>
  <c r="V121" i="17"/>
  <c r="U121" i="17"/>
  <c r="U246" i="17" s="1"/>
  <c r="T121" i="17"/>
  <c r="T246" i="17" s="1"/>
  <c r="T240" i="17" s="1"/>
  <c r="S121" i="17"/>
  <c r="R121" i="17"/>
  <c r="R246" i="17" s="1"/>
  <c r="Q121" i="17"/>
  <c r="Q246" i="17" s="1"/>
  <c r="P121" i="17"/>
  <c r="P246" i="17" s="1"/>
  <c r="O121" i="17"/>
  <c r="N121" i="17"/>
  <c r="M121" i="17"/>
  <c r="M246" i="17" s="1"/>
  <c r="L121" i="17"/>
  <c r="L246" i="17" s="1"/>
  <c r="K121" i="17"/>
  <c r="J121" i="17"/>
  <c r="J246" i="17" s="1"/>
  <c r="I121" i="17"/>
  <c r="I246" i="17" s="1"/>
  <c r="H121" i="17"/>
  <c r="H246" i="17" s="1"/>
  <c r="G121" i="17"/>
  <c r="F121" i="17"/>
  <c r="E121" i="17"/>
  <c r="E246" i="17" s="1"/>
  <c r="D121" i="17"/>
  <c r="D246" i="17" s="1"/>
  <c r="C121" i="17"/>
  <c r="B121" i="17"/>
  <c r="B246" i="17" s="1"/>
  <c r="Y93" i="17"/>
  <c r="Y237" i="17" s="1"/>
  <c r="X93" i="17"/>
  <c r="X237" i="17" s="1"/>
  <c r="W93" i="17"/>
  <c r="W237" i="17" s="1"/>
  <c r="V93" i="17"/>
  <c r="U93" i="17"/>
  <c r="U237" i="17" s="1"/>
  <c r="T93" i="17"/>
  <c r="T237" i="17" s="1"/>
  <c r="S93" i="17"/>
  <c r="R93" i="17"/>
  <c r="R237" i="17" s="1"/>
  <c r="Q93" i="17"/>
  <c r="Q237" i="17" s="1"/>
  <c r="P93" i="17"/>
  <c r="P237" i="17" s="1"/>
  <c r="O93" i="17"/>
  <c r="O237" i="17" s="1"/>
  <c r="N93" i="17"/>
  <c r="M93" i="17"/>
  <c r="M237" i="17" s="1"/>
  <c r="L93" i="17"/>
  <c r="L237" i="17" s="1"/>
  <c r="K93" i="17"/>
  <c r="J93" i="17"/>
  <c r="J237" i="17" s="1"/>
  <c r="I93" i="17"/>
  <c r="I237" i="17" s="1"/>
  <c r="H93" i="17"/>
  <c r="H237" i="17" s="1"/>
  <c r="G93" i="17"/>
  <c r="G237" i="17" s="1"/>
  <c r="F93" i="17"/>
  <c r="E93" i="17"/>
  <c r="E237" i="17" s="1"/>
  <c r="D93" i="17"/>
  <c r="D237" i="17" s="1"/>
  <c r="C93" i="17"/>
  <c r="B93" i="17"/>
  <c r="B237" i="17" s="1"/>
  <c r="Y72" i="17"/>
  <c r="Y235" i="17" s="1"/>
  <c r="X72" i="17"/>
  <c r="X235" i="17" s="1"/>
  <c r="W72" i="17"/>
  <c r="W235" i="17" s="1"/>
  <c r="V72" i="17"/>
  <c r="U72" i="17"/>
  <c r="U235" i="17" s="1"/>
  <c r="T72" i="17"/>
  <c r="T235" i="17" s="1"/>
  <c r="S72" i="17"/>
  <c r="R72" i="17"/>
  <c r="R235" i="17" s="1"/>
  <c r="Q72" i="17"/>
  <c r="Q235" i="17" s="1"/>
  <c r="P72" i="17"/>
  <c r="P235" i="17" s="1"/>
  <c r="O72" i="17"/>
  <c r="O235" i="17" s="1"/>
  <c r="N72" i="17"/>
  <c r="M72" i="17"/>
  <c r="M235" i="17" s="1"/>
  <c r="L72" i="17"/>
  <c r="L235" i="17" s="1"/>
  <c r="K72" i="17"/>
  <c r="J72" i="17"/>
  <c r="J235" i="17" s="1"/>
  <c r="I72" i="17"/>
  <c r="I235" i="17" s="1"/>
  <c r="H72" i="17"/>
  <c r="H235" i="17" s="1"/>
  <c r="G72" i="17"/>
  <c r="G235" i="17" s="1"/>
  <c r="F72" i="17"/>
  <c r="E72" i="17"/>
  <c r="E235" i="17" s="1"/>
  <c r="D72" i="17"/>
  <c r="D235" i="17" s="1"/>
  <c r="C72" i="17"/>
  <c r="B72" i="17"/>
  <c r="B235" i="17" s="1"/>
  <c r="Y44" i="17"/>
  <c r="Y226" i="17" s="1"/>
  <c r="X44" i="17"/>
  <c r="X226" i="17" s="1"/>
  <c r="W44" i="17"/>
  <c r="W226" i="17" s="1"/>
  <c r="V44" i="17"/>
  <c r="V5" i="17" s="1"/>
  <c r="U44" i="17"/>
  <c r="U226" i="17" s="1"/>
  <c r="T44" i="17"/>
  <c r="T226" i="17" s="1"/>
  <c r="S44" i="17"/>
  <c r="S5" i="17" s="1"/>
  <c r="R44" i="17"/>
  <c r="R226" i="17" s="1"/>
  <c r="Q44" i="17"/>
  <c r="Q226" i="17" s="1"/>
  <c r="P44" i="17"/>
  <c r="P226" i="17" s="1"/>
  <c r="O44" i="17"/>
  <c r="O226" i="17" s="1"/>
  <c r="N44" i="17"/>
  <c r="N5" i="17" s="1"/>
  <c r="M44" i="17"/>
  <c r="M226" i="17" s="1"/>
  <c r="L44" i="17"/>
  <c r="L226" i="17" s="1"/>
  <c r="K44" i="17"/>
  <c r="K5" i="17" s="1"/>
  <c r="J44" i="17"/>
  <c r="J226" i="17" s="1"/>
  <c r="I44" i="17"/>
  <c r="I226" i="17" s="1"/>
  <c r="H44" i="17"/>
  <c r="H226" i="17" s="1"/>
  <c r="G44" i="17"/>
  <c r="G226" i="17" s="1"/>
  <c r="G217" i="17" s="1"/>
  <c r="F44" i="17"/>
  <c r="F5" i="17" s="1"/>
  <c r="E44" i="17"/>
  <c r="E226" i="17" s="1"/>
  <c r="E217" i="17" s="1"/>
  <c r="D44" i="17"/>
  <c r="D226" i="17" s="1"/>
  <c r="C44" i="17"/>
  <c r="C5" i="17" s="1"/>
  <c r="B44" i="17"/>
  <c r="B226" i="17" s="1"/>
  <c r="Y5" i="17"/>
  <c r="Y172" i="17" s="1"/>
  <c r="R5" i="17"/>
  <c r="R175" i="17" s="1"/>
  <c r="M5" i="17"/>
  <c r="M173" i="17" s="1"/>
  <c r="I5" i="17"/>
  <c r="I174" i="17" s="1"/>
  <c r="G5" i="17"/>
  <c r="G175" i="17" s="1"/>
  <c r="E5" i="17"/>
  <c r="E172" i="17" s="1"/>
  <c r="B5" i="17"/>
  <c r="B173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6" i="16"/>
  <c r="X96" i="16"/>
  <c r="W96" i="16"/>
  <c r="V96" i="16"/>
  <c r="U96" i="16"/>
  <c r="S96" i="16"/>
  <c r="R96" i="16"/>
  <c r="O96" i="16"/>
  <c r="N96" i="16"/>
  <c r="L96" i="16"/>
  <c r="K96" i="16"/>
  <c r="J96" i="16"/>
  <c r="I96" i="16"/>
  <c r="H96" i="16"/>
  <c r="G96" i="16"/>
  <c r="P93" i="16"/>
  <c r="K90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L111" i="4" s="1"/>
  <c r="K82" i="16"/>
  <c r="J82" i="16"/>
  <c r="I82" i="16"/>
  <c r="H82" i="16"/>
  <c r="G82" i="16"/>
  <c r="F82" i="16"/>
  <c r="E82" i="16"/>
  <c r="D82" i="16"/>
  <c r="C82" i="16"/>
  <c r="B82" i="16"/>
  <c r="W81" i="16"/>
  <c r="U81" i="16"/>
  <c r="O81" i="16"/>
  <c r="N81" i="16"/>
  <c r="L81" i="16"/>
  <c r="J81" i="16"/>
  <c r="X80" i="16"/>
  <c r="D80" i="16"/>
  <c r="Y78" i="16"/>
  <c r="X78" i="16"/>
  <c r="W78" i="16"/>
  <c r="V78" i="16"/>
  <c r="U78" i="16"/>
  <c r="T78" i="16"/>
  <c r="S78" i="16"/>
  <c r="R78" i="16"/>
  <c r="R41" i="7" s="1"/>
  <c r="Q78" i="16"/>
  <c r="P78" i="16"/>
  <c r="P41" i="7" s="1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U77" i="16"/>
  <c r="U76" i="16" s="1"/>
  <c r="N77" i="16"/>
  <c r="N76" i="16" s="1"/>
  <c r="L77" i="16"/>
  <c r="L76" i="16" s="1"/>
  <c r="A74" i="16"/>
  <c r="A73" i="16"/>
  <c r="Y72" i="16"/>
  <c r="Y90" i="16" s="1"/>
  <c r="X72" i="16"/>
  <c r="X71" i="16" s="1"/>
  <c r="W72" i="16"/>
  <c r="W90" i="16" s="1"/>
  <c r="V72" i="16"/>
  <c r="V90" i="16" s="1"/>
  <c r="U72" i="16"/>
  <c r="U90" i="16" s="1"/>
  <c r="T72" i="16"/>
  <c r="T71" i="16" s="1"/>
  <c r="S72" i="16"/>
  <c r="S90" i="16" s="1"/>
  <c r="R72" i="16"/>
  <c r="R90" i="16" s="1"/>
  <c r="Q72" i="16"/>
  <c r="Q90" i="16" s="1"/>
  <c r="P72" i="16"/>
  <c r="P71" i="16" s="1"/>
  <c r="O72" i="16"/>
  <c r="O90" i="16" s="1"/>
  <c r="N72" i="16"/>
  <c r="N90" i="16" s="1"/>
  <c r="M72" i="16"/>
  <c r="M90" i="16" s="1"/>
  <c r="L72" i="16"/>
  <c r="L71" i="16" s="1"/>
  <c r="K72" i="16"/>
  <c r="K71" i="16" s="1"/>
  <c r="J72" i="16"/>
  <c r="J90" i="16" s="1"/>
  <c r="I72" i="16"/>
  <c r="I90" i="16" s="1"/>
  <c r="H72" i="16"/>
  <c r="H71" i="16" s="1"/>
  <c r="G72" i="16"/>
  <c r="G90" i="16" s="1"/>
  <c r="F72" i="16"/>
  <c r="F71" i="16" s="1"/>
  <c r="E72" i="16"/>
  <c r="E90" i="16" s="1"/>
  <c r="D72" i="16"/>
  <c r="D71" i="16" s="1"/>
  <c r="C72" i="16"/>
  <c r="C71" i="16" s="1"/>
  <c r="B72" i="16"/>
  <c r="B90" i="16" s="1"/>
  <c r="A72" i="16"/>
  <c r="V71" i="16"/>
  <c r="U71" i="16"/>
  <c r="S71" i="16"/>
  <c r="Q71" i="16"/>
  <c r="N71" i="16"/>
  <c r="M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Y103" i="16" s="1"/>
  <c r="Y166" i="4" s="1"/>
  <c r="X55" i="16"/>
  <c r="W55" i="16"/>
  <c r="V55" i="16"/>
  <c r="U55" i="16"/>
  <c r="T55" i="16"/>
  <c r="S55" i="16"/>
  <c r="S103" i="16" s="1"/>
  <c r="R55" i="16"/>
  <c r="R103" i="16" s="1"/>
  <c r="Q55" i="16"/>
  <c r="P55" i="16"/>
  <c r="O55" i="16"/>
  <c r="N55" i="16"/>
  <c r="M55" i="16"/>
  <c r="L55" i="16"/>
  <c r="K55" i="16"/>
  <c r="J55" i="16"/>
  <c r="J93" i="16" s="1"/>
  <c r="I55" i="16"/>
  <c r="H55" i="16"/>
  <c r="G55" i="16"/>
  <c r="G103" i="16" s="1"/>
  <c r="G166" i="4" s="1"/>
  <c r="F55" i="16"/>
  <c r="E55" i="16"/>
  <c r="D55" i="16"/>
  <c r="D103" i="16" s="1"/>
  <c r="C55" i="16"/>
  <c r="C103" i="16" s="1"/>
  <c r="B55" i="16"/>
  <c r="Y54" i="16"/>
  <c r="X54" i="16"/>
  <c r="X92" i="16" s="1"/>
  <c r="W54" i="16"/>
  <c r="V54" i="16"/>
  <c r="U54" i="16"/>
  <c r="T54" i="16"/>
  <c r="S54" i="16"/>
  <c r="S63" i="4" s="1"/>
  <c r="R54" i="16"/>
  <c r="Q54" i="16"/>
  <c r="P54" i="16"/>
  <c r="P92" i="16" s="1"/>
  <c r="O54" i="16"/>
  <c r="N54" i="16"/>
  <c r="M54" i="16"/>
  <c r="L54" i="16"/>
  <c r="K54" i="16"/>
  <c r="J54" i="16"/>
  <c r="I54" i="16"/>
  <c r="H54" i="16"/>
  <c r="H92" i="16" s="1"/>
  <c r="G54" i="16"/>
  <c r="F54" i="16"/>
  <c r="E54" i="16"/>
  <c r="D54" i="16"/>
  <c r="C54" i="16"/>
  <c r="C63" i="4" s="1"/>
  <c r="C136" i="4" s="1"/>
  <c r="B54" i="16"/>
  <c r="Y53" i="16"/>
  <c r="R53" i="16"/>
  <c r="M53" i="16"/>
  <c r="I53" i="16"/>
  <c r="I52" i="16" s="1"/>
  <c r="I61" i="4" s="1"/>
  <c r="G53" i="16"/>
  <c r="E53" i="16"/>
  <c r="B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V3" i="16" s="1"/>
  <c r="V9" i="4" s="1"/>
  <c r="U4" i="16"/>
  <c r="T4" i="16"/>
  <c r="S4" i="16"/>
  <c r="R4" i="16"/>
  <c r="Q4" i="16"/>
  <c r="P4" i="16"/>
  <c r="O4" i="16"/>
  <c r="O3" i="16" s="1"/>
  <c r="N4" i="16"/>
  <c r="M4" i="16"/>
  <c r="M3" i="16" s="1"/>
  <c r="L4" i="16"/>
  <c r="L3" i="16" s="1"/>
  <c r="L9" i="4" s="1"/>
  <c r="K4" i="16"/>
  <c r="J4" i="16"/>
  <c r="J3" i="16" s="1"/>
  <c r="I4" i="16"/>
  <c r="I3" i="16" s="1"/>
  <c r="H4" i="16"/>
  <c r="G4" i="16"/>
  <c r="G3" i="16" s="1"/>
  <c r="G9" i="4" s="1"/>
  <c r="F4" i="16"/>
  <c r="E4" i="16"/>
  <c r="D4" i="16"/>
  <c r="C4" i="16"/>
  <c r="B4" i="16"/>
  <c r="Y3" i="16"/>
  <c r="X3" i="16"/>
  <c r="W3" i="16"/>
  <c r="U3" i="16"/>
  <c r="T3" i="16"/>
  <c r="S3" i="16"/>
  <c r="R3" i="16"/>
  <c r="Q3" i="16"/>
  <c r="P3" i="16"/>
  <c r="N3" i="16"/>
  <c r="K3" i="16"/>
  <c r="H3" i="16"/>
  <c r="H9" i="4" s="1"/>
  <c r="F3" i="16"/>
  <c r="F9" i="4" s="1"/>
  <c r="E3" i="16"/>
  <c r="D3" i="16"/>
  <c r="C3" i="16"/>
  <c r="B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20" i="15"/>
  <c r="X220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8" i="15"/>
  <c r="X218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Y217" i="15"/>
  <c r="X217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4" i="15"/>
  <c r="X214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Y213" i="15"/>
  <c r="X213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11" i="15"/>
  <c r="X211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Y210" i="15"/>
  <c r="X210" i="15"/>
  <c r="W210" i="15"/>
  <c r="V210" i="15"/>
  <c r="U210" i="15"/>
  <c r="T210" i="15"/>
  <c r="S210" i="15"/>
  <c r="R210" i="15"/>
  <c r="Q210" i="15"/>
  <c r="P210" i="15"/>
  <c r="O210" i="15"/>
  <c r="N210" i="15"/>
  <c r="N204" i="15" s="1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Y209" i="15"/>
  <c r="X209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J204" i="15" s="1"/>
  <c r="I209" i="15"/>
  <c r="H209" i="15"/>
  <c r="H204" i="15" s="1"/>
  <c r="G209" i="15"/>
  <c r="G204" i="15" s="1"/>
  <c r="F209" i="15"/>
  <c r="E209" i="15"/>
  <c r="D209" i="15"/>
  <c r="C209" i="15"/>
  <c r="B209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F204" i="15" s="1"/>
  <c r="E207" i="15"/>
  <c r="D207" i="15"/>
  <c r="C207" i="15"/>
  <c r="B207" i="15"/>
  <c r="Y206" i="15"/>
  <c r="Y204" i="15" s="1"/>
  <c r="X206" i="15"/>
  <c r="X204" i="15" s="1"/>
  <c r="W206" i="15"/>
  <c r="W204" i="15" s="1"/>
  <c r="V206" i="15"/>
  <c r="U206" i="15"/>
  <c r="T206" i="15"/>
  <c r="S206" i="15"/>
  <c r="R206" i="15"/>
  <c r="Q206" i="15"/>
  <c r="Q204" i="15" s="1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E204" i="15" s="1"/>
  <c r="D206" i="15"/>
  <c r="C206" i="15"/>
  <c r="C204" i="15" s="1"/>
  <c r="B206" i="15"/>
  <c r="B204" i="15" s="1"/>
  <c r="Y205" i="15"/>
  <c r="X205" i="15"/>
  <c r="W205" i="15"/>
  <c r="V205" i="15"/>
  <c r="V204" i="15" s="1"/>
  <c r="U205" i="15"/>
  <c r="U204" i="15" s="1"/>
  <c r="T205" i="15"/>
  <c r="T204" i="15" s="1"/>
  <c r="S205" i="15"/>
  <c r="S204" i="15" s="1"/>
  <c r="R205" i="15"/>
  <c r="Q205" i="15"/>
  <c r="P205" i="15"/>
  <c r="O205" i="15"/>
  <c r="N205" i="15"/>
  <c r="M205" i="15"/>
  <c r="M204" i="15" s="1"/>
  <c r="L205" i="15"/>
  <c r="K205" i="15"/>
  <c r="J205" i="15"/>
  <c r="I205" i="15"/>
  <c r="H205" i="15"/>
  <c r="G205" i="15"/>
  <c r="F205" i="15"/>
  <c r="E205" i="15"/>
  <c r="D205" i="15"/>
  <c r="D204" i="15" s="1"/>
  <c r="C205" i="15"/>
  <c r="B205" i="15"/>
  <c r="R204" i="15"/>
  <c r="P204" i="15"/>
  <c r="O204" i="15"/>
  <c r="L204" i="15"/>
  <c r="K204" i="15"/>
  <c r="I204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J187" i="15" s="1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F187" i="15" s="1"/>
  <c r="E192" i="15"/>
  <c r="D192" i="15"/>
  <c r="D187" i="15" s="1"/>
  <c r="C192" i="15"/>
  <c r="C187" i="15" s="1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B187" i="15" s="1"/>
  <c r="Y189" i="15"/>
  <c r="X189" i="15"/>
  <c r="W189" i="15"/>
  <c r="V189" i="15"/>
  <c r="U189" i="15"/>
  <c r="T189" i="15"/>
  <c r="T187" i="15" s="1"/>
  <c r="S189" i="15"/>
  <c r="S187" i="15" s="1"/>
  <c r="R189" i="15"/>
  <c r="Q189" i="15"/>
  <c r="P189" i="15"/>
  <c r="O189" i="15"/>
  <c r="N189" i="15"/>
  <c r="M189" i="15"/>
  <c r="M187" i="15" s="1"/>
  <c r="L189" i="15"/>
  <c r="K189" i="15"/>
  <c r="J189" i="15"/>
  <c r="I189" i="15"/>
  <c r="H189" i="15"/>
  <c r="G189" i="15"/>
  <c r="F189" i="15"/>
  <c r="E189" i="15"/>
  <c r="D189" i="15"/>
  <c r="C189" i="15"/>
  <c r="B189" i="15"/>
  <c r="Y188" i="15"/>
  <c r="Y187" i="15" s="1"/>
  <c r="X188" i="15"/>
  <c r="X187" i="15" s="1"/>
  <c r="W188" i="15"/>
  <c r="W187" i="15" s="1"/>
  <c r="V188" i="15"/>
  <c r="V187" i="15" s="1"/>
  <c r="U188" i="15"/>
  <c r="U187" i="15" s="1"/>
  <c r="T188" i="15"/>
  <c r="S188" i="15"/>
  <c r="R188" i="15"/>
  <c r="R187" i="15" s="1"/>
  <c r="Q188" i="15"/>
  <c r="Q187" i="15" s="1"/>
  <c r="P188" i="15"/>
  <c r="P187" i="15" s="1"/>
  <c r="O188" i="15"/>
  <c r="O187" i="15" s="1"/>
  <c r="N188" i="15"/>
  <c r="M188" i="15"/>
  <c r="L188" i="15"/>
  <c r="K188" i="15"/>
  <c r="J188" i="15"/>
  <c r="I188" i="15"/>
  <c r="I187" i="15" s="1"/>
  <c r="H188" i="15"/>
  <c r="G188" i="15"/>
  <c r="F188" i="15"/>
  <c r="E188" i="15"/>
  <c r="D188" i="15"/>
  <c r="C188" i="15"/>
  <c r="B188" i="15"/>
  <c r="N187" i="15"/>
  <c r="L187" i="15"/>
  <c r="K187" i="15"/>
  <c r="H187" i="15"/>
  <c r="G187" i="15"/>
  <c r="E187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Y182" i="15"/>
  <c r="X182" i="15"/>
  <c r="W182" i="15"/>
  <c r="V182" i="15"/>
  <c r="U182" i="15"/>
  <c r="T182" i="15"/>
  <c r="S182" i="15"/>
  <c r="R182" i="15"/>
  <c r="Q182" i="15"/>
  <c r="Q171" i="15" s="1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V181" i="15"/>
  <c r="K181" i="15"/>
  <c r="C181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Y177" i="15"/>
  <c r="X177" i="15"/>
  <c r="W177" i="15"/>
  <c r="V177" i="15"/>
  <c r="U177" i="15"/>
  <c r="T177" i="15"/>
  <c r="S177" i="15"/>
  <c r="R177" i="15"/>
  <c r="Q177" i="15"/>
  <c r="P177" i="15"/>
  <c r="P171" i="15" s="1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L171" i="15" s="1"/>
  <c r="K176" i="15"/>
  <c r="J176" i="15"/>
  <c r="J171" i="15" s="1"/>
  <c r="I176" i="15"/>
  <c r="I171" i="15" s="1"/>
  <c r="H176" i="15"/>
  <c r="G176" i="15"/>
  <c r="F176" i="15"/>
  <c r="E176" i="15"/>
  <c r="D176" i="15"/>
  <c r="C176" i="15"/>
  <c r="B176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H171" i="15" s="1"/>
  <c r="G174" i="15"/>
  <c r="F174" i="15"/>
  <c r="E174" i="15"/>
  <c r="D174" i="15"/>
  <c r="C174" i="15"/>
  <c r="B174" i="15"/>
  <c r="Y173" i="15"/>
  <c r="Y171" i="15" s="1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G171" i="15" s="1"/>
  <c r="F173" i="15"/>
  <c r="E173" i="15"/>
  <c r="E171" i="15" s="1"/>
  <c r="D173" i="15"/>
  <c r="D171" i="15" s="1"/>
  <c r="C173" i="15"/>
  <c r="B173" i="15"/>
  <c r="Y172" i="15"/>
  <c r="X172" i="15"/>
  <c r="X171" i="15" s="1"/>
  <c r="W172" i="15"/>
  <c r="W171" i="15" s="1"/>
  <c r="V172" i="15"/>
  <c r="V171" i="15" s="1"/>
  <c r="U172" i="15"/>
  <c r="U171" i="15" s="1"/>
  <c r="T172" i="15"/>
  <c r="S172" i="15"/>
  <c r="S171" i="15" s="1"/>
  <c r="R172" i="15"/>
  <c r="Q172" i="15"/>
  <c r="P172" i="15"/>
  <c r="O172" i="15"/>
  <c r="O171" i="15" s="1"/>
  <c r="N172" i="15"/>
  <c r="M172" i="15"/>
  <c r="L172" i="15"/>
  <c r="K172" i="15"/>
  <c r="J172" i="15"/>
  <c r="I172" i="15"/>
  <c r="H172" i="15"/>
  <c r="G172" i="15"/>
  <c r="F172" i="15"/>
  <c r="F171" i="15" s="1"/>
  <c r="E172" i="15"/>
  <c r="D172" i="15"/>
  <c r="C172" i="15"/>
  <c r="C171" i="15" s="1"/>
  <c r="B172" i="15"/>
  <c r="B171" i="15" s="1"/>
  <c r="T171" i="15"/>
  <c r="R171" i="15"/>
  <c r="N171" i="15"/>
  <c r="M171" i="15"/>
  <c r="K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L162" i="15" s="1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H162" i="15" s="1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D162" i="15" s="1"/>
  <c r="C165" i="15"/>
  <c r="B165" i="15"/>
  <c r="Y164" i="15"/>
  <c r="X164" i="15"/>
  <c r="W164" i="15"/>
  <c r="V164" i="15"/>
  <c r="V162" i="15" s="1"/>
  <c r="U164" i="15"/>
  <c r="U162" i="15" s="1"/>
  <c r="T164" i="15"/>
  <c r="S164" i="15"/>
  <c r="R164" i="15"/>
  <c r="Q164" i="15"/>
  <c r="P164" i="15"/>
  <c r="O164" i="15"/>
  <c r="O162" i="15" s="1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C162" i="15" s="1"/>
  <c r="B164" i="15"/>
  <c r="Y163" i="15"/>
  <c r="Y162" i="15" s="1"/>
  <c r="X163" i="15"/>
  <c r="X162" i="15" s="1"/>
  <c r="W163" i="15"/>
  <c r="W162" i="15" s="1"/>
  <c r="V163" i="15"/>
  <c r="U163" i="15"/>
  <c r="T163" i="15"/>
  <c r="T162" i="15" s="1"/>
  <c r="S163" i="15"/>
  <c r="S162" i="15" s="1"/>
  <c r="R163" i="15"/>
  <c r="R162" i="15" s="1"/>
  <c r="Q163" i="15"/>
  <c r="Q162" i="15" s="1"/>
  <c r="P163" i="15"/>
  <c r="O163" i="15"/>
  <c r="N163" i="15"/>
  <c r="M163" i="15"/>
  <c r="L163" i="15"/>
  <c r="K163" i="15"/>
  <c r="K162" i="15" s="1"/>
  <c r="J163" i="15"/>
  <c r="I163" i="15"/>
  <c r="H163" i="15"/>
  <c r="G163" i="15"/>
  <c r="F163" i="15"/>
  <c r="E163" i="15"/>
  <c r="D163" i="15"/>
  <c r="C163" i="15"/>
  <c r="B163" i="15"/>
  <c r="B162" i="15" s="1"/>
  <c r="P162" i="15"/>
  <c r="N162" i="15"/>
  <c r="M162" i="15"/>
  <c r="J162" i="15"/>
  <c r="I162" i="15"/>
  <c r="G162" i="15"/>
  <c r="F162" i="15"/>
  <c r="E162" i="15"/>
  <c r="Y141" i="15"/>
  <c r="Y261" i="15" s="1"/>
  <c r="X141" i="15"/>
  <c r="X261" i="15" s="1"/>
  <c r="W141" i="15"/>
  <c r="W261" i="15" s="1"/>
  <c r="V141" i="15"/>
  <c r="V261" i="15" s="1"/>
  <c r="U141" i="15"/>
  <c r="U261" i="15" s="1"/>
  <c r="T141" i="15"/>
  <c r="T261" i="15" s="1"/>
  <c r="S141" i="15"/>
  <c r="S261" i="15" s="1"/>
  <c r="R141" i="15"/>
  <c r="R261" i="15" s="1"/>
  <c r="Q141" i="15"/>
  <c r="Q261" i="15" s="1"/>
  <c r="P141" i="15"/>
  <c r="P261" i="15" s="1"/>
  <c r="O141" i="15"/>
  <c r="O261" i="15" s="1"/>
  <c r="N141" i="15"/>
  <c r="N261" i="15" s="1"/>
  <c r="M141" i="15"/>
  <c r="M261" i="15" s="1"/>
  <c r="L141" i="15"/>
  <c r="L261" i="15" s="1"/>
  <c r="K141" i="15"/>
  <c r="K261" i="15" s="1"/>
  <c r="J141" i="15"/>
  <c r="J261" i="15" s="1"/>
  <c r="I141" i="15"/>
  <c r="I261" i="15" s="1"/>
  <c r="H141" i="15"/>
  <c r="H261" i="15" s="1"/>
  <c r="G141" i="15"/>
  <c r="G261" i="15" s="1"/>
  <c r="F141" i="15"/>
  <c r="F261" i="15" s="1"/>
  <c r="E141" i="15"/>
  <c r="E261" i="15" s="1"/>
  <c r="D141" i="15"/>
  <c r="D261" i="15" s="1"/>
  <c r="C141" i="15"/>
  <c r="C261" i="15" s="1"/>
  <c r="B141" i="15"/>
  <c r="B261" i="15" s="1"/>
  <c r="X115" i="15"/>
  <c r="X253" i="15" s="1"/>
  <c r="V115" i="15"/>
  <c r="V253" i="15" s="1"/>
  <c r="U115" i="15"/>
  <c r="U253" i="15" s="1"/>
  <c r="Y97" i="15"/>
  <c r="Y251" i="15" s="1"/>
  <c r="X97" i="15"/>
  <c r="X251" i="15" s="1"/>
  <c r="W97" i="15"/>
  <c r="W251" i="15" s="1"/>
  <c r="V97" i="15"/>
  <c r="V251" i="15" s="1"/>
  <c r="U97" i="15"/>
  <c r="U251" i="15" s="1"/>
  <c r="T97" i="15"/>
  <c r="T251" i="15" s="1"/>
  <c r="S97" i="15"/>
  <c r="S251" i="15" s="1"/>
  <c r="R97" i="15"/>
  <c r="R251" i="15" s="1"/>
  <c r="Q97" i="15"/>
  <c r="Q251" i="15" s="1"/>
  <c r="P97" i="15"/>
  <c r="P251" i="15" s="1"/>
  <c r="O97" i="15"/>
  <c r="O251" i="15" s="1"/>
  <c r="N97" i="15"/>
  <c r="N251" i="15" s="1"/>
  <c r="M97" i="15"/>
  <c r="M251" i="15" s="1"/>
  <c r="L97" i="15"/>
  <c r="L251" i="15" s="1"/>
  <c r="K97" i="15"/>
  <c r="K251" i="15" s="1"/>
  <c r="J97" i="15"/>
  <c r="J251" i="15" s="1"/>
  <c r="I97" i="15"/>
  <c r="I251" i="15" s="1"/>
  <c r="H97" i="15"/>
  <c r="H251" i="15" s="1"/>
  <c r="G97" i="15"/>
  <c r="G251" i="15" s="1"/>
  <c r="F97" i="15"/>
  <c r="F251" i="15" s="1"/>
  <c r="E97" i="15"/>
  <c r="E251" i="15" s="1"/>
  <c r="D97" i="15"/>
  <c r="D251" i="15" s="1"/>
  <c r="C97" i="15"/>
  <c r="C251" i="15" s="1"/>
  <c r="B97" i="15"/>
  <c r="B251" i="15" s="1"/>
  <c r="Y53" i="15"/>
  <c r="Y241" i="15" s="1"/>
  <c r="X53" i="15"/>
  <c r="X241" i="15" s="1"/>
  <c r="W53" i="15"/>
  <c r="W241" i="15" s="1"/>
  <c r="V53" i="15"/>
  <c r="V241" i="15" s="1"/>
  <c r="U53" i="15"/>
  <c r="U241" i="15" s="1"/>
  <c r="T53" i="15"/>
  <c r="T241" i="15" s="1"/>
  <c r="S53" i="15"/>
  <c r="S241" i="15" s="1"/>
  <c r="R53" i="15"/>
  <c r="R241" i="15" s="1"/>
  <c r="Q53" i="15"/>
  <c r="Q241" i="15" s="1"/>
  <c r="P53" i="15"/>
  <c r="P241" i="15" s="1"/>
  <c r="O53" i="15"/>
  <c r="O241" i="15" s="1"/>
  <c r="N53" i="15"/>
  <c r="N241" i="15" s="1"/>
  <c r="M53" i="15"/>
  <c r="M241" i="15" s="1"/>
  <c r="L53" i="15"/>
  <c r="L241" i="15" s="1"/>
  <c r="K53" i="15"/>
  <c r="K241" i="15" s="1"/>
  <c r="J53" i="15"/>
  <c r="J241" i="15" s="1"/>
  <c r="I53" i="15"/>
  <c r="I241" i="15" s="1"/>
  <c r="H53" i="15"/>
  <c r="H241" i="15" s="1"/>
  <c r="G53" i="15"/>
  <c r="G241" i="15" s="1"/>
  <c r="F53" i="15"/>
  <c r="F241" i="15" s="1"/>
  <c r="E53" i="15"/>
  <c r="E241" i="15" s="1"/>
  <c r="D53" i="15"/>
  <c r="D241" i="15" s="1"/>
  <c r="C53" i="15"/>
  <c r="C241" i="15" s="1"/>
  <c r="B53" i="15"/>
  <c r="B241" i="15" s="1"/>
  <c r="Y34" i="15"/>
  <c r="Y233" i="15" s="1"/>
  <c r="C34" i="15"/>
  <c r="C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Q204" i="14" s="1"/>
  <c r="P210" i="14"/>
  <c r="O210" i="14"/>
  <c r="O204" i="14" s="1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N204" i="14" s="1"/>
  <c r="M207" i="14"/>
  <c r="M204" i="14" s="1"/>
  <c r="L207" i="14"/>
  <c r="K207" i="14"/>
  <c r="J207" i="14"/>
  <c r="I207" i="14"/>
  <c r="H207" i="14"/>
  <c r="G207" i="14"/>
  <c r="F207" i="14"/>
  <c r="E207" i="14"/>
  <c r="D207" i="14"/>
  <c r="C207" i="14"/>
  <c r="B207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L204" i="14" s="1"/>
  <c r="K206" i="14"/>
  <c r="K204" i="14" s="1"/>
  <c r="J206" i="14"/>
  <c r="J204" i="14" s="1"/>
  <c r="I206" i="14"/>
  <c r="I204" i="14" s="1"/>
  <c r="H206" i="14"/>
  <c r="G206" i="14"/>
  <c r="F206" i="14"/>
  <c r="E206" i="14"/>
  <c r="D206" i="14"/>
  <c r="C206" i="14"/>
  <c r="B206" i="14"/>
  <c r="Y205" i="14"/>
  <c r="Y204" i="14" s="1"/>
  <c r="X205" i="14"/>
  <c r="W205" i="14"/>
  <c r="W204" i="14" s="1"/>
  <c r="V205" i="14"/>
  <c r="U205" i="14"/>
  <c r="U204" i="14" s="1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G204" i="14" s="1"/>
  <c r="F205" i="14"/>
  <c r="F204" i="14" s="1"/>
  <c r="E205" i="14"/>
  <c r="E204" i="14" s="1"/>
  <c r="D205" i="14"/>
  <c r="D204" i="14" s="1"/>
  <c r="C205" i="14"/>
  <c r="C204" i="14" s="1"/>
  <c r="B205" i="14"/>
  <c r="B204" i="14" s="1"/>
  <c r="V204" i="14"/>
  <c r="T204" i="14"/>
  <c r="S204" i="14"/>
  <c r="R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T199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M187" i="14" s="1"/>
  <c r="L193" i="14"/>
  <c r="L187" i="14" s="1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K187" i="14" s="1"/>
  <c r="J190" i="14"/>
  <c r="I190" i="14"/>
  <c r="I187" i="14" s="1"/>
  <c r="H190" i="14"/>
  <c r="G190" i="14"/>
  <c r="F190" i="14"/>
  <c r="E190" i="14"/>
  <c r="D190" i="14"/>
  <c r="C190" i="14"/>
  <c r="B190" i="14"/>
  <c r="Y189" i="14"/>
  <c r="Y187" i="14" s="1"/>
  <c r="X189" i="14"/>
  <c r="X187" i="14" s="1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H187" i="14" s="1"/>
  <c r="G189" i="14"/>
  <c r="G187" i="14" s="1"/>
  <c r="F189" i="14"/>
  <c r="F187" i="14" s="1"/>
  <c r="E189" i="14"/>
  <c r="E187" i="14" s="1"/>
  <c r="D189" i="14"/>
  <c r="C189" i="14"/>
  <c r="B189" i="14"/>
  <c r="Y188" i="14"/>
  <c r="X188" i="14"/>
  <c r="W188" i="14"/>
  <c r="W187" i="14" s="1"/>
  <c r="V188" i="14"/>
  <c r="V187" i="14" s="1"/>
  <c r="U188" i="14"/>
  <c r="U187" i="14" s="1"/>
  <c r="T188" i="14"/>
  <c r="T187" i="14" s="1"/>
  <c r="S188" i="14"/>
  <c r="S187" i="14" s="1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D187" i="14" s="1"/>
  <c r="C188" i="14"/>
  <c r="C187" i="14" s="1"/>
  <c r="B188" i="14"/>
  <c r="Q187" i="14"/>
  <c r="P187" i="14"/>
  <c r="O187" i="14"/>
  <c r="N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W181" i="14"/>
  <c r="U181" i="14"/>
  <c r="T181" i="14"/>
  <c r="O181" i="14"/>
  <c r="M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R171" i="14" s="1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Y173" i="14"/>
  <c r="X173" i="14"/>
  <c r="W173" i="14"/>
  <c r="V173" i="14"/>
  <c r="U173" i="14"/>
  <c r="T173" i="14"/>
  <c r="S173" i="14"/>
  <c r="R173" i="14"/>
  <c r="Q173" i="14"/>
  <c r="Q171" i="14" s="1"/>
  <c r="P173" i="14"/>
  <c r="P171" i="14" s="1"/>
  <c r="O173" i="14"/>
  <c r="N173" i="14"/>
  <c r="N171" i="14" s="1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Y172" i="14"/>
  <c r="X172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K171" i="14" s="1"/>
  <c r="J172" i="14"/>
  <c r="J171" i="14" s="1"/>
  <c r="I172" i="14"/>
  <c r="I171" i="14" s="1"/>
  <c r="H172" i="14"/>
  <c r="H171" i="14" s="1"/>
  <c r="G172" i="14"/>
  <c r="F172" i="14"/>
  <c r="F171" i="14" s="1"/>
  <c r="E172" i="14"/>
  <c r="D172" i="14"/>
  <c r="C172" i="14"/>
  <c r="C171" i="14" s="1"/>
  <c r="B172" i="14"/>
  <c r="B171" i="14" s="1"/>
  <c r="Y171" i="14"/>
  <c r="X171" i="14"/>
  <c r="V171" i="14"/>
  <c r="S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H162" i="14" s="1"/>
  <c r="G165" i="14"/>
  <c r="G162" i="14" s="1"/>
  <c r="F165" i="14"/>
  <c r="F162" i="14" s="1"/>
  <c r="E165" i="14"/>
  <c r="E162" i="14" s="1"/>
  <c r="D165" i="14"/>
  <c r="C165" i="14"/>
  <c r="B165" i="14"/>
  <c r="Y164" i="14"/>
  <c r="X164" i="14"/>
  <c r="W164" i="14"/>
  <c r="W162" i="14" s="1"/>
  <c r="V164" i="14"/>
  <c r="V162" i="14" s="1"/>
  <c r="U164" i="14"/>
  <c r="U162" i="14" s="1"/>
  <c r="T164" i="14"/>
  <c r="T162" i="14" s="1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D162" i="14" s="1"/>
  <c r="C164" i="14"/>
  <c r="C162" i="14" s="1"/>
  <c r="B164" i="14"/>
  <c r="B162" i="14" s="1"/>
  <c r="Y163" i="14"/>
  <c r="Y162" i="14" s="1"/>
  <c r="X163" i="14"/>
  <c r="W163" i="14"/>
  <c r="V163" i="14"/>
  <c r="U163" i="14"/>
  <c r="T163" i="14"/>
  <c r="S163" i="14"/>
  <c r="S162" i="14" s="1"/>
  <c r="R163" i="14"/>
  <c r="R162" i="14" s="1"/>
  <c r="Q163" i="14"/>
  <c r="Q162" i="14" s="1"/>
  <c r="P163" i="14"/>
  <c r="P162" i="14" s="1"/>
  <c r="O163" i="14"/>
  <c r="N163" i="14"/>
  <c r="M163" i="14"/>
  <c r="L163" i="14"/>
  <c r="K163" i="14"/>
  <c r="J163" i="14"/>
  <c r="I163" i="14"/>
  <c r="H163" i="14"/>
  <c r="G163" i="14"/>
  <c r="F163" i="14"/>
  <c r="E163" i="14"/>
  <c r="D163" i="14"/>
  <c r="C163" i="14"/>
  <c r="B163" i="14"/>
  <c r="X162" i="14"/>
  <c r="O162" i="14"/>
  <c r="N162" i="14"/>
  <c r="M162" i="14"/>
  <c r="L162" i="14"/>
  <c r="K162" i="14"/>
  <c r="J162" i="14"/>
  <c r="I162" i="14"/>
  <c r="Y141" i="14"/>
  <c r="Y261" i="14" s="1"/>
  <c r="X141" i="14"/>
  <c r="X261" i="14" s="1"/>
  <c r="W141" i="14"/>
  <c r="V141" i="14"/>
  <c r="U141" i="14"/>
  <c r="U261" i="14" s="1"/>
  <c r="T141" i="14"/>
  <c r="T261" i="14" s="1"/>
  <c r="S141" i="14"/>
  <c r="R141" i="14"/>
  <c r="R261" i="14" s="1"/>
  <c r="Q141" i="14"/>
  <c r="Q261" i="14" s="1"/>
  <c r="P141" i="14"/>
  <c r="P261" i="14" s="1"/>
  <c r="O141" i="14"/>
  <c r="N141" i="14"/>
  <c r="M141" i="14"/>
  <c r="M261" i="14" s="1"/>
  <c r="L141" i="14"/>
  <c r="L261" i="14" s="1"/>
  <c r="K141" i="14"/>
  <c r="J141" i="14"/>
  <c r="J261" i="14" s="1"/>
  <c r="I141" i="14"/>
  <c r="I261" i="14" s="1"/>
  <c r="H141" i="14"/>
  <c r="H261" i="14" s="1"/>
  <c r="G141" i="14"/>
  <c r="F141" i="14"/>
  <c r="E141" i="14"/>
  <c r="E261" i="14" s="1"/>
  <c r="D141" i="14"/>
  <c r="D261" i="14" s="1"/>
  <c r="C141" i="14"/>
  <c r="B141" i="14"/>
  <c r="B261" i="14" s="1"/>
  <c r="Y97" i="14"/>
  <c r="Y251" i="14" s="1"/>
  <c r="X97" i="14"/>
  <c r="X251" i="14" s="1"/>
  <c r="W97" i="14"/>
  <c r="W251" i="14" s="1"/>
  <c r="V97" i="14"/>
  <c r="V251" i="14" s="1"/>
  <c r="U97" i="14"/>
  <c r="U251" i="14" s="1"/>
  <c r="T97" i="14"/>
  <c r="T251" i="14" s="1"/>
  <c r="S97" i="14"/>
  <c r="S251" i="14" s="1"/>
  <c r="R97" i="14"/>
  <c r="R251" i="14" s="1"/>
  <c r="Q97" i="14"/>
  <c r="Q251" i="14" s="1"/>
  <c r="P97" i="14"/>
  <c r="P251" i="14" s="1"/>
  <c r="O97" i="14"/>
  <c r="O251" i="14" s="1"/>
  <c r="N97" i="14"/>
  <c r="N251" i="14" s="1"/>
  <c r="M97" i="14"/>
  <c r="M251" i="14" s="1"/>
  <c r="L97" i="14"/>
  <c r="L251" i="14" s="1"/>
  <c r="K97" i="14"/>
  <c r="K251" i="14" s="1"/>
  <c r="J97" i="14"/>
  <c r="J251" i="14" s="1"/>
  <c r="I97" i="14"/>
  <c r="I251" i="14" s="1"/>
  <c r="H97" i="14"/>
  <c r="H251" i="14" s="1"/>
  <c r="G97" i="14"/>
  <c r="G251" i="14" s="1"/>
  <c r="F97" i="14"/>
  <c r="F251" i="14" s="1"/>
  <c r="E97" i="14"/>
  <c r="E251" i="14" s="1"/>
  <c r="D97" i="14"/>
  <c r="D251" i="14" s="1"/>
  <c r="C97" i="14"/>
  <c r="C251" i="14" s="1"/>
  <c r="B97" i="14"/>
  <c r="B251" i="14" s="1"/>
  <c r="Y53" i="14"/>
  <c r="Y241" i="14" s="1"/>
  <c r="X53" i="14"/>
  <c r="X241" i="14" s="1"/>
  <c r="W53" i="14"/>
  <c r="W241" i="14" s="1"/>
  <c r="V53" i="14"/>
  <c r="U53" i="14"/>
  <c r="U241" i="14" s="1"/>
  <c r="T53" i="14"/>
  <c r="T241" i="14" s="1"/>
  <c r="S53" i="14"/>
  <c r="R53" i="14"/>
  <c r="R241" i="14" s="1"/>
  <c r="Q53" i="14"/>
  <c r="Q241" i="14" s="1"/>
  <c r="P53" i="14"/>
  <c r="P241" i="14" s="1"/>
  <c r="O53" i="14"/>
  <c r="O241" i="14" s="1"/>
  <c r="N53" i="14"/>
  <c r="M53" i="14"/>
  <c r="M241" i="14" s="1"/>
  <c r="L53" i="14"/>
  <c r="L181" i="14" s="1"/>
  <c r="K53" i="14"/>
  <c r="J53" i="14"/>
  <c r="J241" i="14" s="1"/>
  <c r="I53" i="14"/>
  <c r="I241" i="14" s="1"/>
  <c r="H53" i="14"/>
  <c r="H241" i="14" s="1"/>
  <c r="G53" i="14"/>
  <c r="G241" i="14" s="1"/>
  <c r="F53" i="14"/>
  <c r="E53" i="14"/>
  <c r="E241" i="14" s="1"/>
  <c r="D53" i="14"/>
  <c r="D181" i="14" s="1"/>
  <c r="C53" i="14"/>
  <c r="B53" i="14"/>
  <c r="B241" i="14" s="1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Y224" i="13" s="1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X224" i="13" s="1"/>
  <c r="W229" i="13"/>
  <c r="V229" i="13"/>
  <c r="U229" i="13"/>
  <c r="U224" i="13" s="1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W224" i="13" s="1"/>
  <c r="V228" i="13"/>
  <c r="V224" i="13" s="1"/>
  <c r="U228" i="13"/>
  <c r="T228" i="13"/>
  <c r="S228" i="13"/>
  <c r="R228" i="13"/>
  <c r="Q228" i="13"/>
  <c r="P228" i="13"/>
  <c r="P224" i="13" s="1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Q224" i="13" s="1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M224" i="13" s="1"/>
  <c r="L226" i="13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K224" i="13" s="1"/>
  <c r="J225" i="13"/>
  <c r="I225" i="13"/>
  <c r="I224" i="13" s="1"/>
  <c r="H225" i="13"/>
  <c r="G225" i="13"/>
  <c r="F225" i="13"/>
  <c r="E225" i="13"/>
  <c r="E224" i="13" s="1"/>
  <c r="D225" i="13"/>
  <c r="D224" i="13" s="1"/>
  <c r="C225" i="13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R216" i="13"/>
  <c r="J216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E204" i="13" s="1"/>
  <c r="D209" i="13"/>
  <c r="C209" i="13"/>
  <c r="C204" i="13" s="1"/>
  <c r="B209" i="13"/>
  <c r="B204" i="13" s="1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Y207" i="13"/>
  <c r="Y204" i="13" s="1"/>
  <c r="X207" i="13"/>
  <c r="X204" i="13" s="1"/>
  <c r="W207" i="13"/>
  <c r="W204" i="13" s="1"/>
  <c r="V207" i="13"/>
  <c r="V204" i="13" s="1"/>
  <c r="U207" i="13"/>
  <c r="T207" i="13"/>
  <c r="S207" i="13"/>
  <c r="R207" i="13"/>
  <c r="Q207" i="13"/>
  <c r="P207" i="13"/>
  <c r="O207" i="13"/>
  <c r="N207" i="13"/>
  <c r="M207" i="13"/>
  <c r="L207" i="13"/>
  <c r="L204" i="13" s="1"/>
  <c r="K207" i="13"/>
  <c r="J207" i="13"/>
  <c r="I207" i="13"/>
  <c r="H207" i="13"/>
  <c r="G207" i="13"/>
  <c r="F207" i="13"/>
  <c r="E207" i="13"/>
  <c r="D207" i="13"/>
  <c r="C207" i="13"/>
  <c r="B207" i="13"/>
  <c r="Y206" i="13"/>
  <c r="X206" i="13"/>
  <c r="W206" i="13"/>
  <c r="V206" i="13"/>
  <c r="U206" i="13"/>
  <c r="U204" i="13" s="1"/>
  <c r="T206" i="13"/>
  <c r="T204" i="13" s="1"/>
  <c r="S206" i="13"/>
  <c r="S204" i="13" s="1"/>
  <c r="R206" i="13"/>
  <c r="Q206" i="13"/>
  <c r="P206" i="13"/>
  <c r="O206" i="13"/>
  <c r="N206" i="13"/>
  <c r="M206" i="13"/>
  <c r="L206" i="13"/>
  <c r="K206" i="13"/>
  <c r="J206" i="13"/>
  <c r="I206" i="13"/>
  <c r="H206" i="13"/>
  <c r="H204" i="13" s="1"/>
  <c r="G206" i="13"/>
  <c r="F206" i="13"/>
  <c r="E206" i="13"/>
  <c r="D206" i="13"/>
  <c r="C206" i="13"/>
  <c r="B206" i="13"/>
  <c r="Y205" i="13"/>
  <c r="X205" i="13"/>
  <c r="W205" i="13"/>
  <c r="V205" i="13"/>
  <c r="U205" i="13"/>
  <c r="T205" i="13"/>
  <c r="S205" i="13"/>
  <c r="R205" i="13"/>
  <c r="R204" i="13" s="1"/>
  <c r="Q205" i="13"/>
  <c r="Q204" i="13" s="1"/>
  <c r="P205" i="13"/>
  <c r="P204" i="13" s="1"/>
  <c r="O205" i="13"/>
  <c r="O204" i="13" s="1"/>
  <c r="N205" i="13"/>
  <c r="N204" i="13" s="1"/>
  <c r="M205" i="13"/>
  <c r="L205" i="13"/>
  <c r="K205" i="13"/>
  <c r="J205" i="13"/>
  <c r="I205" i="13"/>
  <c r="H205" i="13"/>
  <c r="G205" i="13"/>
  <c r="F205" i="13"/>
  <c r="E205" i="13"/>
  <c r="D205" i="13"/>
  <c r="D204" i="13" s="1"/>
  <c r="C205" i="13"/>
  <c r="B205" i="13"/>
  <c r="M204" i="13"/>
  <c r="K204" i="13"/>
  <c r="J204" i="13"/>
  <c r="I204" i="13"/>
  <c r="G204" i="13"/>
  <c r="F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Y187" i="13" s="1"/>
  <c r="X191" i="13"/>
  <c r="W191" i="13"/>
  <c r="W187" i="13" s="1"/>
  <c r="V191" i="13"/>
  <c r="V187" i="13" s="1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U187" i="13" s="1"/>
  <c r="T190" i="13"/>
  <c r="T187" i="13" s="1"/>
  <c r="S190" i="13"/>
  <c r="S187" i="13" s="1"/>
  <c r="R190" i="13"/>
  <c r="R187" i="13" s="1"/>
  <c r="Q190" i="13"/>
  <c r="P190" i="13"/>
  <c r="O190" i="13"/>
  <c r="N190" i="13"/>
  <c r="M190" i="13"/>
  <c r="L190" i="13"/>
  <c r="K190" i="13"/>
  <c r="J190" i="13"/>
  <c r="I190" i="13"/>
  <c r="H190" i="13"/>
  <c r="H187" i="13" s="1"/>
  <c r="G190" i="13"/>
  <c r="F190" i="13"/>
  <c r="E190" i="13"/>
  <c r="D190" i="13"/>
  <c r="C190" i="13"/>
  <c r="B190" i="13"/>
  <c r="Y189" i="13"/>
  <c r="X189" i="13"/>
  <c r="W189" i="13"/>
  <c r="V189" i="13"/>
  <c r="U189" i="13"/>
  <c r="T189" i="13"/>
  <c r="S189" i="13"/>
  <c r="R189" i="13"/>
  <c r="Q189" i="13"/>
  <c r="Q187" i="13" s="1"/>
  <c r="P189" i="13"/>
  <c r="P187" i="13" s="1"/>
  <c r="O189" i="13"/>
  <c r="O187" i="13" s="1"/>
  <c r="N189" i="13"/>
  <c r="M189" i="13"/>
  <c r="L189" i="13"/>
  <c r="K189" i="13"/>
  <c r="J189" i="13"/>
  <c r="I189" i="13"/>
  <c r="H189" i="13"/>
  <c r="G189" i="13"/>
  <c r="F189" i="13"/>
  <c r="E189" i="13"/>
  <c r="D189" i="13"/>
  <c r="D187" i="13" s="1"/>
  <c r="C189" i="13"/>
  <c r="B189" i="13"/>
  <c r="Y188" i="13"/>
  <c r="X188" i="13"/>
  <c r="W188" i="13"/>
  <c r="V188" i="13"/>
  <c r="U188" i="13"/>
  <c r="T188" i="13"/>
  <c r="S188" i="13"/>
  <c r="R188" i="13"/>
  <c r="Q188" i="13"/>
  <c r="P188" i="13"/>
  <c r="O188" i="13"/>
  <c r="N188" i="13"/>
  <c r="N187" i="13" s="1"/>
  <c r="M188" i="13"/>
  <c r="M187" i="13" s="1"/>
  <c r="L188" i="13"/>
  <c r="L187" i="13" s="1"/>
  <c r="K188" i="13"/>
  <c r="K187" i="13" s="1"/>
  <c r="J188" i="13"/>
  <c r="J187" i="13" s="1"/>
  <c r="I188" i="13"/>
  <c r="H188" i="13"/>
  <c r="G188" i="13"/>
  <c r="F188" i="13"/>
  <c r="E188" i="13"/>
  <c r="D188" i="13"/>
  <c r="C188" i="13"/>
  <c r="B188" i="13"/>
  <c r="X187" i="13"/>
  <c r="I187" i="13"/>
  <c r="G187" i="13"/>
  <c r="F187" i="13"/>
  <c r="E187" i="13"/>
  <c r="C187" i="13"/>
  <c r="B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P171" i="13" s="1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L171" i="13" s="1"/>
  <c r="K182" i="13"/>
  <c r="J182" i="13"/>
  <c r="I182" i="13"/>
  <c r="H182" i="13"/>
  <c r="G182" i="13"/>
  <c r="F182" i="13"/>
  <c r="E182" i="13"/>
  <c r="D182" i="13"/>
  <c r="C182" i="13"/>
  <c r="B182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H171" i="13" s="1"/>
  <c r="G176" i="13"/>
  <c r="F176" i="13"/>
  <c r="F171" i="13" s="1"/>
  <c r="E176" i="13"/>
  <c r="E171" i="13" s="1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D171" i="13" s="1"/>
  <c r="C175" i="13"/>
  <c r="B175" i="13"/>
  <c r="B171" i="13" s="1"/>
  <c r="Y174" i="13"/>
  <c r="Y171" i="13" s="1"/>
  <c r="X174" i="13"/>
  <c r="W174" i="13"/>
  <c r="V174" i="13"/>
  <c r="U174" i="13"/>
  <c r="T174" i="13"/>
  <c r="S174" i="13"/>
  <c r="R174" i="13"/>
  <c r="Q174" i="13"/>
  <c r="P174" i="13"/>
  <c r="O174" i="13"/>
  <c r="O171" i="13" s="1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X173" i="13"/>
  <c r="X171" i="13" s="1"/>
  <c r="W173" i="13"/>
  <c r="W171" i="13" s="1"/>
  <c r="V173" i="13"/>
  <c r="V171" i="13" s="1"/>
  <c r="U173" i="13"/>
  <c r="T173" i="13"/>
  <c r="S173" i="13"/>
  <c r="R173" i="13"/>
  <c r="Q173" i="13"/>
  <c r="P173" i="13"/>
  <c r="O173" i="13"/>
  <c r="N173" i="13"/>
  <c r="M173" i="13"/>
  <c r="L173" i="13"/>
  <c r="K173" i="13"/>
  <c r="K171" i="13" s="1"/>
  <c r="J173" i="13"/>
  <c r="I173" i="13"/>
  <c r="H173" i="13"/>
  <c r="G173" i="13"/>
  <c r="F173" i="13"/>
  <c r="E173" i="13"/>
  <c r="D173" i="13"/>
  <c r="C173" i="13"/>
  <c r="B173" i="13"/>
  <c r="Y172" i="13"/>
  <c r="X172" i="13"/>
  <c r="W172" i="13"/>
  <c r="V172" i="13"/>
  <c r="U172" i="13"/>
  <c r="U171" i="13" s="1"/>
  <c r="T172" i="13"/>
  <c r="T171" i="13" s="1"/>
  <c r="S172" i="13"/>
  <c r="S171" i="13" s="1"/>
  <c r="R172" i="13"/>
  <c r="R171" i="13" s="1"/>
  <c r="Q172" i="13"/>
  <c r="Q171" i="13" s="1"/>
  <c r="P172" i="13"/>
  <c r="O172" i="13"/>
  <c r="N172" i="13"/>
  <c r="M172" i="13"/>
  <c r="L172" i="13"/>
  <c r="K172" i="13"/>
  <c r="J172" i="13"/>
  <c r="I172" i="13"/>
  <c r="H172" i="13"/>
  <c r="G172" i="13"/>
  <c r="G171" i="13" s="1"/>
  <c r="F172" i="13"/>
  <c r="E172" i="13"/>
  <c r="D172" i="13"/>
  <c r="C172" i="13"/>
  <c r="B172" i="13"/>
  <c r="N171" i="13"/>
  <c r="M171" i="13"/>
  <c r="J171" i="13"/>
  <c r="I171" i="13"/>
  <c r="C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L162" i="13" s="1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H162" i="13" s="1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D162" i="13" s="1"/>
  <c r="C167" i="13"/>
  <c r="B167" i="13"/>
  <c r="B162" i="13" s="1"/>
  <c r="Y166" i="13"/>
  <c r="Y162" i="13" s="1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X162" i="13" s="1"/>
  <c r="W165" i="13"/>
  <c r="W162" i="13" s="1"/>
  <c r="V165" i="13"/>
  <c r="V162" i="13" s="1"/>
  <c r="U165" i="13"/>
  <c r="U162" i="13" s="1"/>
  <c r="T165" i="13"/>
  <c r="S165" i="13"/>
  <c r="R165" i="13"/>
  <c r="Q165" i="13"/>
  <c r="P165" i="13"/>
  <c r="O165" i="13"/>
  <c r="N165" i="13"/>
  <c r="M165" i="13"/>
  <c r="L165" i="13"/>
  <c r="K165" i="13"/>
  <c r="K162" i="13" s="1"/>
  <c r="J165" i="13"/>
  <c r="I165" i="13"/>
  <c r="H165" i="13"/>
  <c r="G165" i="13"/>
  <c r="F165" i="13"/>
  <c r="E165" i="13"/>
  <c r="D165" i="13"/>
  <c r="C165" i="13"/>
  <c r="B165" i="13"/>
  <c r="Y164" i="13"/>
  <c r="X164" i="13"/>
  <c r="W164" i="13"/>
  <c r="V164" i="13"/>
  <c r="U164" i="13"/>
  <c r="T164" i="13"/>
  <c r="T162" i="13" s="1"/>
  <c r="S164" i="13"/>
  <c r="S162" i="13" s="1"/>
  <c r="R164" i="13"/>
  <c r="R162" i="13" s="1"/>
  <c r="Q164" i="13"/>
  <c r="P164" i="13"/>
  <c r="O164" i="13"/>
  <c r="N164" i="13"/>
  <c r="M164" i="13"/>
  <c r="L164" i="13"/>
  <c r="K164" i="13"/>
  <c r="J164" i="13"/>
  <c r="I164" i="13"/>
  <c r="H164" i="13"/>
  <c r="G164" i="13"/>
  <c r="G162" i="13" s="1"/>
  <c r="F164" i="13"/>
  <c r="E164" i="13"/>
  <c r="D164" i="13"/>
  <c r="C164" i="13"/>
  <c r="B164" i="13"/>
  <c r="Y163" i="13"/>
  <c r="X163" i="13"/>
  <c r="W163" i="13"/>
  <c r="V163" i="13"/>
  <c r="U163" i="13"/>
  <c r="T163" i="13"/>
  <c r="S163" i="13"/>
  <c r="R163" i="13"/>
  <c r="Q163" i="13"/>
  <c r="Q162" i="13" s="1"/>
  <c r="P163" i="13"/>
  <c r="P162" i="13" s="1"/>
  <c r="O163" i="13"/>
  <c r="O162" i="13" s="1"/>
  <c r="N163" i="13"/>
  <c r="N162" i="13" s="1"/>
  <c r="M163" i="13"/>
  <c r="M162" i="13" s="1"/>
  <c r="L163" i="13"/>
  <c r="K163" i="13"/>
  <c r="J163" i="13"/>
  <c r="I163" i="13"/>
  <c r="I162" i="13" s="1"/>
  <c r="H163" i="13"/>
  <c r="G163" i="13"/>
  <c r="F163" i="13"/>
  <c r="E163" i="13"/>
  <c r="D163" i="13"/>
  <c r="C163" i="13"/>
  <c r="C162" i="13" s="1"/>
  <c r="B163" i="13"/>
  <c r="J162" i="13"/>
  <c r="F162" i="13"/>
  <c r="E162" i="13"/>
  <c r="Y141" i="13"/>
  <c r="Y216" i="13" s="1"/>
  <c r="X141" i="13"/>
  <c r="X216" i="13" s="1"/>
  <c r="W141" i="13"/>
  <c r="W261" i="13" s="1"/>
  <c r="W253" i="13" s="1"/>
  <c r="V141" i="13"/>
  <c r="V261" i="13" s="1"/>
  <c r="U141" i="13"/>
  <c r="U261" i="13" s="1"/>
  <c r="T141" i="13"/>
  <c r="T261" i="13" s="1"/>
  <c r="T253" i="13" s="1"/>
  <c r="S141" i="13"/>
  <c r="S216" i="13" s="1"/>
  <c r="R141" i="13"/>
  <c r="R261" i="13" s="1"/>
  <c r="Q141" i="13"/>
  <c r="Q261" i="13" s="1"/>
  <c r="Q253" i="13" s="1"/>
  <c r="P141" i="13"/>
  <c r="P261" i="13" s="1"/>
  <c r="P253" i="13" s="1"/>
  <c r="O141" i="13"/>
  <c r="O261" i="13" s="1"/>
  <c r="O253" i="13" s="1"/>
  <c r="N141" i="13"/>
  <c r="N261" i="13" s="1"/>
  <c r="M141" i="13"/>
  <c r="M261" i="13" s="1"/>
  <c r="L141" i="13"/>
  <c r="L261" i="13" s="1"/>
  <c r="K141" i="13"/>
  <c r="K216" i="13" s="1"/>
  <c r="J141" i="13"/>
  <c r="J261" i="13" s="1"/>
  <c r="I141" i="13"/>
  <c r="I216" i="13" s="1"/>
  <c r="H141" i="13"/>
  <c r="H261" i="13" s="1"/>
  <c r="H253" i="13" s="1"/>
  <c r="G141" i="13"/>
  <c r="G261" i="13" s="1"/>
  <c r="G253" i="13" s="1"/>
  <c r="F141" i="13"/>
  <c r="F261" i="13" s="1"/>
  <c r="E141" i="13"/>
  <c r="E261" i="13" s="1"/>
  <c r="D141" i="13"/>
  <c r="D261" i="13" s="1"/>
  <c r="C141" i="13"/>
  <c r="C216" i="13" s="1"/>
  <c r="B141" i="13"/>
  <c r="B261" i="13" s="1"/>
  <c r="Y97" i="13"/>
  <c r="Y199" i="13" s="1"/>
  <c r="X97" i="13"/>
  <c r="X251" i="13" s="1"/>
  <c r="X243" i="13" s="1"/>
  <c r="W97" i="13"/>
  <c r="W251" i="13" s="1"/>
  <c r="W243" i="13" s="1"/>
  <c r="V97" i="13"/>
  <c r="V251" i="13" s="1"/>
  <c r="U97" i="13"/>
  <c r="U251" i="13" s="1"/>
  <c r="U243" i="13" s="1"/>
  <c r="T97" i="13"/>
  <c r="T251" i="13" s="1"/>
  <c r="T243" i="13" s="1"/>
  <c r="S97" i="13"/>
  <c r="S199" i="13" s="1"/>
  <c r="R97" i="13"/>
  <c r="R199" i="13" s="1"/>
  <c r="Q97" i="13"/>
  <c r="Q199" i="13" s="1"/>
  <c r="P97" i="13"/>
  <c r="P199" i="13" s="1"/>
  <c r="O97" i="13"/>
  <c r="O251" i="13" s="1"/>
  <c r="O243" i="13" s="1"/>
  <c r="N97" i="13"/>
  <c r="N199" i="13" s="1"/>
  <c r="M97" i="13"/>
  <c r="M251" i="13" s="1"/>
  <c r="M243" i="13" s="1"/>
  <c r="L97" i="13"/>
  <c r="L251" i="13" s="1"/>
  <c r="L243" i="13" s="1"/>
  <c r="K97" i="13"/>
  <c r="K199" i="13" s="1"/>
  <c r="J97" i="13"/>
  <c r="J199" i="13" s="1"/>
  <c r="I97" i="13"/>
  <c r="I199" i="13" s="1"/>
  <c r="H97" i="13"/>
  <c r="H199" i="13" s="1"/>
  <c r="G97" i="13"/>
  <c r="G199" i="13" s="1"/>
  <c r="F97" i="13"/>
  <c r="F199" i="13" s="1"/>
  <c r="E97" i="13"/>
  <c r="E199" i="13" s="1"/>
  <c r="D97" i="13"/>
  <c r="D251" i="13" s="1"/>
  <c r="D243" i="13" s="1"/>
  <c r="C97" i="13"/>
  <c r="C251" i="13" s="1"/>
  <c r="C243" i="13" s="1"/>
  <c r="B97" i="13"/>
  <c r="B251" i="13" s="1"/>
  <c r="Y53" i="13"/>
  <c r="Y241" i="13" s="1"/>
  <c r="X53" i="13"/>
  <c r="X241" i="13" s="1"/>
  <c r="W53" i="13"/>
  <c r="W241" i="13" s="1"/>
  <c r="V53" i="13"/>
  <c r="V241" i="13" s="1"/>
  <c r="U53" i="13"/>
  <c r="U241" i="13" s="1"/>
  <c r="U233" i="13" s="1"/>
  <c r="T53" i="13"/>
  <c r="T241" i="13" s="1"/>
  <c r="T233" i="13" s="1"/>
  <c r="S53" i="13"/>
  <c r="S241" i="13" s="1"/>
  <c r="S233" i="13" s="1"/>
  <c r="R53" i="13"/>
  <c r="R241" i="13" s="1"/>
  <c r="Q53" i="13"/>
  <c r="Q241" i="13" s="1"/>
  <c r="Q233" i="13" s="1"/>
  <c r="P53" i="13"/>
  <c r="P241" i="13" s="1"/>
  <c r="P233" i="13" s="1"/>
  <c r="O53" i="13"/>
  <c r="O241" i="13" s="1"/>
  <c r="O233" i="13" s="1"/>
  <c r="N53" i="13"/>
  <c r="N241" i="13" s="1"/>
  <c r="M53" i="13"/>
  <c r="M241" i="13" s="1"/>
  <c r="L53" i="13"/>
  <c r="L241" i="13" s="1"/>
  <c r="L233" i="13" s="1"/>
  <c r="K53" i="13"/>
  <c r="K241" i="13" s="1"/>
  <c r="K233" i="13" s="1"/>
  <c r="J53" i="13"/>
  <c r="J241" i="13" s="1"/>
  <c r="I53" i="13"/>
  <c r="I241" i="13" s="1"/>
  <c r="H53" i="13"/>
  <c r="H241" i="13" s="1"/>
  <c r="H233" i="13" s="1"/>
  <c r="G53" i="13"/>
  <c r="G241" i="13" s="1"/>
  <c r="G233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V78" i="12"/>
  <c r="V107" i="4" s="1"/>
  <c r="U78" i="12"/>
  <c r="Y77" i="12"/>
  <c r="Y106" i="4" s="1"/>
  <c r="X77" i="12"/>
  <c r="X106" i="4" s="1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F106" i="4" s="1"/>
  <c r="E77" i="12"/>
  <c r="E106" i="4" s="1"/>
  <c r="D77" i="12"/>
  <c r="C77" i="12"/>
  <c r="C106" i="4" s="1"/>
  <c r="B77" i="12"/>
  <c r="B106" i="4" s="1"/>
  <c r="Y76" i="12"/>
  <c r="Y75" i="12" s="1"/>
  <c r="Y104" i="4" s="1"/>
  <c r="Y74" i="12"/>
  <c r="Y103" i="4" s="1"/>
  <c r="X74" i="12"/>
  <c r="W74" i="12"/>
  <c r="V74" i="12"/>
  <c r="U74" i="12"/>
  <c r="T74" i="12"/>
  <c r="S74" i="12"/>
  <c r="R74" i="12"/>
  <c r="Q74" i="12"/>
  <c r="Q103" i="4" s="1"/>
  <c r="P74" i="12"/>
  <c r="O74" i="12"/>
  <c r="O103" i="4" s="1"/>
  <c r="N74" i="12"/>
  <c r="M74" i="12"/>
  <c r="L74" i="12"/>
  <c r="K74" i="12"/>
  <c r="J74" i="12"/>
  <c r="I74" i="12"/>
  <c r="H74" i="12"/>
  <c r="G74" i="12"/>
  <c r="F74" i="12"/>
  <c r="E74" i="12"/>
  <c r="E103" i="4" s="1"/>
  <c r="D74" i="12"/>
  <c r="D103" i="4" s="1"/>
  <c r="C74" i="12"/>
  <c r="B74" i="12"/>
  <c r="Y72" i="12"/>
  <c r="X72" i="12"/>
  <c r="W72" i="12"/>
  <c r="V72" i="12"/>
  <c r="U72" i="12"/>
  <c r="T72" i="12"/>
  <c r="S72" i="12"/>
  <c r="R72" i="12"/>
  <c r="Q72" i="12"/>
  <c r="Q40" i="7" s="1"/>
  <c r="P72" i="12"/>
  <c r="O72" i="12"/>
  <c r="O40" i="7" s="1"/>
  <c r="N72" i="12"/>
  <c r="N40" i="7" s="1"/>
  <c r="M72" i="12"/>
  <c r="M40" i="7" s="1"/>
  <c r="L72" i="12"/>
  <c r="L40" i="7" s="1"/>
  <c r="K72" i="12"/>
  <c r="K40" i="7" s="1"/>
  <c r="J72" i="12"/>
  <c r="J40" i="7" s="1"/>
  <c r="I72" i="12"/>
  <c r="I40" i="7" s="1"/>
  <c r="H72" i="12"/>
  <c r="H40" i="7" s="1"/>
  <c r="G72" i="12"/>
  <c r="G40" i="7" s="1"/>
  <c r="F72" i="12"/>
  <c r="F40" i="7" s="1"/>
  <c r="E72" i="12"/>
  <c r="E40" i="7" s="1"/>
  <c r="D72" i="12"/>
  <c r="D40" i="7" s="1"/>
  <c r="C72" i="12"/>
  <c r="C40" i="7" s="1"/>
  <c r="B72" i="12"/>
  <c r="B40" i="7" s="1"/>
  <c r="Y68" i="12"/>
  <c r="Y101" i="12" s="1"/>
  <c r="Y162" i="4" s="1"/>
  <c r="X68" i="12"/>
  <c r="X101" i="12" s="1"/>
  <c r="X162" i="4" s="1"/>
  <c r="W68" i="12"/>
  <c r="W101" i="12" s="1"/>
  <c r="W162" i="4" s="1"/>
  <c r="V68" i="12"/>
  <c r="V101" i="12" s="1"/>
  <c r="U68" i="12"/>
  <c r="U101" i="12" s="1"/>
  <c r="U162" i="4" s="1"/>
  <c r="T68" i="12"/>
  <c r="T101" i="12" s="1"/>
  <c r="S68" i="12"/>
  <c r="S101" i="12" s="1"/>
  <c r="S162" i="4" s="1"/>
  <c r="R68" i="12"/>
  <c r="R101" i="12" s="1"/>
  <c r="R162" i="4" s="1"/>
  <c r="Q68" i="12"/>
  <c r="Q101" i="12" s="1"/>
  <c r="Q162" i="4" s="1"/>
  <c r="P68" i="12"/>
  <c r="P101" i="12" s="1"/>
  <c r="O68" i="12"/>
  <c r="O101" i="12" s="1"/>
  <c r="O162" i="4" s="1"/>
  <c r="N68" i="12"/>
  <c r="N101" i="12" s="1"/>
  <c r="N162" i="4" s="1"/>
  <c r="M68" i="12"/>
  <c r="M101" i="12" s="1"/>
  <c r="M162" i="4" s="1"/>
  <c r="L68" i="12"/>
  <c r="L101" i="12" s="1"/>
  <c r="L162" i="4" s="1"/>
  <c r="K68" i="12"/>
  <c r="K101" i="12" s="1"/>
  <c r="K162" i="4" s="1"/>
  <c r="J68" i="12"/>
  <c r="J101" i="12" s="1"/>
  <c r="J162" i="4" s="1"/>
  <c r="I68" i="12"/>
  <c r="I101" i="12" s="1"/>
  <c r="I162" i="4" s="1"/>
  <c r="H68" i="12"/>
  <c r="H101" i="12" s="1"/>
  <c r="G68" i="12"/>
  <c r="G101" i="12" s="1"/>
  <c r="G162" i="4" s="1"/>
  <c r="F68" i="12"/>
  <c r="F101" i="12" s="1"/>
  <c r="F162" i="4" s="1"/>
  <c r="E68" i="12"/>
  <c r="E101" i="12" s="1"/>
  <c r="D68" i="12"/>
  <c r="D101" i="12" s="1"/>
  <c r="D162" i="4" s="1"/>
  <c r="C68" i="12"/>
  <c r="C101" i="12" s="1"/>
  <c r="C162" i="4" s="1"/>
  <c r="B68" i="12"/>
  <c r="B101" i="12" s="1"/>
  <c r="Y67" i="12"/>
  <c r="Y100" i="12" s="1"/>
  <c r="Y161" i="4" s="1"/>
  <c r="X67" i="12"/>
  <c r="X100" i="12" s="1"/>
  <c r="W67" i="12"/>
  <c r="W100" i="12" s="1"/>
  <c r="W161" i="4" s="1"/>
  <c r="V67" i="12"/>
  <c r="V100" i="12" s="1"/>
  <c r="U67" i="12"/>
  <c r="U100" i="12" s="1"/>
  <c r="T67" i="12"/>
  <c r="T100" i="12" s="1"/>
  <c r="S67" i="12"/>
  <c r="S100" i="12" s="1"/>
  <c r="R67" i="12"/>
  <c r="R100" i="12" s="1"/>
  <c r="Q67" i="12"/>
  <c r="Q100" i="12" s="1"/>
  <c r="P67" i="12"/>
  <c r="P100" i="12" s="1"/>
  <c r="O67" i="12"/>
  <c r="O100" i="12" s="1"/>
  <c r="O161" i="4" s="1"/>
  <c r="N67" i="12"/>
  <c r="N100" i="12" s="1"/>
  <c r="M67" i="12"/>
  <c r="M100" i="12" s="1"/>
  <c r="M161" i="4" s="1"/>
  <c r="L67" i="12"/>
  <c r="L100" i="12" s="1"/>
  <c r="L161" i="4" s="1"/>
  <c r="K67" i="12"/>
  <c r="K100" i="12" s="1"/>
  <c r="K161" i="4" s="1"/>
  <c r="J67" i="12"/>
  <c r="J100" i="12" s="1"/>
  <c r="J161" i="4" s="1"/>
  <c r="I67" i="12"/>
  <c r="I100" i="12" s="1"/>
  <c r="H67" i="12"/>
  <c r="H100" i="12" s="1"/>
  <c r="H161" i="4" s="1"/>
  <c r="G67" i="12"/>
  <c r="G100" i="12" s="1"/>
  <c r="G161" i="4" s="1"/>
  <c r="F67" i="12"/>
  <c r="F100" i="12" s="1"/>
  <c r="F161" i="4" s="1"/>
  <c r="E67" i="12"/>
  <c r="E100" i="12" s="1"/>
  <c r="E161" i="4" s="1"/>
  <c r="D67" i="12"/>
  <c r="D100" i="12" s="1"/>
  <c r="D161" i="4" s="1"/>
  <c r="C67" i="12"/>
  <c r="C100" i="12" s="1"/>
  <c r="C161" i="4" s="1"/>
  <c r="B67" i="12"/>
  <c r="B100" i="12" s="1"/>
  <c r="B161" i="4" s="1"/>
  <c r="Y66" i="12"/>
  <c r="Y99" i="12" s="1"/>
  <c r="Y160" i="4" s="1"/>
  <c r="X66" i="12"/>
  <c r="X99" i="12" s="1"/>
  <c r="X160" i="4" s="1"/>
  <c r="W66" i="12"/>
  <c r="W99" i="12" s="1"/>
  <c r="W160" i="4" s="1"/>
  <c r="V66" i="12"/>
  <c r="V99" i="12" s="1"/>
  <c r="U66" i="12"/>
  <c r="U99" i="12" s="1"/>
  <c r="U160" i="4" s="1"/>
  <c r="T66" i="12"/>
  <c r="T99" i="12" s="1"/>
  <c r="S66" i="12"/>
  <c r="S99" i="12" s="1"/>
  <c r="S160" i="4" s="1"/>
  <c r="R66" i="12"/>
  <c r="R99" i="12" s="1"/>
  <c r="Q66" i="12"/>
  <c r="Q99" i="12" s="1"/>
  <c r="P66" i="12"/>
  <c r="P99" i="12" s="1"/>
  <c r="O66" i="12"/>
  <c r="O99" i="12" s="1"/>
  <c r="N66" i="12"/>
  <c r="N99" i="12" s="1"/>
  <c r="M66" i="12"/>
  <c r="M99" i="12" s="1"/>
  <c r="M160" i="4" s="1"/>
  <c r="L66" i="12"/>
  <c r="L99" i="12" s="1"/>
  <c r="K66" i="12"/>
  <c r="K99" i="12" s="1"/>
  <c r="K160" i="4" s="1"/>
  <c r="J66" i="12"/>
  <c r="J99" i="12" s="1"/>
  <c r="I66" i="12"/>
  <c r="I99" i="12" s="1"/>
  <c r="I160" i="4" s="1"/>
  <c r="H66" i="12"/>
  <c r="H99" i="12" s="1"/>
  <c r="G66" i="12"/>
  <c r="G99" i="12" s="1"/>
  <c r="G160" i="4" s="1"/>
  <c r="F66" i="12"/>
  <c r="F99" i="12" s="1"/>
  <c r="F160" i="4" s="1"/>
  <c r="E66" i="12"/>
  <c r="E99" i="12" s="1"/>
  <c r="D66" i="12"/>
  <c r="D99" i="12" s="1"/>
  <c r="D160" i="4" s="1"/>
  <c r="C66" i="12"/>
  <c r="C99" i="12" s="1"/>
  <c r="C160" i="4" s="1"/>
  <c r="B66" i="12"/>
  <c r="B99" i="12" s="1"/>
  <c r="B160" i="4" s="1"/>
  <c r="W65" i="12"/>
  <c r="W98" i="12" s="1"/>
  <c r="W159" i="4" s="1"/>
  <c r="V65" i="12"/>
  <c r="V98" i="12" s="1"/>
  <c r="V159" i="4" s="1"/>
  <c r="T65" i="12"/>
  <c r="T98" i="12" s="1"/>
  <c r="S65" i="12"/>
  <c r="S98" i="12" s="1"/>
  <c r="S159" i="4" s="1"/>
  <c r="Q65" i="12"/>
  <c r="Q98" i="12" s="1"/>
  <c r="Q159" i="4" s="1"/>
  <c r="O65" i="12"/>
  <c r="O98" i="12" s="1"/>
  <c r="O159" i="4" s="1"/>
  <c r="Y64" i="12"/>
  <c r="Y97" i="12" s="1"/>
  <c r="X64" i="12"/>
  <c r="X97" i="12" s="1"/>
  <c r="W64" i="12"/>
  <c r="W97" i="12" s="1"/>
  <c r="V64" i="12"/>
  <c r="V97" i="12" s="1"/>
  <c r="U64" i="12"/>
  <c r="U97" i="12" s="1"/>
  <c r="T64" i="12"/>
  <c r="T97" i="12" s="1"/>
  <c r="S64" i="12"/>
  <c r="S97" i="12" s="1"/>
  <c r="R64" i="12"/>
  <c r="R97" i="12" s="1"/>
  <c r="Q64" i="12"/>
  <c r="Q97" i="12" s="1"/>
  <c r="P64" i="12"/>
  <c r="P97" i="12" s="1"/>
  <c r="O64" i="12"/>
  <c r="O97" i="12" s="1"/>
  <c r="O158" i="4" s="1"/>
  <c r="N64" i="12"/>
  <c r="N97" i="12" s="1"/>
  <c r="N158" i="4" s="1"/>
  <c r="M64" i="12"/>
  <c r="M97" i="12" s="1"/>
  <c r="M158" i="4" s="1"/>
  <c r="L64" i="12"/>
  <c r="L97" i="12" s="1"/>
  <c r="L158" i="4" s="1"/>
  <c r="K64" i="12"/>
  <c r="K97" i="12" s="1"/>
  <c r="K158" i="4" s="1"/>
  <c r="J64" i="12"/>
  <c r="J97" i="12" s="1"/>
  <c r="I64" i="12"/>
  <c r="I97" i="12" s="1"/>
  <c r="H64" i="12"/>
  <c r="H97" i="12" s="1"/>
  <c r="H158" i="4" s="1"/>
  <c r="G64" i="12"/>
  <c r="G97" i="12" s="1"/>
  <c r="G158" i="4" s="1"/>
  <c r="F64" i="12"/>
  <c r="F97" i="12" s="1"/>
  <c r="F158" i="4" s="1"/>
  <c r="E64" i="12"/>
  <c r="E97" i="12" s="1"/>
  <c r="E158" i="4" s="1"/>
  <c r="D64" i="12"/>
  <c r="D97" i="12" s="1"/>
  <c r="D158" i="4" s="1"/>
  <c r="C64" i="12"/>
  <c r="C97" i="12" s="1"/>
  <c r="C158" i="4" s="1"/>
  <c r="B64" i="12"/>
  <c r="B97" i="12" s="1"/>
  <c r="B158" i="4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T39" i="12"/>
  <c r="S39" i="12"/>
  <c r="R39" i="12"/>
  <c r="Q39" i="12"/>
  <c r="Q37" i="12" s="1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C37" i="12" s="1"/>
  <c r="B39" i="12"/>
  <c r="Y38" i="12"/>
  <c r="X38" i="12"/>
  <c r="W38" i="12"/>
  <c r="V38" i="12"/>
  <c r="V37" i="12" s="1"/>
  <c r="U38" i="12"/>
  <c r="U37" i="12" s="1"/>
  <c r="T38" i="12"/>
  <c r="T37" i="12" s="1"/>
  <c r="S38" i="12"/>
  <c r="S37" i="12" s="1"/>
  <c r="R38" i="12"/>
  <c r="R37" i="12" s="1"/>
  <c r="Q38" i="12"/>
  <c r="P38" i="12"/>
  <c r="P37" i="12" s="1"/>
  <c r="O38" i="12"/>
  <c r="O37" i="12" s="1"/>
  <c r="N38" i="12"/>
  <c r="M38" i="12"/>
  <c r="M37" i="12" s="1"/>
  <c r="L38" i="12"/>
  <c r="K38" i="12"/>
  <c r="J38" i="12"/>
  <c r="J37" i="12" s="1"/>
  <c r="I38" i="12"/>
  <c r="I37" i="12" s="1"/>
  <c r="H38" i="12"/>
  <c r="H37" i="12" s="1"/>
  <c r="G38" i="12"/>
  <c r="F38" i="12"/>
  <c r="F37" i="12" s="1"/>
  <c r="E38" i="12"/>
  <c r="E37" i="12" s="1"/>
  <c r="D38" i="12"/>
  <c r="D37" i="12" s="1"/>
  <c r="C38" i="12"/>
  <c r="B38" i="12"/>
  <c r="Y37" i="12"/>
  <c r="X37" i="12"/>
  <c r="W37" i="12"/>
  <c r="N37" i="12"/>
  <c r="L37" i="12"/>
  <c r="K37" i="12"/>
  <c r="G37" i="12"/>
  <c r="B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U33" i="12"/>
  <c r="T33" i="12"/>
  <c r="S33" i="12"/>
  <c r="R33" i="12"/>
  <c r="R31" i="12" s="1"/>
  <c r="Q33" i="12"/>
  <c r="P33" i="12"/>
  <c r="O33" i="12"/>
  <c r="N33" i="12"/>
  <c r="N31" i="12" s="1"/>
  <c r="M33" i="12"/>
  <c r="L33" i="12"/>
  <c r="K33" i="12"/>
  <c r="J33" i="12"/>
  <c r="J31" i="12" s="1"/>
  <c r="I33" i="12"/>
  <c r="H33" i="12"/>
  <c r="G33" i="12"/>
  <c r="F33" i="12"/>
  <c r="E33" i="12"/>
  <c r="D33" i="12"/>
  <c r="C33" i="12"/>
  <c r="Y32" i="12"/>
  <c r="Y31" i="12" s="1"/>
  <c r="X32" i="12"/>
  <c r="X31" i="12" s="1"/>
  <c r="W32" i="12"/>
  <c r="W31" i="12" s="1"/>
  <c r="V32" i="12"/>
  <c r="U32" i="12"/>
  <c r="U31" i="12" s="1"/>
  <c r="T32" i="12"/>
  <c r="S32" i="12"/>
  <c r="S31" i="12" s="1"/>
  <c r="R32" i="12"/>
  <c r="Q32" i="12"/>
  <c r="P32" i="12"/>
  <c r="P31" i="12" s="1"/>
  <c r="O32" i="12"/>
  <c r="O31" i="12" s="1"/>
  <c r="N32" i="12"/>
  <c r="M32" i="12"/>
  <c r="L32" i="12"/>
  <c r="L31" i="12" s="1"/>
  <c r="K32" i="12"/>
  <c r="K31" i="12" s="1"/>
  <c r="J32" i="12"/>
  <c r="I32" i="12"/>
  <c r="I31" i="12" s="1"/>
  <c r="H32" i="12"/>
  <c r="G32" i="12"/>
  <c r="G31" i="12" s="1"/>
  <c r="F32" i="12"/>
  <c r="E32" i="12"/>
  <c r="E31" i="12" s="1"/>
  <c r="D32" i="12"/>
  <c r="C32" i="12"/>
  <c r="H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Y5" i="12"/>
  <c r="Y82" i="12" s="1"/>
  <c r="X5" i="12"/>
  <c r="X82" i="12" s="1"/>
  <c r="W5" i="12"/>
  <c r="W82" i="12" s="1"/>
  <c r="V5" i="12"/>
  <c r="V82" i="12" s="1"/>
  <c r="U5" i="12"/>
  <c r="U82" i="12" s="1"/>
  <c r="T5" i="12"/>
  <c r="T82" i="12" s="1"/>
  <c r="S5" i="12"/>
  <c r="S82" i="12" s="1"/>
  <c r="R5" i="12"/>
  <c r="R82" i="12" s="1"/>
  <c r="Q5" i="12"/>
  <c r="Q3" i="12" s="1"/>
  <c r="P5" i="12"/>
  <c r="P82" i="12" s="1"/>
  <c r="O5" i="12"/>
  <c r="O82" i="12" s="1"/>
  <c r="N5" i="12"/>
  <c r="N82" i="12" s="1"/>
  <c r="M5" i="12"/>
  <c r="M82" i="12" s="1"/>
  <c r="L5" i="12"/>
  <c r="L82" i="12" s="1"/>
  <c r="K5" i="12"/>
  <c r="K82" i="12" s="1"/>
  <c r="J5" i="12"/>
  <c r="J82" i="12" s="1"/>
  <c r="I5" i="12"/>
  <c r="I82" i="12" s="1"/>
  <c r="H5" i="12"/>
  <c r="H82" i="12" s="1"/>
  <c r="G5" i="12"/>
  <c r="G82" i="12" s="1"/>
  <c r="F5" i="12"/>
  <c r="F82" i="12" s="1"/>
  <c r="E5" i="12"/>
  <c r="E82" i="12" s="1"/>
  <c r="D5" i="12"/>
  <c r="D82" i="12" s="1"/>
  <c r="C5" i="12"/>
  <c r="C82" i="12" s="1"/>
  <c r="B5" i="12"/>
  <c r="B3" i="12" s="1"/>
  <c r="X3" i="12"/>
  <c r="P3" i="12"/>
  <c r="O3" i="12"/>
  <c r="N3" i="12"/>
  <c r="M3" i="12"/>
  <c r="J3" i="12"/>
  <c r="I3" i="12"/>
  <c r="H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2" i="11"/>
  <c r="X132" i="11"/>
  <c r="W132" i="11"/>
  <c r="V132" i="11"/>
  <c r="U132" i="11"/>
  <c r="T132" i="11"/>
  <c r="S132" i="11"/>
  <c r="R132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30" i="11"/>
  <c r="X130" i="11"/>
  <c r="W130" i="11"/>
  <c r="V130" i="11"/>
  <c r="U130" i="11"/>
  <c r="T130" i="11"/>
  <c r="S130" i="11"/>
  <c r="R130" i="11"/>
  <c r="Y129" i="11"/>
  <c r="X129" i="11"/>
  <c r="W129" i="11"/>
  <c r="V129" i="11"/>
  <c r="U129" i="11"/>
  <c r="T129" i="11"/>
  <c r="S129" i="11"/>
  <c r="R129" i="11"/>
  <c r="R128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6" i="11"/>
  <c r="X126" i="11"/>
  <c r="W126" i="11"/>
  <c r="V126" i="11"/>
  <c r="U126" i="11"/>
  <c r="T126" i="11"/>
  <c r="S126" i="11"/>
  <c r="R126" i="11"/>
  <c r="Y125" i="11"/>
  <c r="X125" i="11"/>
  <c r="W125" i="11"/>
  <c r="V125" i="11"/>
  <c r="U125" i="11"/>
  <c r="T125" i="11"/>
  <c r="S125" i="11"/>
  <c r="R125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3" i="11"/>
  <c r="X123" i="11"/>
  <c r="W123" i="11"/>
  <c r="V123" i="11"/>
  <c r="U123" i="11"/>
  <c r="T123" i="11"/>
  <c r="S123" i="11"/>
  <c r="R123" i="11"/>
  <c r="Y122" i="11"/>
  <c r="X122" i="11"/>
  <c r="W122" i="11"/>
  <c r="V122" i="11"/>
  <c r="U122" i="11"/>
  <c r="T122" i="11"/>
  <c r="S122" i="11"/>
  <c r="R122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U117" i="11" s="1"/>
  <c r="T119" i="11"/>
  <c r="T117" i="11" s="1"/>
  <c r="S119" i="11"/>
  <c r="S117" i="11" s="1"/>
  <c r="R119" i="11"/>
  <c r="R117" i="11" s="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Y117" i="11" s="1"/>
  <c r="X118" i="11"/>
  <c r="X117" i="11" s="1"/>
  <c r="W118" i="11"/>
  <c r="W117" i="11" s="1"/>
  <c r="V118" i="11"/>
  <c r="V117" i="11" s="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5" i="11"/>
  <c r="X115" i="11"/>
  <c r="W115" i="11"/>
  <c r="V115" i="11"/>
  <c r="U115" i="11"/>
  <c r="T115" i="11"/>
  <c r="S115" i="11"/>
  <c r="R115" i="11"/>
  <c r="R100" i="11" s="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P100" i="11" s="1"/>
  <c r="O103" i="11"/>
  <c r="O100" i="11" s="1"/>
  <c r="N103" i="11"/>
  <c r="M103" i="11"/>
  <c r="M100" i="11" s="1"/>
  <c r="L103" i="11"/>
  <c r="K103" i="11"/>
  <c r="J103" i="11"/>
  <c r="I103" i="11"/>
  <c r="H103" i="11"/>
  <c r="G103" i="11"/>
  <c r="F103" i="11"/>
  <c r="E103" i="11"/>
  <c r="D103" i="11"/>
  <c r="D100" i="11" s="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N100" i="11" s="1"/>
  <c r="M102" i="11"/>
  <c r="L102" i="11"/>
  <c r="L100" i="11" s="1"/>
  <c r="K102" i="11"/>
  <c r="K100" i="11" s="1"/>
  <c r="J102" i="11"/>
  <c r="I102" i="11"/>
  <c r="I100" i="11" s="1"/>
  <c r="H102" i="11"/>
  <c r="G102" i="11"/>
  <c r="F102" i="11"/>
  <c r="E102" i="11"/>
  <c r="D102" i="11"/>
  <c r="C102" i="11"/>
  <c r="C100" i="11" s="1"/>
  <c r="B102" i="11"/>
  <c r="B100" i="11" s="1"/>
  <c r="Y101" i="11"/>
  <c r="Y100" i="11" s="1"/>
  <c r="X101" i="11"/>
  <c r="X100" i="11" s="1"/>
  <c r="W101" i="11"/>
  <c r="W100" i="11" s="1"/>
  <c r="V101" i="11"/>
  <c r="U101" i="11"/>
  <c r="U100" i="11" s="1"/>
  <c r="T101" i="11"/>
  <c r="S101" i="11"/>
  <c r="R101" i="11"/>
  <c r="Q101" i="11"/>
  <c r="P101" i="11"/>
  <c r="O101" i="11"/>
  <c r="N101" i="11"/>
  <c r="M101" i="11"/>
  <c r="L101" i="11"/>
  <c r="K101" i="11"/>
  <c r="J101" i="11"/>
  <c r="J100" i="11" s="1"/>
  <c r="I101" i="11"/>
  <c r="H101" i="11"/>
  <c r="H100" i="11" s="1"/>
  <c r="G101" i="11"/>
  <c r="G100" i="11" s="1"/>
  <c r="F101" i="11"/>
  <c r="F100" i="11" s="1"/>
  <c r="E101" i="11"/>
  <c r="E100" i="11" s="1"/>
  <c r="D101" i="11"/>
  <c r="C101" i="11"/>
  <c r="B101" i="11"/>
  <c r="V100" i="11"/>
  <c r="T100" i="11"/>
  <c r="S100" i="11"/>
  <c r="Q100" i="11"/>
  <c r="Y79" i="11"/>
  <c r="Y156" i="11" s="1"/>
  <c r="X79" i="11"/>
  <c r="X156" i="11" s="1"/>
  <c r="W79" i="11"/>
  <c r="W156" i="11" s="1"/>
  <c r="V79" i="11"/>
  <c r="V156" i="11" s="1"/>
  <c r="U79" i="11"/>
  <c r="U156" i="11" s="1"/>
  <c r="T79" i="11"/>
  <c r="T156" i="11" s="1"/>
  <c r="S79" i="11"/>
  <c r="S156" i="11" s="1"/>
  <c r="R79" i="11"/>
  <c r="R156" i="11" s="1"/>
  <c r="Q79" i="11"/>
  <c r="Q54" i="11" s="1"/>
  <c r="P79" i="11"/>
  <c r="P54" i="11" s="1"/>
  <c r="O79" i="11"/>
  <c r="O54" i="11" s="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X54" i="11"/>
  <c r="X147" i="11" s="1"/>
  <c r="W54" i="11"/>
  <c r="W147" i="11" s="1"/>
  <c r="K54" i="11"/>
  <c r="K147" i="11" s="1"/>
  <c r="J54" i="11"/>
  <c r="J147" i="11" s="1"/>
  <c r="I54" i="11"/>
  <c r="I147" i="11" s="1"/>
  <c r="H54" i="11"/>
  <c r="H147" i="11" s="1"/>
  <c r="G54" i="11"/>
  <c r="G147" i="11" s="1"/>
  <c r="C54" i="11"/>
  <c r="C147" i="11" s="1"/>
  <c r="B54" i="11"/>
  <c r="B147" i="11" s="1"/>
  <c r="Y35" i="11"/>
  <c r="Y145" i="11" s="1"/>
  <c r="X35" i="11"/>
  <c r="X145" i="11" s="1"/>
  <c r="W35" i="11"/>
  <c r="W145" i="11" s="1"/>
  <c r="V35" i="11"/>
  <c r="V145" i="11" s="1"/>
  <c r="U35" i="11"/>
  <c r="U145" i="11" s="1"/>
  <c r="T35" i="11"/>
  <c r="T145" i="11" s="1"/>
  <c r="S35" i="11"/>
  <c r="S145" i="11" s="1"/>
  <c r="R35" i="11"/>
  <c r="R111" i="11" s="1"/>
  <c r="Q35" i="11"/>
  <c r="Q145" i="11" s="1"/>
  <c r="P35" i="11"/>
  <c r="P145" i="11" s="1"/>
  <c r="O35" i="11"/>
  <c r="O145" i="11" s="1"/>
  <c r="N35" i="11"/>
  <c r="N145" i="11" s="1"/>
  <c r="M35" i="11"/>
  <c r="M145" i="11" s="1"/>
  <c r="L35" i="11"/>
  <c r="L145" i="11" s="1"/>
  <c r="K35" i="11"/>
  <c r="K145" i="11" s="1"/>
  <c r="J35" i="11"/>
  <c r="J111" i="11" s="1"/>
  <c r="I35" i="11"/>
  <c r="I145" i="11" s="1"/>
  <c r="H35" i="11"/>
  <c r="H145" i="11" s="1"/>
  <c r="G35" i="11"/>
  <c r="G145" i="11" s="1"/>
  <c r="F35" i="11"/>
  <c r="F145" i="11" s="1"/>
  <c r="E35" i="11"/>
  <c r="E145" i="11" s="1"/>
  <c r="D35" i="11"/>
  <c r="D145" i="11" s="1"/>
  <c r="C35" i="11"/>
  <c r="C145" i="11" s="1"/>
  <c r="B35" i="11"/>
  <c r="B111" i="11" s="1"/>
  <c r="Y5" i="11"/>
  <c r="Y136" i="11" s="1"/>
  <c r="W5" i="11"/>
  <c r="W136" i="11" s="1"/>
  <c r="V5" i="11"/>
  <c r="V136" i="11" s="1"/>
  <c r="U5" i="11"/>
  <c r="U136" i="11" s="1"/>
  <c r="T5" i="11"/>
  <c r="T136" i="11" s="1"/>
  <c r="S5" i="11"/>
  <c r="S136" i="11" s="1"/>
  <c r="R5" i="11"/>
  <c r="R136" i="11" s="1"/>
  <c r="Q5" i="11"/>
  <c r="Q136" i="11" s="1"/>
  <c r="P5" i="11"/>
  <c r="P136" i="11" s="1"/>
  <c r="O5" i="11"/>
  <c r="O136" i="11" s="1"/>
  <c r="N5" i="11"/>
  <c r="N136" i="11" s="1"/>
  <c r="L5" i="11"/>
  <c r="L136" i="11" s="1"/>
  <c r="F5" i="11"/>
  <c r="F136" i="11" s="1"/>
  <c r="E5" i="11"/>
  <c r="E136" i="11" s="1"/>
  <c r="J156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J145" i="10"/>
  <c r="B145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8" i="10"/>
  <c r="J128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D117" i="10" s="1"/>
  <c r="C121" i="10"/>
  <c r="B121" i="10"/>
  <c r="Y120" i="10"/>
  <c r="X120" i="10"/>
  <c r="W120" i="10"/>
  <c r="V120" i="10"/>
  <c r="U120" i="10"/>
  <c r="T120" i="10"/>
  <c r="S120" i="10"/>
  <c r="R120" i="10"/>
  <c r="Q120" i="10"/>
  <c r="Q117" i="10" s="1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E117" i="10" s="1"/>
  <c r="D120" i="10"/>
  <c r="C120" i="10"/>
  <c r="B120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C117" i="10" s="1"/>
  <c r="B119" i="10"/>
  <c r="Y118" i="10"/>
  <c r="Y117" i="10" s="1"/>
  <c r="X118" i="10"/>
  <c r="X117" i="10" s="1"/>
  <c r="W118" i="10"/>
  <c r="V118" i="10"/>
  <c r="U118" i="10"/>
  <c r="T118" i="10"/>
  <c r="T117" i="10" s="1"/>
  <c r="S118" i="10"/>
  <c r="R118" i="10"/>
  <c r="Q118" i="10"/>
  <c r="P118" i="10"/>
  <c r="O118" i="10"/>
  <c r="O117" i="10" s="1"/>
  <c r="N118" i="10"/>
  <c r="N117" i="10" s="1"/>
  <c r="M118" i="10"/>
  <c r="M117" i="10" s="1"/>
  <c r="L118" i="10"/>
  <c r="L117" i="10" s="1"/>
  <c r="K118" i="10"/>
  <c r="K117" i="10" s="1"/>
  <c r="J118" i="10"/>
  <c r="J117" i="10" s="1"/>
  <c r="I118" i="10"/>
  <c r="I117" i="10" s="1"/>
  <c r="H118" i="10"/>
  <c r="H117" i="10" s="1"/>
  <c r="G118" i="10"/>
  <c r="G117" i="10" s="1"/>
  <c r="F118" i="10"/>
  <c r="F117" i="10" s="1"/>
  <c r="E118" i="10"/>
  <c r="D118" i="10"/>
  <c r="C118" i="10"/>
  <c r="B118" i="10"/>
  <c r="B117" i="10" s="1"/>
  <c r="W117" i="10"/>
  <c r="V117" i="10"/>
  <c r="U117" i="10"/>
  <c r="S117" i="10"/>
  <c r="R117" i="10"/>
  <c r="P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J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X100" i="10" s="1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G100" i="10" s="1"/>
  <c r="F104" i="10"/>
  <c r="E104" i="10"/>
  <c r="D104" i="10"/>
  <c r="C104" i="10"/>
  <c r="B104" i="10"/>
  <c r="Y103" i="10"/>
  <c r="X103" i="10"/>
  <c r="W103" i="10"/>
  <c r="V103" i="10"/>
  <c r="U103" i="10"/>
  <c r="T103" i="10"/>
  <c r="T100" i="10" s="1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H100" i="10" s="1"/>
  <c r="G103" i="10"/>
  <c r="F103" i="10"/>
  <c r="E103" i="10"/>
  <c r="D103" i="10"/>
  <c r="C103" i="10"/>
  <c r="B103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F100" i="10" s="1"/>
  <c r="E102" i="10"/>
  <c r="E100" i="10" s="1"/>
  <c r="D102" i="10"/>
  <c r="C102" i="10"/>
  <c r="B102" i="10"/>
  <c r="Y101" i="10"/>
  <c r="X101" i="10"/>
  <c r="W101" i="10"/>
  <c r="W100" i="10" s="1"/>
  <c r="V101" i="10"/>
  <c r="U101" i="10"/>
  <c r="T101" i="10"/>
  <c r="S101" i="10"/>
  <c r="R101" i="10"/>
  <c r="R100" i="10" s="1"/>
  <c r="Q101" i="10"/>
  <c r="Q100" i="10" s="1"/>
  <c r="P101" i="10"/>
  <c r="P100" i="10" s="1"/>
  <c r="O101" i="10"/>
  <c r="O100" i="10" s="1"/>
  <c r="N101" i="10"/>
  <c r="N100" i="10" s="1"/>
  <c r="M101" i="10"/>
  <c r="M100" i="10" s="1"/>
  <c r="L101" i="10"/>
  <c r="L100" i="10" s="1"/>
  <c r="K101" i="10"/>
  <c r="K100" i="10" s="1"/>
  <c r="J101" i="10"/>
  <c r="J100" i="10" s="1"/>
  <c r="I101" i="10"/>
  <c r="I100" i="10" s="1"/>
  <c r="H101" i="10"/>
  <c r="G101" i="10"/>
  <c r="F101" i="10"/>
  <c r="E101" i="10"/>
  <c r="D101" i="10"/>
  <c r="D100" i="10" s="1"/>
  <c r="C101" i="10"/>
  <c r="C100" i="10" s="1"/>
  <c r="B101" i="10"/>
  <c r="B100" i="10" s="1"/>
  <c r="Y100" i="10"/>
  <c r="V100" i="10"/>
  <c r="U100" i="10"/>
  <c r="S100" i="10"/>
  <c r="Y79" i="10"/>
  <c r="Y156" i="10" s="1"/>
  <c r="X79" i="10"/>
  <c r="X156" i="10" s="1"/>
  <c r="W79" i="10"/>
  <c r="W156" i="10" s="1"/>
  <c r="V79" i="10"/>
  <c r="V156" i="10" s="1"/>
  <c r="U79" i="10"/>
  <c r="U156" i="10" s="1"/>
  <c r="T79" i="10"/>
  <c r="T156" i="10" s="1"/>
  <c r="S79" i="10"/>
  <c r="S156" i="10" s="1"/>
  <c r="R79" i="10"/>
  <c r="R156" i="10" s="1"/>
  <c r="Q79" i="10"/>
  <c r="Q128" i="10" s="1"/>
  <c r="P79" i="10"/>
  <c r="O79" i="10"/>
  <c r="N79" i="10"/>
  <c r="M79" i="10"/>
  <c r="L79" i="10"/>
  <c r="K79" i="10"/>
  <c r="J79" i="10"/>
  <c r="I79" i="10"/>
  <c r="I128" i="10" s="1"/>
  <c r="H79" i="10"/>
  <c r="G79" i="10"/>
  <c r="F79" i="10"/>
  <c r="E79" i="10"/>
  <c r="D79" i="10"/>
  <c r="C79" i="10"/>
  <c r="B79" i="10"/>
  <c r="B128" i="10" s="1"/>
  <c r="Y35" i="10"/>
  <c r="Y145" i="10" s="1"/>
  <c r="X35" i="10"/>
  <c r="X145" i="10" s="1"/>
  <c r="W35" i="10"/>
  <c r="W145" i="10" s="1"/>
  <c r="V35" i="10"/>
  <c r="V145" i="10" s="1"/>
  <c r="U35" i="10"/>
  <c r="U145" i="10" s="1"/>
  <c r="T35" i="10"/>
  <c r="T145" i="10" s="1"/>
  <c r="S35" i="10"/>
  <c r="S145" i="10" s="1"/>
  <c r="R35" i="10"/>
  <c r="R111" i="10" s="1"/>
  <c r="Q35" i="10"/>
  <c r="Q145" i="10" s="1"/>
  <c r="P35" i="10"/>
  <c r="P145" i="10" s="1"/>
  <c r="O35" i="10"/>
  <c r="O145" i="10" s="1"/>
  <c r="N35" i="10"/>
  <c r="N145" i="10" s="1"/>
  <c r="M35" i="10"/>
  <c r="M145" i="10" s="1"/>
  <c r="L35" i="10"/>
  <c r="L145" i="10" s="1"/>
  <c r="K35" i="10"/>
  <c r="K145" i="10" s="1"/>
  <c r="J35" i="10"/>
  <c r="I35" i="10"/>
  <c r="I145" i="10" s="1"/>
  <c r="H35" i="10"/>
  <c r="H145" i="10" s="1"/>
  <c r="G35" i="10"/>
  <c r="G145" i="10" s="1"/>
  <c r="F35" i="10"/>
  <c r="F145" i="10" s="1"/>
  <c r="E35" i="10"/>
  <c r="E145" i="10" s="1"/>
  <c r="D35" i="10"/>
  <c r="D145" i="10" s="1"/>
  <c r="C35" i="10"/>
  <c r="C145" i="10" s="1"/>
  <c r="B35" i="10"/>
  <c r="B111" i="10" s="1"/>
  <c r="J156" i="9"/>
  <c r="I156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I147" i="9" s="1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J128" i="9"/>
  <c r="I128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S117" i="9" s="1"/>
  <c r="R122" i="9"/>
  <c r="R117" i="9" s="1"/>
  <c r="Q122" i="9"/>
  <c r="Q117" i="9" s="1"/>
  <c r="P122" i="9"/>
  <c r="P117" i="9" s="1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O117" i="9" s="1"/>
  <c r="N121" i="9"/>
  <c r="N117" i="9" s="1"/>
  <c r="M121" i="9"/>
  <c r="L121" i="9"/>
  <c r="L117" i="9" s="1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F117" i="9" s="1"/>
  <c r="E119" i="9"/>
  <c r="E117" i="9" s="1"/>
  <c r="D119" i="9"/>
  <c r="D117" i="9" s="1"/>
  <c r="C119" i="9"/>
  <c r="B119" i="9"/>
  <c r="Y118" i="9"/>
  <c r="X118" i="9"/>
  <c r="X117" i="9" s="1"/>
  <c r="W118" i="9"/>
  <c r="V118" i="9"/>
  <c r="U118" i="9"/>
  <c r="T118" i="9"/>
  <c r="S118" i="9"/>
  <c r="R118" i="9"/>
  <c r="Q118" i="9"/>
  <c r="P118" i="9"/>
  <c r="O118" i="9"/>
  <c r="N118" i="9"/>
  <c r="M118" i="9"/>
  <c r="M117" i="9" s="1"/>
  <c r="L118" i="9"/>
  <c r="K118" i="9"/>
  <c r="K117" i="9" s="1"/>
  <c r="J118" i="9"/>
  <c r="J117" i="9" s="1"/>
  <c r="I118" i="9"/>
  <c r="I117" i="9" s="1"/>
  <c r="H118" i="9"/>
  <c r="H117" i="9" s="1"/>
  <c r="G118" i="9"/>
  <c r="G117" i="9" s="1"/>
  <c r="F118" i="9"/>
  <c r="E118" i="9"/>
  <c r="D118" i="9"/>
  <c r="C118" i="9"/>
  <c r="C117" i="9" s="1"/>
  <c r="B118" i="9"/>
  <c r="B117" i="9" s="1"/>
  <c r="Y117" i="9"/>
  <c r="W117" i="9"/>
  <c r="V117" i="9"/>
  <c r="U117" i="9"/>
  <c r="T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V100" i="9" s="1"/>
  <c r="U105" i="9"/>
  <c r="U100" i="9" s="1"/>
  <c r="T105" i="9"/>
  <c r="T100" i="9" s="1"/>
  <c r="S105" i="9"/>
  <c r="S100" i="9" s="1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R100" i="9" s="1"/>
  <c r="Q104" i="9"/>
  <c r="Q100" i="9" s="1"/>
  <c r="P104" i="9"/>
  <c r="O104" i="9"/>
  <c r="O100" i="9" s="1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J100" i="9" s="1"/>
  <c r="I102" i="9"/>
  <c r="I100" i="9" s="1"/>
  <c r="H102" i="9"/>
  <c r="H100" i="9" s="1"/>
  <c r="G102" i="9"/>
  <c r="G100" i="9" s="1"/>
  <c r="F102" i="9"/>
  <c r="E102" i="9"/>
  <c r="D102" i="9"/>
  <c r="C102" i="9"/>
  <c r="B102" i="9"/>
  <c r="Y101" i="9"/>
  <c r="X101" i="9"/>
  <c r="W101" i="9"/>
  <c r="V101" i="9"/>
  <c r="U101" i="9"/>
  <c r="T101" i="9"/>
  <c r="S101" i="9"/>
  <c r="R101" i="9"/>
  <c r="Q101" i="9"/>
  <c r="P101" i="9"/>
  <c r="P100" i="9" s="1"/>
  <c r="O101" i="9"/>
  <c r="N101" i="9"/>
  <c r="N100" i="9" s="1"/>
  <c r="M101" i="9"/>
  <c r="M100" i="9" s="1"/>
  <c r="L101" i="9"/>
  <c r="L100" i="9" s="1"/>
  <c r="K101" i="9"/>
  <c r="K100" i="9" s="1"/>
  <c r="J101" i="9"/>
  <c r="I101" i="9"/>
  <c r="H101" i="9"/>
  <c r="G101" i="9"/>
  <c r="F101" i="9"/>
  <c r="F100" i="9" s="1"/>
  <c r="E101" i="9"/>
  <c r="E100" i="9" s="1"/>
  <c r="D101" i="9"/>
  <c r="D100" i="9" s="1"/>
  <c r="C101" i="9"/>
  <c r="C100" i="9" s="1"/>
  <c r="B101" i="9"/>
  <c r="Y100" i="9"/>
  <c r="X100" i="9"/>
  <c r="W100" i="9"/>
  <c r="B100" i="9"/>
  <c r="Y79" i="9"/>
  <c r="Y128" i="9" s="1"/>
  <c r="X79" i="9"/>
  <c r="W79" i="9"/>
  <c r="V79" i="9"/>
  <c r="U79" i="9"/>
  <c r="T79" i="9"/>
  <c r="S79" i="9"/>
  <c r="S156" i="9" s="1"/>
  <c r="R79" i="9"/>
  <c r="R128" i="9" s="1"/>
  <c r="Q79" i="9"/>
  <c r="P79" i="9"/>
  <c r="O79" i="9"/>
  <c r="N79" i="9"/>
  <c r="M79" i="9"/>
  <c r="L79" i="9"/>
  <c r="K79" i="9"/>
  <c r="K156" i="9" s="1"/>
  <c r="J79" i="9"/>
  <c r="J156" i="11" s="1"/>
  <c r="I79" i="9"/>
  <c r="I156" i="11" s="1"/>
  <c r="H79" i="9"/>
  <c r="G79" i="9"/>
  <c r="F79" i="9"/>
  <c r="E79" i="9"/>
  <c r="D79" i="9"/>
  <c r="C79" i="9"/>
  <c r="C156" i="9" s="1"/>
  <c r="B79" i="9"/>
  <c r="B156" i="11" s="1"/>
  <c r="Y35" i="9"/>
  <c r="X35" i="9"/>
  <c r="X145" i="9" s="1"/>
  <c r="W35" i="9"/>
  <c r="W145" i="9" s="1"/>
  <c r="V35" i="9"/>
  <c r="V145" i="9" s="1"/>
  <c r="U35" i="9"/>
  <c r="T35" i="9"/>
  <c r="T145" i="9" s="1"/>
  <c r="S35" i="9"/>
  <c r="S145" i="9" s="1"/>
  <c r="R35" i="9"/>
  <c r="R111" i="9" s="1"/>
  <c r="Q35" i="9"/>
  <c r="Q145" i="9" s="1"/>
  <c r="P35" i="9"/>
  <c r="P145" i="9" s="1"/>
  <c r="O35" i="9"/>
  <c r="O145" i="9" s="1"/>
  <c r="N35" i="9"/>
  <c r="N145" i="9" s="1"/>
  <c r="M35" i="9"/>
  <c r="L35" i="9"/>
  <c r="L145" i="9" s="1"/>
  <c r="K35" i="9"/>
  <c r="K145" i="9" s="1"/>
  <c r="J35" i="9"/>
  <c r="J111" i="9" s="1"/>
  <c r="I35" i="9"/>
  <c r="I145" i="9" s="1"/>
  <c r="H35" i="9"/>
  <c r="H145" i="9" s="1"/>
  <c r="G35" i="9"/>
  <c r="G145" i="9" s="1"/>
  <c r="F35" i="9"/>
  <c r="F145" i="9" s="1"/>
  <c r="E35" i="9"/>
  <c r="D35" i="9"/>
  <c r="D145" i="9" s="1"/>
  <c r="C35" i="9"/>
  <c r="C145" i="9" s="1"/>
  <c r="B35" i="9"/>
  <c r="B111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Y62" i="8"/>
  <c r="X62" i="8"/>
  <c r="W62" i="8"/>
  <c r="V62" i="8"/>
  <c r="U62" i="8"/>
  <c r="T62" i="8"/>
  <c r="S62" i="8"/>
  <c r="R62" i="8"/>
  <c r="V61" i="8"/>
  <c r="F60" i="8"/>
  <c r="R58" i="8"/>
  <c r="X56" i="8"/>
  <c r="X101" i="4" s="1"/>
  <c r="Y55" i="8"/>
  <c r="V55" i="8"/>
  <c r="U55" i="8"/>
  <c r="S55" i="8"/>
  <c r="R55" i="8"/>
  <c r="Q55" i="8"/>
  <c r="P55" i="8"/>
  <c r="O55" i="8"/>
  <c r="O100" i="4" s="1"/>
  <c r="N55" i="8"/>
  <c r="N100" i="4" s="1"/>
  <c r="L55" i="8"/>
  <c r="L100" i="4" s="1"/>
  <c r="Y53" i="8"/>
  <c r="Y39" i="7" s="1"/>
  <c r="X53" i="8"/>
  <c r="X39" i="7" s="1"/>
  <c r="W53" i="8"/>
  <c r="W39" i="7" s="1"/>
  <c r="V53" i="8"/>
  <c r="U53" i="8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L53" i="8"/>
  <c r="K53" i="8"/>
  <c r="K39" i="7" s="1"/>
  <c r="J53" i="8"/>
  <c r="J39" i="7" s="1"/>
  <c r="I53" i="8"/>
  <c r="I39" i="7" s="1"/>
  <c r="H53" i="8"/>
  <c r="H39" i="7" s="1"/>
  <c r="G53" i="8"/>
  <c r="G39" i="7" s="1"/>
  <c r="F53" i="8"/>
  <c r="E53" i="8"/>
  <c r="D53" i="8"/>
  <c r="C53" i="8"/>
  <c r="B53" i="8"/>
  <c r="B39" i="7" s="1"/>
  <c r="Y49" i="8"/>
  <c r="Y61" i="8" s="1"/>
  <c r="X49" i="8"/>
  <c r="X61" i="8" s="1"/>
  <c r="W49" i="8"/>
  <c r="W67" i="8" s="1"/>
  <c r="W156" i="4" s="1"/>
  <c r="V49" i="8"/>
  <c r="V67" i="8" s="1"/>
  <c r="V156" i="4" s="1"/>
  <c r="U49" i="8"/>
  <c r="U67" i="8" s="1"/>
  <c r="U156" i="4" s="1"/>
  <c r="T49" i="8"/>
  <c r="T67" i="8" s="1"/>
  <c r="T156" i="4" s="1"/>
  <c r="S49" i="8"/>
  <c r="S67" i="8" s="1"/>
  <c r="S156" i="4" s="1"/>
  <c r="R49" i="8"/>
  <c r="R67" i="8" s="1"/>
  <c r="R156" i="4" s="1"/>
  <c r="Q49" i="8"/>
  <c r="P49" i="8"/>
  <c r="O49" i="8"/>
  <c r="O61" i="8" s="1"/>
  <c r="N49" i="8"/>
  <c r="N61" i="8" s="1"/>
  <c r="M49" i="8"/>
  <c r="M61" i="8" s="1"/>
  <c r="L49" i="8"/>
  <c r="L54" i="4" s="1"/>
  <c r="K49" i="8"/>
  <c r="J49" i="8"/>
  <c r="J61" i="8" s="1"/>
  <c r="I49" i="8"/>
  <c r="H49" i="8"/>
  <c r="H61" i="8" s="1"/>
  <c r="G49" i="8"/>
  <c r="G61" i="8" s="1"/>
  <c r="F49" i="8"/>
  <c r="E49" i="8"/>
  <c r="D49" i="8"/>
  <c r="D47" i="8" s="1"/>
  <c r="D52" i="4" s="1"/>
  <c r="C49" i="8"/>
  <c r="B49" i="8"/>
  <c r="B61" i="8" s="1"/>
  <c r="Y48" i="8"/>
  <c r="Y66" i="8" s="1"/>
  <c r="Y155" i="4" s="1"/>
  <c r="X48" i="8"/>
  <c r="X60" i="8" s="1"/>
  <c r="W48" i="8"/>
  <c r="W66" i="8" s="1"/>
  <c r="W155" i="4" s="1"/>
  <c r="V48" i="8"/>
  <c r="V66" i="8" s="1"/>
  <c r="V155" i="4" s="1"/>
  <c r="U48" i="8"/>
  <c r="U66" i="8" s="1"/>
  <c r="U155" i="4" s="1"/>
  <c r="T48" i="8"/>
  <c r="T66" i="8" s="1"/>
  <c r="T155" i="4" s="1"/>
  <c r="S48" i="8"/>
  <c r="S66" i="8" s="1"/>
  <c r="S155" i="4" s="1"/>
  <c r="R48" i="8"/>
  <c r="R60" i="8" s="1"/>
  <c r="Q48" i="8"/>
  <c r="Q60" i="8" s="1"/>
  <c r="P48" i="8"/>
  <c r="P66" i="8" s="1"/>
  <c r="P155" i="4" s="1"/>
  <c r="O48" i="8"/>
  <c r="O66" i="8" s="1"/>
  <c r="O155" i="4" s="1"/>
  <c r="N48" i="8"/>
  <c r="N66" i="8" s="1"/>
  <c r="N155" i="4" s="1"/>
  <c r="M48" i="8"/>
  <c r="M66" i="8" s="1"/>
  <c r="L48" i="8"/>
  <c r="L66" i="8" s="1"/>
  <c r="K48" i="8"/>
  <c r="K66" i="8" s="1"/>
  <c r="K155" i="4" s="1"/>
  <c r="J48" i="8"/>
  <c r="J66" i="8" s="1"/>
  <c r="J155" i="4" s="1"/>
  <c r="I48" i="8"/>
  <c r="I60" i="8" s="1"/>
  <c r="H48" i="8"/>
  <c r="H60" i="8" s="1"/>
  <c r="G48" i="8"/>
  <c r="G66" i="8" s="1"/>
  <c r="G155" i="4" s="1"/>
  <c r="F48" i="8"/>
  <c r="F66" i="8" s="1"/>
  <c r="F155" i="4" s="1"/>
  <c r="E48" i="8"/>
  <c r="E66" i="8" s="1"/>
  <c r="E155" i="4" s="1"/>
  <c r="D48" i="8"/>
  <c r="D66" i="8" s="1"/>
  <c r="D155" i="4" s="1"/>
  <c r="C48" i="8"/>
  <c r="C66" i="8" s="1"/>
  <c r="C155" i="4" s="1"/>
  <c r="B48" i="8"/>
  <c r="B66" i="8" s="1"/>
  <c r="B155" i="4" s="1"/>
  <c r="X47" i="8"/>
  <c r="X59" i="8" s="1"/>
  <c r="W47" i="8"/>
  <c r="W59" i="8" s="1"/>
  <c r="T47" i="8"/>
  <c r="T65" i="8" s="1"/>
  <c r="T154" i="4" s="1"/>
  <c r="J47" i="8"/>
  <c r="J59" i="8" s="1"/>
  <c r="I47" i="8"/>
  <c r="I59" i="8" s="1"/>
  <c r="G47" i="8"/>
  <c r="G52" i="4" s="1"/>
  <c r="F47" i="8"/>
  <c r="E47" i="8"/>
  <c r="E59" i="8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U22" i="8"/>
  <c r="T22" i="8"/>
  <c r="S22" i="8"/>
  <c r="S20" i="8" s="1"/>
  <c r="R22" i="8"/>
  <c r="R20" i="8" s="1"/>
  <c r="Q22" i="8"/>
  <c r="Q20" i="8" s="1"/>
  <c r="P22" i="8"/>
  <c r="P20" i="8" s="1"/>
  <c r="O22" i="8"/>
  <c r="N22" i="8"/>
  <c r="M22" i="8"/>
  <c r="L22" i="8"/>
  <c r="K22" i="8"/>
  <c r="J22" i="8"/>
  <c r="I22" i="8"/>
  <c r="H22" i="8"/>
  <c r="G22" i="8"/>
  <c r="F22" i="8"/>
  <c r="F20" i="8" s="1"/>
  <c r="E22" i="8"/>
  <c r="D22" i="8"/>
  <c r="C22" i="8"/>
  <c r="C20" i="8" s="1"/>
  <c r="B22" i="8"/>
  <c r="Y21" i="8"/>
  <c r="X21" i="8"/>
  <c r="W21" i="8"/>
  <c r="V21" i="8"/>
  <c r="U21" i="8"/>
  <c r="T21" i="8"/>
  <c r="S21" i="8"/>
  <c r="R21" i="8"/>
  <c r="Q21" i="8"/>
  <c r="P21" i="8"/>
  <c r="O21" i="8"/>
  <c r="O20" i="8" s="1"/>
  <c r="N21" i="8"/>
  <c r="N20" i="8" s="1"/>
  <c r="M21" i="8"/>
  <c r="M20" i="8" s="1"/>
  <c r="L21" i="8"/>
  <c r="L20" i="8" s="1"/>
  <c r="K21" i="8"/>
  <c r="K20" i="8" s="1"/>
  <c r="J21" i="8"/>
  <c r="I21" i="8"/>
  <c r="H21" i="8"/>
  <c r="H20" i="8" s="1"/>
  <c r="G21" i="8"/>
  <c r="F21" i="8"/>
  <c r="E21" i="8"/>
  <c r="D21" i="8"/>
  <c r="C21" i="8"/>
  <c r="B21" i="8"/>
  <c r="B20" i="8" s="1"/>
  <c r="Y20" i="8"/>
  <c r="X20" i="8"/>
  <c r="W20" i="8"/>
  <c r="V20" i="8"/>
  <c r="U20" i="8"/>
  <c r="T20" i="8"/>
  <c r="J20" i="8"/>
  <c r="I20" i="8"/>
  <c r="G20" i="8"/>
  <c r="E20" i="8"/>
  <c r="D20" i="8"/>
  <c r="Y19" i="8"/>
  <c r="X19" i="8"/>
  <c r="W19" i="8"/>
  <c r="V19" i="8"/>
  <c r="U19" i="8"/>
  <c r="T19" i="8"/>
  <c r="S19" i="8"/>
  <c r="S17" i="8" s="1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E17" i="8" s="1"/>
  <c r="D19" i="8"/>
  <c r="C19" i="8"/>
  <c r="C17" i="8" s="1"/>
  <c r="Y18" i="8"/>
  <c r="Y17" i="8" s="1"/>
  <c r="X18" i="8"/>
  <c r="W18" i="8"/>
  <c r="V18" i="8"/>
  <c r="U18" i="8"/>
  <c r="T18" i="8"/>
  <c r="S18" i="8"/>
  <c r="R18" i="8"/>
  <c r="R17" i="8" s="1"/>
  <c r="Q18" i="8"/>
  <c r="Q17" i="8" s="1"/>
  <c r="P18" i="8"/>
  <c r="O18" i="8"/>
  <c r="N18" i="8"/>
  <c r="N17" i="8" s="1"/>
  <c r="M18" i="8"/>
  <c r="L18" i="8"/>
  <c r="K18" i="8"/>
  <c r="J18" i="8"/>
  <c r="J17" i="8" s="1"/>
  <c r="I18" i="8"/>
  <c r="H18" i="8"/>
  <c r="G18" i="8"/>
  <c r="F18" i="8"/>
  <c r="E18" i="8"/>
  <c r="D18" i="8"/>
  <c r="C18" i="8"/>
  <c r="V17" i="8"/>
  <c r="U17" i="8"/>
  <c r="T17" i="8"/>
  <c r="M17" i="8"/>
  <c r="L17" i="8"/>
  <c r="K17" i="8"/>
  <c r="I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58" i="8" s="1"/>
  <c r="X7" i="8"/>
  <c r="X58" i="8" s="1"/>
  <c r="W7" i="8"/>
  <c r="W58" i="8" s="1"/>
  <c r="V7" i="8"/>
  <c r="V58" i="8" s="1"/>
  <c r="U7" i="8"/>
  <c r="U58" i="8" s="1"/>
  <c r="T7" i="8"/>
  <c r="T58" i="8" s="1"/>
  <c r="S7" i="8"/>
  <c r="S58" i="8" s="1"/>
  <c r="R7" i="8"/>
  <c r="Q7" i="8"/>
  <c r="Q62" i="8" s="1"/>
  <c r="P7" i="8"/>
  <c r="P62" i="8" s="1"/>
  <c r="O7" i="8"/>
  <c r="N7" i="8"/>
  <c r="N58" i="8" s="1"/>
  <c r="M7" i="8"/>
  <c r="M62" i="8" s="1"/>
  <c r="L7" i="8"/>
  <c r="K7" i="8"/>
  <c r="J7" i="8"/>
  <c r="J62" i="8" s="1"/>
  <c r="I7" i="8"/>
  <c r="I62" i="8" s="1"/>
  <c r="H7" i="8"/>
  <c r="G7" i="8"/>
  <c r="F7" i="8"/>
  <c r="F62" i="8" s="1"/>
  <c r="E7" i="8"/>
  <c r="E62" i="8" s="1"/>
  <c r="D7" i="8"/>
  <c r="C7" i="8"/>
  <c r="B7" i="8"/>
  <c r="B62" i="8" s="1"/>
  <c r="Y3" i="8"/>
  <c r="X3" i="8"/>
  <c r="W3" i="8"/>
  <c r="V3" i="8"/>
  <c r="U3" i="8"/>
  <c r="T3" i="8"/>
  <c r="S3" i="8"/>
  <c r="R3" i="8"/>
  <c r="Q3" i="8"/>
  <c r="Q58" i="8" s="1"/>
  <c r="P3" i="8"/>
  <c r="O3" i="8"/>
  <c r="N3" i="8"/>
  <c r="M3" i="8"/>
  <c r="L3" i="8"/>
  <c r="K3" i="8"/>
  <c r="J3" i="8"/>
  <c r="J58" i="8" s="1"/>
  <c r="I3" i="8"/>
  <c r="I58" i="8" s="1"/>
  <c r="H3" i="8"/>
  <c r="G3" i="8"/>
  <c r="G4" i="4" s="1"/>
  <c r="F3" i="8"/>
  <c r="E3" i="8"/>
  <c r="D3" i="8"/>
  <c r="C3" i="8"/>
  <c r="B3" i="8"/>
  <c r="B58" i="8" s="1"/>
  <c r="A54" i="7"/>
  <c r="A53" i="7"/>
  <c r="A47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D42" i="7"/>
  <c r="C42" i="7"/>
  <c r="B42" i="7"/>
  <c r="Y41" i="7"/>
  <c r="X41" i="7"/>
  <c r="W41" i="7"/>
  <c r="V41" i="7"/>
  <c r="U41" i="7"/>
  <c r="T41" i="7"/>
  <c r="S41" i="7"/>
  <c r="Q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Y40" i="7"/>
  <c r="X40" i="7"/>
  <c r="W40" i="7"/>
  <c r="V40" i="7"/>
  <c r="U40" i="7"/>
  <c r="T40" i="7"/>
  <c r="S40" i="7"/>
  <c r="R40" i="7"/>
  <c r="P40" i="7"/>
  <c r="V39" i="7"/>
  <c r="U39" i="7"/>
  <c r="M39" i="7"/>
  <c r="L39" i="7"/>
  <c r="F39" i="7"/>
  <c r="E39" i="7"/>
  <c r="D39" i="7"/>
  <c r="C39" i="7"/>
  <c r="Q27" i="7"/>
  <c r="N27" i="7"/>
  <c r="M27" i="7"/>
  <c r="L27" i="7"/>
  <c r="K27" i="7"/>
  <c r="H27" i="7"/>
  <c r="B27" i="7"/>
  <c r="Y27" i="7"/>
  <c r="X27" i="7"/>
  <c r="S27" i="7"/>
  <c r="R27" i="7"/>
  <c r="P27" i="7"/>
  <c r="O27" i="7"/>
  <c r="J27" i="7"/>
  <c r="I27" i="7"/>
  <c r="G27" i="7"/>
  <c r="F27" i="7"/>
  <c r="E27" i="7"/>
  <c r="D27" i="7"/>
  <c r="C27" i="7"/>
  <c r="W27" i="7"/>
  <c r="V27" i="7"/>
  <c r="U27" i="7"/>
  <c r="T27" i="7"/>
  <c r="Y16" i="7"/>
  <c r="X16" i="7"/>
  <c r="W16" i="7"/>
  <c r="T16" i="7"/>
  <c r="M16" i="7"/>
  <c r="L16" i="7"/>
  <c r="V16" i="7"/>
  <c r="U16" i="7"/>
  <c r="S16" i="7"/>
  <c r="R16" i="7"/>
  <c r="Q16" i="7"/>
  <c r="P16" i="7"/>
  <c r="O16" i="7"/>
  <c r="N16" i="7"/>
  <c r="K16" i="7"/>
  <c r="J16" i="7"/>
  <c r="I16" i="7"/>
  <c r="H16" i="7"/>
  <c r="C16" i="7"/>
  <c r="B16" i="7"/>
  <c r="G16" i="7"/>
  <c r="F16" i="7"/>
  <c r="E16" i="7"/>
  <c r="D16" i="7"/>
  <c r="C10" i="7"/>
  <c r="B10" i="7"/>
  <c r="X10" i="7"/>
  <c r="Q10" i="7"/>
  <c r="P10" i="7"/>
  <c r="Y10" i="7"/>
  <c r="W10" i="7"/>
  <c r="V10" i="7"/>
  <c r="U10" i="7"/>
  <c r="T10" i="7"/>
  <c r="S10" i="7"/>
  <c r="R10" i="7"/>
  <c r="O10" i="7"/>
  <c r="N10" i="7"/>
  <c r="M10" i="7"/>
  <c r="L10" i="7"/>
  <c r="G10" i="7"/>
  <c r="F10" i="7"/>
  <c r="K10" i="7"/>
  <c r="J10" i="7"/>
  <c r="I10" i="7"/>
  <c r="H10" i="7"/>
  <c r="E10" i="7"/>
  <c r="D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L27" i="6"/>
  <c r="K27" i="6"/>
  <c r="J27" i="6"/>
  <c r="I27" i="6"/>
  <c r="H27" i="6"/>
  <c r="G27" i="6"/>
  <c r="F27" i="6"/>
  <c r="X27" i="6"/>
  <c r="E27" i="6"/>
  <c r="D27" i="6"/>
  <c r="C27" i="6"/>
  <c r="Y27" i="6"/>
  <c r="W27" i="6"/>
  <c r="V27" i="6"/>
  <c r="U27" i="6"/>
  <c r="T27" i="6"/>
  <c r="S27" i="6"/>
  <c r="N27" i="6"/>
  <c r="M27" i="6"/>
  <c r="B27" i="6"/>
  <c r="R27" i="6"/>
  <c r="Q27" i="6"/>
  <c r="P27" i="6"/>
  <c r="O27" i="6"/>
  <c r="U16" i="6"/>
  <c r="T16" i="6"/>
  <c r="S16" i="6"/>
  <c r="R16" i="6"/>
  <c r="G16" i="6"/>
  <c r="Y16" i="6"/>
  <c r="X16" i="6"/>
  <c r="W16" i="6"/>
  <c r="V16" i="6"/>
  <c r="F16" i="6"/>
  <c r="E16" i="6"/>
  <c r="D16" i="6"/>
  <c r="C16" i="6"/>
  <c r="B16" i="6"/>
  <c r="Y10" i="6"/>
  <c r="X10" i="6"/>
  <c r="W10" i="6"/>
  <c r="V10" i="6"/>
  <c r="S10" i="6"/>
  <c r="K10" i="6"/>
  <c r="O10" i="6"/>
  <c r="N10" i="6"/>
  <c r="M10" i="6"/>
  <c r="L10" i="6"/>
  <c r="J10" i="6"/>
  <c r="I10" i="6"/>
  <c r="H10" i="6"/>
  <c r="G10" i="6"/>
  <c r="B10" i="6"/>
  <c r="F10" i="6"/>
  <c r="E10" i="6"/>
  <c r="D10" i="6"/>
  <c r="C10" i="6"/>
  <c r="A48" i="5"/>
  <c r="A47" i="5"/>
  <c r="A41" i="5"/>
  <c r="T16" i="5"/>
  <c r="P16" i="5"/>
  <c r="O16" i="5"/>
  <c r="Y16" i="5"/>
  <c r="X16" i="5"/>
  <c r="W16" i="5"/>
  <c r="V16" i="5"/>
  <c r="U16" i="5"/>
  <c r="M16" i="5"/>
  <c r="L16" i="5"/>
  <c r="K16" i="5"/>
  <c r="I16" i="5"/>
  <c r="S16" i="5"/>
  <c r="R16" i="5"/>
  <c r="Q16" i="5"/>
  <c r="Y10" i="5"/>
  <c r="X10" i="5"/>
  <c r="U10" i="5"/>
  <c r="E10" i="5"/>
  <c r="D10" i="5"/>
  <c r="C10" i="5"/>
  <c r="L10" i="5"/>
  <c r="K10" i="5"/>
  <c r="J10" i="5"/>
  <c r="I10" i="5"/>
  <c r="H10" i="5"/>
  <c r="F10" i="5"/>
  <c r="B10" i="5"/>
  <c r="W10" i="5"/>
  <c r="V10" i="5"/>
  <c r="G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W179" i="4"/>
  <c r="V179" i="4"/>
  <c r="U179" i="4"/>
  <c r="S179" i="4"/>
  <c r="R179" i="4"/>
  <c r="N179" i="4"/>
  <c r="M179" i="4"/>
  <c r="L179" i="4"/>
  <c r="K179" i="4"/>
  <c r="J179" i="4"/>
  <c r="F179" i="4"/>
  <c r="C179" i="4"/>
  <c r="B179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R176" i="4"/>
  <c r="Q176" i="4"/>
  <c r="P176" i="4"/>
  <c r="N176" i="4"/>
  <c r="M176" i="4"/>
  <c r="L176" i="4"/>
  <c r="J176" i="4"/>
  <c r="I176" i="4"/>
  <c r="H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R174" i="4"/>
  <c r="Q174" i="4"/>
  <c r="K174" i="4"/>
  <c r="J174" i="4"/>
  <c r="I174" i="4"/>
  <c r="N173" i="4"/>
  <c r="I173" i="4"/>
  <c r="G173" i="4"/>
  <c r="F173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J172" i="4"/>
  <c r="I172" i="4"/>
  <c r="D172" i="4"/>
  <c r="B172" i="4"/>
  <c r="V169" i="4"/>
  <c r="Q169" i="4"/>
  <c r="W168" i="4"/>
  <c r="C168" i="4"/>
  <c r="S166" i="4"/>
  <c r="R166" i="4"/>
  <c r="D166" i="4"/>
  <c r="C166" i="4"/>
  <c r="V162" i="4"/>
  <c r="T162" i="4"/>
  <c r="P162" i="4"/>
  <c r="H162" i="4"/>
  <c r="E162" i="4"/>
  <c r="B162" i="4"/>
  <c r="X161" i="4"/>
  <c r="V161" i="4"/>
  <c r="U161" i="4"/>
  <c r="T161" i="4"/>
  <c r="S161" i="4"/>
  <c r="R161" i="4"/>
  <c r="Q161" i="4"/>
  <c r="P161" i="4"/>
  <c r="N161" i="4"/>
  <c r="I161" i="4"/>
  <c r="V160" i="4"/>
  <c r="T160" i="4"/>
  <c r="R160" i="4"/>
  <c r="Q160" i="4"/>
  <c r="P160" i="4"/>
  <c r="O160" i="4"/>
  <c r="N160" i="4"/>
  <c r="L160" i="4"/>
  <c r="J160" i="4"/>
  <c r="H160" i="4"/>
  <c r="E160" i="4"/>
  <c r="T159" i="4"/>
  <c r="Y158" i="4"/>
  <c r="X158" i="4"/>
  <c r="W158" i="4"/>
  <c r="V158" i="4"/>
  <c r="U158" i="4"/>
  <c r="T158" i="4"/>
  <c r="S158" i="4"/>
  <c r="R158" i="4"/>
  <c r="Q158" i="4"/>
  <c r="P158" i="4"/>
  <c r="J158" i="4"/>
  <c r="I158" i="4"/>
  <c r="M155" i="4"/>
  <c r="L155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L116" i="4"/>
  <c r="J116" i="4"/>
  <c r="R115" i="4"/>
  <c r="V114" i="4"/>
  <c r="U114" i="4"/>
  <c r="T114" i="4"/>
  <c r="R114" i="4"/>
  <c r="Q114" i="4"/>
  <c r="Y113" i="4"/>
  <c r="W113" i="4"/>
  <c r="V113" i="4"/>
  <c r="U113" i="4"/>
  <c r="E113" i="4"/>
  <c r="D113" i="4"/>
  <c r="C113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K111" i="4"/>
  <c r="J111" i="4"/>
  <c r="I111" i="4"/>
  <c r="H111" i="4"/>
  <c r="G111" i="4"/>
  <c r="F111" i="4"/>
  <c r="E111" i="4"/>
  <c r="D111" i="4"/>
  <c r="C111" i="4"/>
  <c r="B111" i="4"/>
  <c r="W110" i="4"/>
  <c r="U110" i="4"/>
  <c r="O110" i="4"/>
  <c r="N110" i="4"/>
  <c r="L110" i="4"/>
  <c r="J110" i="4"/>
  <c r="X109" i="4"/>
  <c r="D109" i="4"/>
  <c r="U107" i="4"/>
  <c r="V106" i="4"/>
  <c r="U106" i="4"/>
  <c r="T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D106" i="4"/>
  <c r="X103" i="4"/>
  <c r="W103" i="4"/>
  <c r="V103" i="4"/>
  <c r="U103" i="4"/>
  <c r="T103" i="4"/>
  <c r="S103" i="4"/>
  <c r="R103" i="4"/>
  <c r="P103" i="4"/>
  <c r="N103" i="4"/>
  <c r="M103" i="4"/>
  <c r="L103" i="4"/>
  <c r="J103" i="4"/>
  <c r="I103" i="4"/>
  <c r="H103" i="4"/>
  <c r="G103" i="4"/>
  <c r="F103" i="4"/>
  <c r="C103" i="4"/>
  <c r="B103" i="4"/>
  <c r="Y100" i="4"/>
  <c r="V100" i="4"/>
  <c r="U100" i="4"/>
  <c r="R100" i="4"/>
  <c r="Q100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T88" i="4"/>
  <c r="R88" i="4"/>
  <c r="Q88" i="4"/>
  <c r="C88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Y150" i="4" s="1"/>
  <c r="X77" i="4"/>
  <c r="X150" i="4" s="1"/>
  <c r="W77" i="4"/>
  <c r="V77" i="4"/>
  <c r="U77" i="4"/>
  <c r="U150" i="4" s="1"/>
  <c r="T77" i="4"/>
  <c r="T150" i="4" s="1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Y149" i="4" s="1"/>
  <c r="X76" i="4"/>
  <c r="X149" i="4" s="1"/>
  <c r="W76" i="4"/>
  <c r="V76" i="4"/>
  <c r="V149" i="4" s="1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Y75" i="4"/>
  <c r="X75" i="4"/>
  <c r="W75" i="4"/>
  <c r="V75" i="4"/>
  <c r="U75" i="4"/>
  <c r="T75" i="4"/>
  <c r="S75" i="4"/>
  <c r="R75" i="4"/>
  <c r="Q75" i="4"/>
  <c r="P75" i="4"/>
  <c r="O75" i="4"/>
  <c r="N75" i="4"/>
  <c r="N148" i="4" s="1"/>
  <c r="M75" i="4"/>
  <c r="L75" i="4"/>
  <c r="L148" i="4" s="1"/>
  <c r="K75" i="4"/>
  <c r="K148" i="4" s="1"/>
  <c r="J75" i="4"/>
  <c r="J148" i="4" s="1"/>
  <c r="I75" i="4"/>
  <c r="I148" i="4" s="1"/>
  <c r="H75" i="4"/>
  <c r="H148" i="4" s="1"/>
  <c r="G75" i="4"/>
  <c r="F75" i="4"/>
  <c r="E75" i="4"/>
  <c r="D75" i="4"/>
  <c r="C75" i="4"/>
  <c r="B75" i="4"/>
  <c r="Y74" i="4"/>
  <c r="X74" i="4"/>
  <c r="W74" i="4"/>
  <c r="V74" i="4"/>
  <c r="U74" i="4"/>
  <c r="T74" i="4"/>
  <c r="S74" i="4"/>
  <c r="R74" i="4"/>
  <c r="R147" i="4" s="1"/>
  <c r="Q74" i="4"/>
  <c r="Q147" i="4" s="1"/>
  <c r="P74" i="4"/>
  <c r="P147" i="4" s="1"/>
  <c r="O74" i="4"/>
  <c r="N74" i="4"/>
  <c r="N147" i="4" s="1"/>
  <c r="M74" i="4"/>
  <c r="M147" i="4" s="1"/>
  <c r="L74" i="4"/>
  <c r="L147" i="4" s="1"/>
  <c r="K74" i="4"/>
  <c r="J74" i="4"/>
  <c r="I74" i="4"/>
  <c r="H74" i="4"/>
  <c r="G74" i="4"/>
  <c r="F74" i="4"/>
  <c r="E74" i="4"/>
  <c r="D74" i="4"/>
  <c r="C74" i="4"/>
  <c r="B74" i="4"/>
  <c r="Y73" i="4"/>
  <c r="Y146" i="4" s="1"/>
  <c r="X73" i="4"/>
  <c r="X146" i="4" s="1"/>
  <c r="W73" i="4"/>
  <c r="W146" i="4" s="1"/>
  <c r="V73" i="4"/>
  <c r="V146" i="4" s="1"/>
  <c r="U73" i="4"/>
  <c r="U146" i="4" s="1"/>
  <c r="T73" i="4"/>
  <c r="S73" i="4"/>
  <c r="R73" i="4"/>
  <c r="Q73" i="4"/>
  <c r="P73" i="4"/>
  <c r="O73" i="4"/>
  <c r="N73" i="4"/>
  <c r="N146" i="4" s="1"/>
  <c r="M73" i="4"/>
  <c r="M146" i="4" s="1"/>
  <c r="L73" i="4"/>
  <c r="L146" i="4" s="1"/>
  <c r="K73" i="4"/>
  <c r="K146" i="4" s="1"/>
  <c r="J73" i="4"/>
  <c r="J146" i="4" s="1"/>
  <c r="I73" i="4"/>
  <c r="I146" i="4" s="1"/>
  <c r="H73" i="4"/>
  <c r="H146" i="4" s="1"/>
  <c r="G73" i="4"/>
  <c r="G146" i="4" s="1"/>
  <c r="F73" i="4"/>
  <c r="E73" i="4"/>
  <c r="D73" i="4"/>
  <c r="C73" i="4"/>
  <c r="B73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D145" i="4" s="1"/>
  <c r="C72" i="4"/>
  <c r="B72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Y70" i="4"/>
  <c r="Y143" i="4" s="1"/>
  <c r="X70" i="4"/>
  <c r="X143" i="4" s="1"/>
  <c r="W70" i="4"/>
  <c r="W143" i="4" s="1"/>
  <c r="V70" i="4"/>
  <c r="V143" i="4" s="1"/>
  <c r="U70" i="4"/>
  <c r="U143" i="4" s="1"/>
  <c r="T70" i="4"/>
  <c r="T143" i="4" s="1"/>
  <c r="S70" i="4"/>
  <c r="S143" i="4" s="1"/>
  <c r="R70" i="4"/>
  <c r="R143" i="4" s="1"/>
  <c r="Q70" i="4"/>
  <c r="Q143" i="4" s="1"/>
  <c r="P70" i="4"/>
  <c r="P143" i="4" s="1"/>
  <c r="O70" i="4"/>
  <c r="O143" i="4" s="1"/>
  <c r="N70" i="4"/>
  <c r="N143" i="4" s="1"/>
  <c r="M70" i="4"/>
  <c r="M143" i="4" s="1"/>
  <c r="L70" i="4"/>
  <c r="L143" i="4" s="1"/>
  <c r="K70" i="4"/>
  <c r="K143" i="4" s="1"/>
  <c r="J70" i="4"/>
  <c r="J143" i="4" s="1"/>
  <c r="I70" i="4"/>
  <c r="I143" i="4" s="1"/>
  <c r="H70" i="4"/>
  <c r="H143" i="4" s="1"/>
  <c r="G70" i="4"/>
  <c r="G143" i="4" s="1"/>
  <c r="F70" i="4"/>
  <c r="F143" i="4" s="1"/>
  <c r="E70" i="4"/>
  <c r="E143" i="4" s="1"/>
  <c r="D70" i="4"/>
  <c r="D143" i="4" s="1"/>
  <c r="C70" i="4"/>
  <c r="C143" i="4" s="1"/>
  <c r="B70" i="4"/>
  <c r="B143" i="4" s="1"/>
  <c r="X69" i="4"/>
  <c r="W69" i="4"/>
  <c r="V69" i="4"/>
  <c r="G69" i="4"/>
  <c r="Y68" i="4"/>
  <c r="X68" i="4"/>
  <c r="W68" i="4"/>
  <c r="W141" i="4" s="1"/>
  <c r="V68" i="4"/>
  <c r="U68" i="4"/>
  <c r="T68" i="4"/>
  <c r="S68" i="4"/>
  <c r="R68" i="4"/>
  <c r="Q68" i="4"/>
  <c r="P68" i="4"/>
  <c r="P141" i="4" s="1"/>
  <c r="M68" i="4"/>
  <c r="M141" i="4" s="1"/>
  <c r="L68" i="4"/>
  <c r="L141" i="4" s="1"/>
  <c r="K68" i="4"/>
  <c r="K141" i="4" s="1"/>
  <c r="J68" i="4"/>
  <c r="I68" i="4"/>
  <c r="H68" i="4"/>
  <c r="G68" i="4"/>
  <c r="F68" i="4"/>
  <c r="F141" i="4" s="1"/>
  <c r="E68" i="4"/>
  <c r="E141" i="4" s="1"/>
  <c r="C68" i="4"/>
  <c r="C141" i="4" s="1"/>
  <c r="B68" i="4"/>
  <c r="B141" i="4" s="1"/>
  <c r="Y67" i="4"/>
  <c r="X67" i="4"/>
  <c r="W67" i="4"/>
  <c r="V67" i="4"/>
  <c r="U67" i="4"/>
  <c r="T67" i="4"/>
  <c r="S67" i="4"/>
  <c r="S140" i="4" s="1"/>
  <c r="R67" i="4"/>
  <c r="Q67" i="4"/>
  <c r="P67" i="4"/>
  <c r="O67" i="4"/>
  <c r="N67" i="4"/>
  <c r="M67" i="4"/>
  <c r="L67" i="4"/>
  <c r="L140" i="4" s="1"/>
  <c r="I67" i="4"/>
  <c r="I140" i="4" s="1"/>
  <c r="H67" i="4"/>
  <c r="H140" i="4" s="1"/>
  <c r="G67" i="4"/>
  <c r="G140" i="4" s="1"/>
  <c r="F67" i="4"/>
  <c r="E67" i="4"/>
  <c r="D67" i="4"/>
  <c r="C67" i="4"/>
  <c r="B67" i="4"/>
  <c r="B140" i="4" s="1"/>
  <c r="Y66" i="4"/>
  <c r="Y139" i="4" s="1"/>
  <c r="W66" i="4"/>
  <c r="W139" i="4" s="1"/>
  <c r="V66" i="4"/>
  <c r="V139" i="4" s="1"/>
  <c r="U66" i="4"/>
  <c r="T66" i="4"/>
  <c r="S66" i="4"/>
  <c r="R66" i="4"/>
  <c r="Q66" i="4"/>
  <c r="P66" i="4"/>
  <c r="O66" i="4"/>
  <c r="O139" i="4" s="1"/>
  <c r="N66" i="4"/>
  <c r="M66" i="4"/>
  <c r="L66" i="4"/>
  <c r="K66" i="4"/>
  <c r="J66" i="4"/>
  <c r="I66" i="4"/>
  <c r="H66" i="4"/>
  <c r="H139" i="4" s="1"/>
  <c r="E66" i="4"/>
  <c r="E139" i="4" s="1"/>
  <c r="D66" i="4"/>
  <c r="D139" i="4" s="1"/>
  <c r="C66" i="4"/>
  <c r="C139" i="4" s="1"/>
  <c r="B66" i="4"/>
  <c r="S65" i="4"/>
  <c r="S138" i="4" s="1"/>
  <c r="X64" i="4"/>
  <c r="X137" i="4" s="1"/>
  <c r="V64" i="4"/>
  <c r="V137" i="4" s="1"/>
  <c r="U64" i="4"/>
  <c r="T64" i="4"/>
  <c r="T137" i="4" s="1"/>
  <c r="S64" i="4"/>
  <c r="R64" i="4"/>
  <c r="Q64" i="4"/>
  <c r="P64" i="4"/>
  <c r="O64" i="4"/>
  <c r="N64" i="4"/>
  <c r="M64" i="4"/>
  <c r="L64" i="4"/>
  <c r="L137" i="4" s="1"/>
  <c r="K64" i="4"/>
  <c r="K137" i="4" s="1"/>
  <c r="J64" i="4"/>
  <c r="J137" i="4" s="1"/>
  <c r="I64" i="4"/>
  <c r="I137" i="4" s="1"/>
  <c r="H64" i="4"/>
  <c r="H137" i="4" s="1"/>
  <c r="F64" i="4"/>
  <c r="D64" i="4"/>
  <c r="C64" i="4"/>
  <c r="B64" i="4"/>
  <c r="Y63" i="4"/>
  <c r="X63" i="4"/>
  <c r="X136" i="4" s="1"/>
  <c r="W63" i="4"/>
  <c r="V63" i="4"/>
  <c r="V136" i="4" s="1"/>
  <c r="T63" i="4"/>
  <c r="T136" i="4" s="1"/>
  <c r="R63" i="4"/>
  <c r="R136" i="4" s="1"/>
  <c r="Q63" i="4"/>
  <c r="P63" i="4"/>
  <c r="P136" i="4" s="1"/>
  <c r="O63" i="4"/>
  <c r="N63" i="4"/>
  <c r="M63" i="4"/>
  <c r="L63" i="4"/>
  <c r="K63" i="4"/>
  <c r="J63" i="4"/>
  <c r="I63" i="4"/>
  <c r="H63" i="4"/>
  <c r="H136" i="4" s="1"/>
  <c r="G63" i="4"/>
  <c r="G136" i="4" s="1"/>
  <c r="F63" i="4"/>
  <c r="F136" i="4" s="1"/>
  <c r="E63" i="4"/>
  <c r="E136" i="4" s="1"/>
  <c r="D63" i="4"/>
  <c r="D136" i="4" s="1"/>
  <c r="B63" i="4"/>
  <c r="R62" i="4"/>
  <c r="M62" i="4"/>
  <c r="G62" i="4"/>
  <c r="G135" i="4" s="1"/>
  <c r="B62" i="4"/>
  <c r="B135" i="4" s="1"/>
  <c r="Y60" i="4"/>
  <c r="Y133" i="4" s="1"/>
  <c r="X60" i="4"/>
  <c r="X133" i="4" s="1"/>
  <c r="W60" i="4"/>
  <c r="W133" i="4" s="1"/>
  <c r="V60" i="4"/>
  <c r="V133" i="4" s="1"/>
  <c r="U60" i="4"/>
  <c r="U133" i="4" s="1"/>
  <c r="T60" i="4"/>
  <c r="T133" i="4" s="1"/>
  <c r="S60" i="4"/>
  <c r="S133" i="4" s="1"/>
  <c r="R60" i="4"/>
  <c r="R133" i="4" s="1"/>
  <c r="Q60" i="4"/>
  <c r="Q133" i="4" s="1"/>
  <c r="O60" i="4"/>
  <c r="O133" i="4" s="1"/>
  <c r="N60" i="4"/>
  <c r="N133" i="4" s="1"/>
  <c r="M60" i="4"/>
  <c r="M133" i="4" s="1"/>
  <c r="L60" i="4"/>
  <c r="L133" i="4" s="1"/>
  <c r="K60" i="4"/>
  <c r="K133" i="4" s="1"/>
  <c r="J60" i="4"/>
  <c r="J133" i="4" s="1"/>
  <c r="B60" i="4"/>
  <c r="B133" i="4" s="1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K59" i="4"/>
  <c r="J59" i="4"/>
  <c r="I59" i="4"/>
  <c r="H59" i="4"/>
  <c r="G59" i="4"/>
  <c r="F59" i="4"/>
  <c r="E59" i="4"/>
  <c r="C59" i="4"/>
  <c r="Y58" i="4"/>
  <c r="W58" i="4"/>
  <c r="V58" i="4"/>
  <c r="T58" i="4"/>
  <c r="R58" i="4"/>
  <c r="Q58" i="4"/>
  <c r="P58" i="4"/>
  <c r="O58" i="4"/>
  <c r="N58" i="4"/>
  <c r="M58" i="4"/>
  <c r="L58" i="4"/>
  <c r="K58" i="4"/>
  <c r="J58" i="4"/>
  <c r="I58" i="4"/>
  <c r="G58" i="4"/>
  <c r="F58" i="4"/>
  <c r="E58" i="4"/>
  <c r="D58" i="4"/>
  <c r="C58" i="4"/>
  <c r="B58" i="4"/>
  <c r="W57" i="4"/>
  <c r="W132" i="4" s="1"/>
  <c r="S57" i="4"/>
  <c r="S132" i="4" s="1"/>
  <c r="Q57" i="4"/>
  <c r="Q132" i="4" s="1"/>
  <c r="W56" i="4"/>
  <c r="W131" i="4" s="1"/>
  <c r="V56" i="4"/>
  <c r="V131" i="4" s="1"/>
  <c r="U56" i="4"/>
  <c r="U131" i="4" s="1"/>
  <c r="S56" i="4"/>
  <c r="S131" i="4" s="1"/>
  <c r="Q56" i="4"/>
  <c r="Q131" i="4" s="1"/>
  <c r="O56" i="4"/>
  <c r="O131" i="4" s="1"/>
  <c r="N56" i="4"/>
  <c r="N131" i="4" s="1"/>
  <c r="M56" i="4"/>
  <c r="M131" i="4" s="1"/>
  <c r="L56" i="4"/>
  <c r="L131" i="4" s="1"/>
  <c r="K56" i="4"/>
  <c r="K131" i="4" s="1"/>
  <c r="J56" i="4"/>
  <c r="J131" i="4" s="1"/>
  <c r="I56" i="4"/>
  <c r="I131" i="4" s="1"/>
  <c r="H56" i="4"/>
  <c r="H131" i="4" s="1"/>
  <c r="G56" i="4"/>
  <c r="G131" i="4" s="1"/>
  <c r="F56" i="4"/>
  <c r="F131" i="4" s="1"/>
  <c r="D56" i="4"/>
  <c r="D131" i="4" s="1"/>
  <c r="C56" i="4"/>
  <c r="C131" i="4" s="1"/>
  <c r="B56" i="4"/>
  <c r="B131" i="4" s="1"/>
  <c r="X54" i="4"/>
  <c r="W54" i="4"/>
  <c r="V54" i="4"/>
  <c r="U54" i="4"/>
  <c r="T54" i="4"/>
  <c r="S54" i="4"/>
  <c r="R54" i="4"/>
  <c r="Q54" i="4"/>
  <c r="P54" i="4"/>
  <c r="O54" i="4"/>
  <c r="N54" i="4"/>
  <c r="M54" i="4"/>
  <c r="G54" i="4"/>
  <c r="F54" i="4"/>
  <c r="E54" i="4"/>
  <c r="B54" i="4"/>
  <c r="Y53" i="4"/>
  <c r="X53" i="4"/>
  <c r="W53" i="4"/>
  <c r="V53" i="4"/>
  <c r="T53" i="4"/>
  <c r="S53" i="4"/>
  <c r="R53" i="4"/>
  <c r="Q53" i="4"/>
  <c r="P53" i="4"/>
  <c r="O53" i="4"/>
  <c r="N53" i="4"/>
  <c r="M53" i="4"/>
  <c r="L53" i="4"/>
  <c r="K53" i="4"/>
  <c r="J53" i="4"/>
  <c r="I53" i="4"/>
  <c r="G53" i="4"/>
  <c r="J52" i="4"/>
  <c r="F52" i="4"/>
  <c r="E52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X9" i="4"/>
  <c r="W9" i="4"/>
  <c r="U9" i="4"/>
  <c r="T9" i="4"/>
  <c r="S9" i="4"/>
  <c r="R9" i="4"/>
  <c r="Q9" i="4"/>
  <c r="P9" i="4"/>
  <c r="N9" i="4"/>
  <c r="K9" i="4"/>
  <c r="E9" i="4"/>
  <c r="D9" i="4"/>
  <c r="C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C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P5" i="4"/>
  <c r="O5" i="4"/>
  <c r="N5" i="4"/>
  <c r="M5" i="4"/>
  <c r="J5" i="4"/>
  <c r="I5" i="4"/>
  <c r="H5" i="4"/>
  <c r="Y4" i="4"/>
  <c r="X4" i="4"/>
  <c r="W4" i="4"/>
  <c r="V4" i="4"/>
  <c r="U4" i="4"/>
  <c r="T4" i="4"/>
  <c r="S4" i="4"/>
  <c r="R4" i="4"/>
  <c r="Q4" i="4"/>
  <c r="O4" i="4"/>
  <c r="N4" i="4"/>
  <c r="M4" i="4"/>
  <c r="L4" i="4"/>
  <c r="K4" i="4"/>
  <c r="J4" i="4"/>
  <c r="I4" i="4"/>
  <c r="H4" i="4"/>
  <c r="F4" i="4"/>
  <c r="E4" i="4"/>
  <c r="D4" i="4"/>
  <c r="C4" i="4"/>
  <c r="B4" i="4"/>
  <c r="N3" i="4"/>
  <c r="B29" i="2"/>
  <c r="B39" i="2"/>
  <c r="B40" i="2"/>
  <c r="B30" i="2"/>
  <c r="B28" i="2"/>
  <c r="B43" i="2"/>
  <c r="B20" i="2"/>
  <c r="B45" i="2"/>
  <c r="B10" i="2"/>
  <c r="B23" i="2"/>
  <c r="B48" i="2"/>
  <c r="B58" i="2"/>
  <c r="B56" i="2"/>
  <c r="B35" i="2"/>
  <c r="B6" i="2"/>
  <c r="B18" i="2"/>
  <c r="B44" i="2"/>
  <c r="B19" i="2"/>
  <c r="B60" i="2"/>
  <c r="B38" i="2"/>
  <c r="B24" i="2"/>
  <c r="B31" i="2"/>
  <c r="B14" i="2"/>
  <c r="B8" i="2"/>
  <c r="B9" i="2"/>
  <c r="B25" i="2"/>
  <c r="B46" i="2"/>
  <c r="B36" i="2"/>
  <c r="B21" i="2"/>
  <c r="B15" i="2"/>
  <c r="B11" i="2"/>
  <c r="B26" i="2"/>
  <c r="B59" i="2"/>
  <c r="B51" i="2"/>
  <c r="B54" i="2"/>
  <c r="B34" i="2"/>
  <c r="B49" i="2"/>
  <c r="B13" i="2"/>
  <c r="B53" i="2"/>
  <c r="B16" i="2"/>
  <c r="B41" i="2"/>
  <c r="B61" i="2"/>
  <c r="B55" i="2"/>
  <c r="B5" i="2"/>
  <c r="B33" i="2"/>
  <c r="B4" i="2"/>
  <c r="B50" i="2"/>
  <c r="V103" i="50" l="1"/>
  <c r="B105" i="50"/>
  <c r="B104" i="51"/>
  <c r="F105" i="51"/>
  <c r="W103" i="50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X151" i="4"/>
  <c r="Y151" i="4"/>
  <c r="B151" i="4"/>
  <c r="B96" i="49"/>
  <c r="C96" i="49"/>
  <c r="D151" i="4"/>
  <c r="D96" i="49"/>
  <c r="E151" i="4"/>
  <c r="E96" i="49"/>
  <c r="F96" i="49"/>
  <c r="G96" i="49"/>
  <c r="H96" i="49"/>
  <c r="I151" i="4"/>
  <c r="I96" i="49"/>
  <c r="J151" i="4"/>
  <c r="J96" i="49"/>
  <c r="K96" i="49"/>
  <c r="H151" i="4"/>
  <c r="L151" i="4"/>
  <c r="L96" i="49"/>
  <c r="M151" i="4"/>
  <c r="M96" i="49"/>
  <c r="N96" i="49"/>
  <c r="O96" i="49"/>
  <c r="P151" i="4"/>
  <c r="P96" i="49"/>
  <c r="Q151" i="4"/>
  <c r="Q96" i="49"/>
  <c r="R151" i="4"/>
  <c r="R96" i="49"/>
  <c r="S96" i="49"/>
  <c r="T151" i="4"/>
  <c r="T96" i="49"/>
  <c r="U151" i="4"/>
  <c r="U96" i="49"/>
  <c r="N60" i="46"/>
  <c r="O77" i="46"/>
  <c r="Y52" i="45"/>
  <c r="V60" i="45"/>
  <c r="X60" i="45"/>
  <c r="Y60" i="45"/>
  <c r="U69" i="45"/>
  <c r="V69" i="45"/>
  <c r="Y69" i="45"/>
  <c r="V77" i="46"/>
  <c r="V77" i="47"/>
  <c r="H52" i="45"/>
  <c r="I52" i="45"/>
  <c r="B77" i="45"/>
  <c r="B69" i="45" s="1"/>
  <c r="E77" i="45"/>
  <c r="E69" i="45" s="1"/>
  <c r="F77" i="45"/>
  <c r="F69" i="45" s="1"/>
  <c r="J77" i="45"/>
  <c r="J69" i="45" s="1"/>
  <c r="M77" i="45"/>
  <c r="M69" i="45" s="1"/>
  <c r="P52" i="45"/>
  <c r="Q52" i="45"/>
  <c r="F77" i="46"/>
  <c r="E77" i="47"/>
  <c r="F77" i="47"/>
  <c r="O60" i="45"/>
  <c r="B150" i="4"/>
  <c r="D150" i="4"/>
  <c r="E150" i="4"/>
  <c r="P69" i="45"/>
  <c r="H150" i="4"/>
  <c r="I150" i="4"/>
  <c r="J150" i="4"/>
  <c r="L150" i="4"/>
  <c r="I69" i="45"/>
  <c r="M150" i="4"/>
  <c r="X69" i="45"/>
  <c r="P150" i="4"/>
  <c r="Q150" i="4"/>
  <c r="N69" i="45"/>
  <c r="R150" i="4"/>
  <c r="Q90" i="43"/>
  <c r="G90" i="42"/>
  <c r="J90" i="42"/>
  <c r="K81" i="41"/>
  <c r="C72" i="41"/>
  <c r="L90" i="42"/>
  <c r="S90" i="43"/>
  <c r="M90" i="42"/>
  <c r="T90" i="43"/>
  <c r="O81" i="41"/>
  <c r="P81" i="41"/>
  <c r="H81" i="41"/>
  <c r="O72" i="41"/>
  <c r="P90" i="42"/>
  <c r="W90" i="43"/>
  <c r="P72" i="41"/>
  <c r="Q90" i="42"/>
  <c r="X90" i="43"/>
  <c r="S81" i="41"/>
  <c r="C81" i="41"/>
  <c r="G81" i="41"/>
  <c r="S90" i="42"/>
  <c r="X72" i="41"/>
  <c r="T90" i="42"/>
  <c r="U90" i="42"/>
  <c r="W81" i="41"/>
  <c r="X81" i="41"/>
  <c r="B90" i="43"/>
  <c r="X90" i="42"/>
  <c r="C90" i="43"/>
  <c r="Y90" i="42"/>
  <c r="D90" i="43"/>
  <c r="G90" i="43"/>
  <c r="O90" i="41"/>
  <c r="H90" i="43"/>
  <c r="C90" i="42"/>
  <c r="J90" i="43"/>
  <c r="W90" i="41"/>
  <c r="D90" i="42"/>
  <c r="K90" i="43"/>
  <c r="E90" i="42"/>
  <c r="L90" i="43"/>
  <c r="H90" i="42"/>
  <c r="O90" i="43"/>
  <c r="P149" i="4"/>
  <c r="Q149" i="4"/>
  <c r="R149" i="4"/>
  <c r="T149" i="4"/>
  <c r="U149" i="4"/>
  <c r="D81" i="41"/>
  <c r="B149" i="4"/>
  <c r="L81" i="41"/>
  <c r="D149" i="4"/>
  <c r="E149" i="4"/>
  <c r="F149" i="4"/>
  <c r="H149" i="4"/>
  <c r="I149" i="4"/>
  <c r="J149" i="4"/>
  <c r="T81" i="41"/>
  <c r="L149" i="4"/>
  <c r="M149" i="4"/>
  <c r="N149" i="4"/>
  <c r="G51" i="39"/>
  <c r="L51" i="39"/>
  <c r="O51" i="39"/>
  <c r="E79" i="39"/>
  <c r="F79" i="39"/>
  <c r="C78" i="39"/>
  <c r="K80" i="39"/>
  <c r="D78" i="39"/>
  <c r="L80" i="39"/>
  <c r="S51" i="39"/>
  <c r="T51" i="39"/>
  <c r="W51" i="39"/>
  <c r="M79" i="39"/>
  <c r="N79" i="39"/>
  <c r="K78" i="39"/>
  <c r="S80" i="39"/>
  <c r="L78" i="39"/>
  <c r="T80" i="39"/>
  <c r="O78" i="39"/>
  <c r="W80" i="39"/>
  <c r="U79" i="39"/>
  <c r="V79" i="39"/>
  <c r="D51" i="39"/>
  <c r="P78" i="38"/>
  <c r="C51" i="38"/>
  <c r="D51" i="38"/>
  <c r="H51" i="38"/>
  <c r="K51" i="38"/>
  <c r="L51" i="38"/>
  <c r="P51" i="38"/>
  <c r="S51" i="38"/>
  <c r="T51" i="38"/>
  <c r="R79" i="38"/>
  <c r="X51" i="38"/>
  <c r="G60" i="37"/>
  <c r="R78" i="38"/>
  <c r="G79" i="39"/>
  <c r="W79" i="38"/>
  <c r="W60" i="37"/>
  <c r="C80" i="38"/>
  <c r="C79" i="38"/>
  <c r="D79" i="38"/>
  <c r="C78" i="38"/>
  <c r="G79" i="38"/>
  <c r="D78" i="38"/>
  <c r="W79" i="39"/>
  <c r="K79" i="38"/>
  <c r="L79" i="38"/>
  <c r="O79" i="38"/>
  <c r="S80" i="38"/>
  <c r="P79" i="38"/>
  <c r="T80" i="38"/>
  <c r="M148" i="4"/>
  <c r="P148" i="4"/>
  <c r="Q148" i="4"/>
  <c r="R148" i="4"/>
  <c r="S148" i="4"/>
  <c r="T148" i="4"/>
  <c r="U148" i="4"/>
  <c r="V148" i="4"/>
  <c r="X148" i="4"/>
  <c r="Y148" i="4"/>
  <c r="B148" i="4"/>
  <c r="C148" i="4"/>
  <c r="D148" i="4"/>
  <c r="E148" i="4"/>
  <c r="F148" i="4"/>
  <c r="F79" i="35"/>
  <c r="F121" i="4"/>
  <c r="D78" i="35"/>
  <c r="L80" i="35"/>
  <c r="N79" i="35"/>
  <c r="L78" i="35"/>
  <c r="T80" i="35"/>
  <c r="E57" i="35"/>
  <c r="G60" i="35"/>
  <c r="V79" i="35"/>
  <c r="C51" i="34"/>
  <c r="B51" i="34"/>
  <c r="K51" i="34"/>
  <c r="L51" i="34"/>
  <c r="S51" i="34"/>
  <c r="T51" i="34"/>
  <c r="R51" i="34"/>
  <c r="H80" i="34"/>
  <c r="U51" i="33"/>
  <c r="L78" i="33"/>
  <c r="H57" i="33"/>
  <c r="N60" i="33"/>
  <c r="T78" i="33"/>
  <c r="I57" i="33"/>
  <c r="P63" i="33"/>
  <c r="K57" i="33"/>
  <c r="Q63" i="33"/>
  <c r="L57" i="33"/>
  <c r="T63" i="33"/>
  <c r="N79" i="33"/>
  <c r="X63" i="33"/>
  <c r="V79" i="33"/>
  <c r="Y63" i="33"/>
  <c r="D80" i="33"/>
  <c r="C51" i="33"/>
  <c r="O79" i="35"/>
  <c r="D51" i="33"/>
  <c r="L72" i="33"/>
  <c r="E51" i="33"/>
  <c r="M78" i="35"/>
  <c r="U80" i="35"/>
  <c r="F51" i="33"/>
  <c r="T80" i="33"/>
  <c r="T72" i="33" s="1"/>
  <c r="L78" i="34"/>
  <c r="X80" i="33"/>
  <c r="X72" i="33" s="1"/>
  <c r="K51" i="33"/>
  <c r="W79" i="35"/>
  <c r="L51" i="33"/>
  <c r="M51" i="33"/>
  <c r="U78" i="35"/>
  <c r="N51" i="33"/>
  <c r="E80" i="35"/>
  <c r="D78" i="33"/>
  <c r="S51" i="33"/>
  <c r="D63" i="33"/>
  <c r="I51" i="33"/>
  <c r="T51" i="33"/>
  <c r="G63" i="33"/>
  <c r="F78" i="33"/>
  <c r="E147" i="4"/>
  <c r="F147" i="4"/>
  <c r="H147" i="4"/>
  <c r="I147" i="4"/>
  <c r="J147" i="4"/>
  <c r="K147" i="4"/>
  <c r="S147" i="4"/>
  <c r="T147" i="4"/>
  <c r="U147" i="4"/>
  <c r="V147" i="4"/>
  <c r="X147" i="4"/>
  <c r="Y147" i="4"/>
  <c r="B147" i="4"/>
  <c r="C147" i="4"/>
  <c r="D147" i="4"/>
  <c r="F84" i="31"/>
  <c r="B84" i="31"/>
  <c r="C84" i="31"/>
  <c r="U84" i="31"/>
  <c r="G84" i="31"/>
  <c r="T84" i="31"/>
  <c r="N84" i="31"/>
  <c r="J84" i="31"/>
  <c r="K84" i="31"/>
  <c r="O84" i="31"/>
  <c r="E84" i="31"/>
  <c r="V84" i="31"/>
  <c r="R84" i="31"/>
  <c r="S84" i="31"/>
  <c r="D84" i="31"/>
  <c r="W84" i="31"/>
  <c r="M84" i="31"/>
  <c r="H99" i="30"/>
  <c r="J99" i="30"/>
  <c r="B90" i="30"/>
  <c r="E90" i="30"/>
  <c r="P105" i="30"/>
  <c r="F90" i="30"/>
  <c r="H90" i="30"/>
  <c r="X105" i="30"/>
  <c r="M90" i="30"/>
  <c r="N90" i="30"/>
  <c r="E105" i="29"/>
  <c r="S119" i="29"/>
  <c r="I105" i="29"/>
  <c r="V90" i="29"/>
  <c r="W90" i="29"/>
  <c r="Y90" i="29"/>
  <c r="J119" i="30"/>
  <c r="N120" i="30"/>
  <c r="C99" i="29"/>
  <c r="F99" i="29"/>
  <c r="I99" i="29"/>
  <c r="K99" i="29"/>
  <c r="N99" i="29"/>
  <c r="O119" i="30"/>
  <c r="Q99" i="29"/>
  <c r="P119" i="30"/>
  <c r="X122" i="30"/>
  <c r="Q119" i="30"/>
  <c r="R119" i="30"/>
  <c r="V120" i="30"/>
  <c r="X120" i="30"/>
  <c r="U119" i="30"/>
  <c r="Y120" i="30"/>
  <c r="V119" i="30"/>
  <c r="B122" i="30"/>
  <c r="F123" i="30"/>
  <c r="X119" i="30"/>
  <c r="H123" i="30"/>
  <c r="Y119" i="30"/>
  <c r="I123" i="30"/>
  <c r="C119" i="29"/>
  <c r="B120" i="30"/>
  <c r="F122" i="30"/>
  <c r="P42" i="4"/>
  <c r="I30" i="4"/>
  <c r="Q33" i="4"/>
  <c r="U33" i="4"/>
  <c r="Y33" i="4"/>
  <c r="B146" i="4"/>
  <c r="C146" i="4"/>
  <c r="D146" i="4"/>
  <c r="E146" i="4"/>
  <c r="F146" i="4"/>
  <c r="O146" i="4"/>
  <c r="X30" i="4"/>
  <c r="P146" i="4"/>
  <c r="G113" i="29"/>
  <c r="Y30" i="4"/>
  <c r="Q146" i="4"/>
  <c r="R146" i="4"/>
  <c r="S146" i="4"/>
  <c r="T146" i="4"/>
  <c r="M113" i="29"/>
  <c r="O77" i="24"/>
  <c r="O174" i="4" s="1"/>
  <c r="P77" i="24"/>
  <c r="P174" i="4" s="1"/>
  <c r="O110" i="27"/>
  <c r="O76" i="24"/>
  <c r="O173" i="4" s="1"/>
  <c r="S77" i="24"/>
  <c r="S174" i="4" s="1"/>
  <c r="Q76" i="24"/>
  <c r="Q173" i="4" s="1"/>
  <c r="U77" i="24"/>
  <c r="U174" i="4" s="1"/>
  <c r="R98" i="27"/>
  <c r="W110" i="27"/>
  <c r="V57" i="24"/>
  <c r="V116" i="4" s="1"/>
  <c r="X57" i="24"/>
  <c r="X116" i="4" s="1"/>
  <c r="Y57" i="24"/>
  <c r="Y116" i="4" s="1"/>
  <c r="J105" i="27"/>
  <c r="M105" i="27"/>
  <c r="B98" i="27"/>
  <c r="G110" i="27"/>
  <c r="B57" i="24"/>
  <c r="B116" i="4" s="1"/>
  <c r="F57" i="24"/>
  <c r="F116" i="4" s="1"/>
  <c r="C57" i="24"/>
  <c r="C116" i="4" s="1"/>
  <c r="G57" i="24"/>
  <c r="G116" i="4" s="1"/>
  <c r="D57" i="24"/>
  <c r="D116" i="4" s="1"/>
  <c r="H57" i="24"/>
  <c r="H116" i="4" s="1"/>
  <c r="J76" i="24"/>
  <c r="J173" i="4" s="1"/>
  <c r="N77" i="24"/>
  <c r="N174" i="4" s="1"/>
  <c r="E57" i="24"/>
  <c r="E116" i="4" s="1"/>
  <c r="I57" i="24"/>
  <c r="I116" i="4" s="1"/>
  <c r="F52" i="24"/>
  <c r="F69" i="4" s="1"/>
  <c r="I152" i="26"/>
  <c r="J152" i="26"/>
  <c r="N153" i="26"/>
  <c r="K156" i="25"/>
  <c r="O156" i="25"/>
  <c r="T154" i="26"/>
  <c r="Q153" i="26"/>
  <c r="Y52" i="24"/>
  <c r="Y69" i="4" s="1"/>
  <c r="Y142" i="4" s="1"/>
  <c r="N156" i="25"/>
  <c r="R156" i="25"/>
  <c r="V154" i="26"/>
  <c r="M98" i="25"/>
  <c r="K122" i="25"/>
  <c r="U98" i="25"/>
  <c r="W156" i="25"/>
  <c r="H69" i="24"/>
  <c r="G136" i="25"/>
  <c r="D116" i="25"/>
  <c r="X156" i="25"/>
  <c r="D154" i="26"/>
  <c r="J69" i="24"/>
  <c r="H136" i="25"/>
  <c r="I116" i="25"/>
  <c r="U69" i="24"/>
  <c r="I136" i="25"/>
  <c r="L116" i="25"/>
  <c r="B156" i="25"/>
  <c r="J136" i="25"/>
  <c r="C156" i="25"/>
  <c r="K136" i="25"/>
  <c r="G105" i="25"/>
  <c r="D156" i="25"/>
  <c r="D153" i="26"/>
  <c r="L136" i="25"/>
  <c r="L105" i="25"/>
  <c r="Y116" i="25"/>
  <c r="M136" i="25"/>
  <c r="M105" i="25"/>
  <c r="F153" i="26"/>
  <c r="N136" i="25"/>
  <c r="T105" i="25"/>
  <c r="O136" i="25"/>
  <c r="D152" i="26"/>
  <c r="L154" i="26"/>
  <c r="B52" i="24"/>
  <c r="B69" i="4" s="1"/>
  <c r="B142" i="4" s="1"/>
  <c r="P136" i="25"/>
  <c r="C52" i="24"/>
  <c r="C69" i="4" s="1"/>
  <c r="C142" i="4" s="1"/>
  <c r="Q136" i="25"/>
  <c r="N154" i="26"/>
  <c r="D52" i="24"/>
  <c r="D69" i="4" s="1"/>
  <c r="D142" i="4" s="1"/>
  <c r="R136" i="25"/>
  <c r="E98" i="25"/>
  <c r="E52" i="24"/>
  <c r="E69" i="4" s="1"/>
  <c r="E142" i="4" s="1"/>
  <c r="S136" i="25"/>
  <c r="L153" i="26"/>
  <c r="X74" i="24"/>
  <c r="X171" i="4" s="1"/>
  <c r="X3" i="4"/>
  <c r="X128" i="4" s="1"/>
  <c r="X17" i="4"/>
  <c r="S74" i="24"/>
  <c r="S171" i="4" s="1"/>
  <c r="S69" i="4"/>
  <c r="S142" i="4" s="1"/>
  <c r="V144" i="4"/>
  <c r="B76" i="24"/>
  <c r="B173" i="4" s="1"/>
  <c r="F77" i="24"/>
  <c r="F174" i="4" s="1"/>
  <c r="M68" i="24"/>
  <c r="F136" i="25"/>
  <c r="W144" i="4"/>
  <c r="W74" i="24"/>
  <c r="W171" i="4" s="1"/>
  <c r="C76" i="24"/>
  <c r="C173" i="4" s="1"/>
  <c r="G77" i="24"/>
  <c r="G174" i="4" s="1"/>
  <c r="X142" i="4"/>
  <c r="X144" i="4"/>
  <c r="Y144" i="4"/>
  <c r="Y74" i="24"/>
  <c r="Y171" i="4" s="1"/>
  <c r="B145" i="4"/>
  <c r="O42" i="4"/>
  <c r="C145" i="4"/>
  <c r="C75" i="24"/>
  <c r="C172" i="4" s="1"/>
  <c r="E75" i="24"/>
  <c r="E172" i="4" s="1"/>
  <c r="E145" i="4"/>
  <c r="M69" i="24"/>
  <c r="H75" i="24"/>
  <c r="H172" i="4" s="1"/>
  <c r="V142" i="4"/>
  <c r="B144" i="4"/>
  <c r="F145" i="4"/>
  <c r="P69" i="24"/>
  <c r="K75" i="24"/>
  <c r="K172" i="4" s="1"/>
  <c r="W142" i="4"/>
  <c r="C144" i="4"/>
  <c r="G145" i="4"/>
  <c r="S69" i="24"/>
  <c r="H145" i="4"/>
  <c r="H76" i="24"/>
  <c r="H173" i="4" s="1"/>
  <c r="K76" i="24"/>
  <c r="K173" i="4" s="1"/>
  <c r="G144" i="4"/>
  <c r="H144" i="4"/>
  <c r="L145" i="4"/>
  <c r="H52" i="24"/>
  <c r="T136" i="25"/>
  <c r="D144" i="4"/>
  <c r="K145" i="4"/>
  <c r="I144" i="4"/>
  <c r="M145" i="4"/>
  <c r="I52" i="24"/>
  <c r="U136" i="25"/>
  <c r="V30" i="4"/>
  <c r="R39" i="4"/>
  <c r="V39" i="4"/>
  <c r="J144" i="4"/>
  <c r="N145" i="4"/>
  <c r="J52" i="24"/>
  <c r="R76" i="24"/>
  <c r="R173" i="4" s="1"/>
  <c r="V77" i="24"/>
  <c r="V174" i="4" s="1"/>
  <c r="S76" i="24"/>
  <c r="S173" i="4" s="1"/>
  <c r="V136" i="25"/>
  <c r="K144" i="4"/>
  <c r="O145" i="4"/>
  <c r="K52" i="24"/>
  <c r="W77" i="24"/>
  <c r="W174" i="4" s="1"/>
  <c r="L144" i="4"/>
  <c r="P145" i="4"/>
  <c r="L52" i="24"/>
  <c r="X136" i="25"/>
  <c r="M144" i="4"/>
  <c r="Q145" i="4"/>
  <c r="M52" i="24"/>
  <c r="U76" i="24"/>
  <c r="U173" i="4" s="1"/>
  <c r="Y77" i="24"/>
  <c r="Y174" i="4" s="1"/>
  <c r="Y136" i="25"/>
  <c r="J145" i="4"/>
  <c r="F142" i="4"/>
  <c r="N144" i="4"/>
  <c r="R145" i="4"/>
  <c r="N52" i="24"/>
  <c r="V76" i="24"/>
  <c r="V173" i="4" s="1"/>
  <c r="I145" i="4"/>
  <c r="G142" i="4"/>
  <c r="O144" i="4"/>
  <c r="S145" i="4"/>
  <c r="O52" i="24"/>
  <c r="W76" i="24"/>
  <c r="W173" i="4" s="1"/>
  <c r="M67" i="24"/>
  <c r="P144" i="4"/>
  <c r="T145" i="4"/>
  <c r="P52" i="24"/>
  <c r="X76" i="24"/>
  <c r="X173" i="4" s="1"/>
  <c r="P67" i="24"/>
  <c r="Q144" i="4"/>
  <c r="U145" i="4"/>
  <c r="Q52" i="24"/>
  <c r="Y76" i="24"/>
  <c r="Y173" i="4" s="1"/>
  <c r="U67" i="24"/>
  <c r="E144" i="4"/>
  <c r="R144" i="4"/>
  <c r="V145" i="4"/>
  <c r="R52" i="24"/>
  <c r="B77" i="24"/>
  <c r="B174" i="4" s="1"/>
  <c r="B136" i="25"/>
  <c r="S144" i="4"/>
  <c r="W145" i="4"/>
  <c r="C136" i="25"/>
  <c r="F144" i="4"/>
  <c r="T144" i="4"/>
  <c r="X145" i="4"/>
  <c r="T52" i="24"/>
  <c r="D136" i="25"/>
  <c r="U144" i="4"/>
  <c r="Y145" i="4"/>
  <c r="U52" i="24"/>
  <c r="E77" i="24"/>
  <c r="E174" i="4" s="1"/>
  <c r="E136" i="25"/>
  <c r="R60" i="20"/>
  <c r="R57" i="20"/>
  <c r="R56" i="20" s="1"/>
  <c r="B61" i="20"/>
  <c r="B114" i="4" s="1"/>
  <c r="D160" i="23"/>
  <c r="K144" i="23"/>
  <c r="F61" i="20"/>
  <c r="F114" i="4" s="1"/>
  <c r="D157" i="23"/>
  <c r="F5" i="23"/>
  <c r="Y48" i="23"/>
  <c r="X77" i="20"/>
  <c r="X168" i="4" s="1"/>
  <c r="G5" i="23"/>
  <c r="G60" i="20" s="1"/>
  <c r="G113" i="4" s="1"/>
  <c r="Y77" i="20"/>
  <c r="Y168" i="4" s="1"/>
  <c r="E79" i="20"/>
  <c r="E170" i="4" s="1"/>
  <c r="U56" i="20"/>
  <c r="C137" i="23"/>
  <c r="C132" i="23" s="1"/>
  <c r="B78" i="20"/>
  <c r="B169" i="4" s="1"/>
  <c r="I5" i="23"/>
  <c r="L160" i="23"/>
  <c r="K137" i="23"/>
  <c r="K132" i="23" s="1"/>
  <c r="C139" i="23"/>
  <c r="L137" i="23"/>
  <c r="D139" i="23"/>
  <c r="K139" i="23"/>
  <c r="D77" i="20"/>
  <c r="D168" i="4" s="1"/>
  <c r="O5" i="23"/>
  <c r="O60" i="20" s="1"/>
  <c r="O113" i="4" s="1"/>
  <c r="E77" i="20"/>
  <c r="E168" i="4" s="1"/>
  <c r="K60" i="20"/>
  <c r="K113" i="4" s="1"/>
  <c r="T153" i="23"/>
  <c r="L60" i="20"/>
  <c r="L113" i="4" s="1"/>
  <c r="Q5" i="23"/>
  <c r="T160" i="23"/>
  <c r="C140" i="23"/>
  <c r="K140" i="23"/>
  <c r="T151" i="23"/>
  <c r="N60" i="20"/>
  <c r="N113" i="4" s="1"/>
  <c r="S5" i="23"/>
  <c r="T5" i="23"/>
  <c r="Y140" i="23"/>
  <c r="T157" i="23"/>
  <c r="C141" i="23"/>
  <c r="K141" i="23"/>
  <c r="D48" i="23"/>
  <c r="V157" i="23"/>
  <c r="E99" i="23"/>
  <c r="E62" i="20" s="1"/>
  <c r="E115" i="4" s="1"/>
  <c r="C143" i="23"/>
  <c r="M77" i="20"/>
  <c r="M168" i="4" s="1"/>
  <c r="R78" i="20"/>
  <c r="R169" i="4" s="1"/>
  <c r="I48" i="23"/>
  <c r="I61" i="20" s="1"/>
  <c r="I114" i="4" s="1"/>
  <c r="U59" i="20"/>
  <c r="U112" i="4" s="1"/>
  <c r="M99" i="23"/>
  <c r="M62" i="20" s="1"/>
  <c r="M115" i="4" s="1"/>
  <c r="Y141" i="23"/>
  <c r="L143" i="23"/>
  <c r="P77" i="20"/>
  <c r="P168" i="4" s="1"/>
  <c r="T78" i="20"/>
  <c r="T169" i="4" s="1"/>
  <c r="L48" i="23"/>
  <c r="O99" i="23"/>
  <c r="O62" i="20" s="1"/>
  <c r="O115" i="4" s="1"/>
  <c r="U78" i="20"/>
  <c r="U169" i="4" s="1"/>
  <c r="Y79" i="20"/>
  <c r="Y170" i="4" s="1"/>
  <c r="N48" i="23"/>
  <c r="W48" i="23"/>
  <c r="Q99" i="23"/>
  <c r="Q62" i="20" s="1"/>
  <c r="B99" i="23"/>
  <c r="B62" i="20" s="1"/>
  <c r="B115" i="4" s="1"/>
  <c r="R132" i="22"/>
  <c r="B132" i="22"/>
  <c r="X132" i="22"/>
  <c r="Y132" i="22"/>
  <c r="T132" i="22"/>
  <c r="N68" i="4"/>
  <c r="N141" i="4" s="1"/>
  <c r="I141" i="21"/>
  <c r="I132" i="21" s="1"/>
  <c r="F146" i="21"/>
  <c r="R141" i="21"/>
  <c r="R132" i="21" s="1"/>
  <c r="E183" i="21"/>
  <c r="F66" i="4"/>
  <c r="F139" i="4" s="1"/>
  <c r="U51" i="20"/>
  <c r="U65" i="4" s="1"/>
  <c r="U138" i="4" s="1"/>
  <c r="V51" i="20"/>
  <c r="V65" i="4" s="1"/>
  <c r="V138" i="4" s="1"/>
  <c r="H51" i="20"/>
  <c r="H65" i="4" s="1"/>
  <c r="H138" i="4" s="1"/>
  <c r="M183" i="21"/>
  <c r="N146" i="21"/>
  <c r="T194" i="21"/>
  <c r="Q183" i="21"/>
  <c r="U157" i="21"/>
  <c r="Q202" i="22"/>
  <c r="U183" i="21"/>
  <c r="V183" i="21"/>
  <c r="V146" i="21"/>
  <c r="X183" i="21"/>
  <c r="X66" i="4"/>
  <c r="X139" i="4" s="1"/>
  <c r="E153" i="21"/>
  <c r="M153" i="21"/>
  <c r="Y202" i="22"/>
  <c r="Q153" i="21"/>
  <c r="C51" i="20"/>
  <c r="C65" i="4" s="1"/>
  <c r="C138" i="4" s="1"/>
  <c r="U153" i="21"/>
  <c r="B183" i="21"/>
  <c r="D183" i="21"/>
  <c r="S39" i="4"/>
  <c r="L138" i="4"/>
  <c r="P139" i="4"/>
  <c r="T140" i="4"/>
  <c r="X141" i="4"/>
  <c r="D51" i="20"/>
  <c r="D65" i="4" s="1"/>
  <c r="D138" i="4" s="1"/>
  <c r="H77" i="20"/>
  <c r="H168" i="4" s="1"/>
  <c r="F183" i="21"/>
  <c r="J194" i="21"/>
  <c r="F183" i="23"/>
  <c r="T39" i="4"/>
  <c r="M138" i="4"/>
  <c r="Q139" i="4"/>
  <c r="U140" i="4"/>
  <c r="Y141" i="4"/>
  <c r="E51" i="20"/>
  <c r="E65" i="4" s="1"/>
  <c r="E138" i="4" s="1"/>
  <c r="U39" i="4"/>
  <c r="N138" i="4"/>
  <c r="R139" i="4"/>
  <c r="V140" i="4"/>
  <c r="F51" i="20"/>
  <c r="F65" i="4" s="1"/>
  <c r="F138" i="4" s="1"/>
  <c r="J77" i="20"/>
  <c r="J168" i="4" s="1"/>
  <c r="R79" i="20"/>
  <c r="R170" i="4" s="1"/>
  <c r="H183" i="21"/>
  <c r="L194" i="21"/>
  <c r="S139" i="4"/>
  <c r="W140" i="4"/>
  <c r="G51" i="20"/>
  <c r="G65" i="4" s="1"/>
  <c r="G138" i="4" s="1"/>
  <c r="I183" i="21"/>
  <c r="M194" i="21"/>
  <c r="P138" i="4"/>
  <c r="T139" i="4"/>
  <c r="X140" i="4"/>
  <c r="L77" i="20"/>
  <c r="L168" i="4" s="1"/>
  <c r="J183" i="21"/>
  <c r="N194" i="21"/>
  <c r="U139" i="4"/>
  <c r="Y140" i="4"/>
  <c r="U79" i="20"/>
  <c r="U170" i="4" s="1"/>
  <c r="E205" i="23"/>
  <c r="K51" i="20"/>
  <c r="K65" i="4" s="1"/>
  <c r="K138" i="4" s="1"/>
  <c r="O77" i="20"/>
  <c r="O168" i="4" s="1"/>
  <c r="W79" i="20"/>
  <c r="W170" i="4" s="1"/>
  <c r="B113" i="4"/>
  <c r="F194" i="23"/>
  <c r="R77" i="20"/>
  <c r="R168" i="4" s="1"/>
  <c r="O51" i="20"/>
  <c r="O65" i="4" s="1"/>
  <c r="O138" i="4" s="1"/>
  <c r="H33" i="4"/>
  <c r="B30" i="4"/>
  <c r="G141" i="4"/>
  <c r="D140" i="4"/>
  <c r="H141" i="4"/>
  <c r="D39" i="4"/>
  <c r="E140" i="4"/>
  <c r="I141" i="4"/>
  <c r="Q51" i="20"/>
  <c r="U77" i="20"/>
  <c r="U168" i="4" s="1"/>
  <c r="S183" i="23"/>
  <c r="M205" i="23"/>
  <c r="I33" i="4"/>
  <c r="C30" i="4"/>
  <c r="C140" i="4"/>
  <c r="C39" i="4"/>
  <c r="J30" i="4"/>
  <c r="E39" i="4"/>
  <c r="B139" i="4"/>
  <c r="F140" i="4"/>
  <c r="J141" i="4"/>
  <c r="R51" i="20"/>
  <c r="V77" i="20"/>
  <c r="V168" i="4" s="1"/>
  <c r="B79" i="20"/>
  <c r="B170" i="4" s="1"/>
  <c r="T183" i="21"/>
  <c r="T183" i="23"/>
  <c r="T51" i="20"/>
  <c r="T65" i="4" s="1"/>
  <c r="T138" i="4" s="1"/>
  <c r="V183" i="23"/>
  <c r="P3" i="4"/>
  <c r="P128" i="4" s="1"/>
  <c r="N194" i="23"/>
  <c r="K30" i="4"/>
  <c r="G66" i="4"/>
  <c r="G139" i="4" s="1"/>
  <c r="O68" i="4"/>
  <c r="O141" i="4" s="1"/>
  <c r="W51" i="20"/>
  <c r="G79" i="20"/>
  <c r="G170" i="4" s="1"/>
  <c r="Y183" i="21"/>
  <c r="Y183" i="23"/>
  <c r="X51" i="20"/>
  <c r="X65" i="4" s="1"/>
  <c r="X138" i="4" s="1"/>
  <c r="B194" i="21"/>
  <c r="Q194" i="23"/>
  <c r="I139" i="4"/>
  <c r="M140" i="4"/>
  <c r="Q141" i="4"/>
  <c r="Y51" i="20"/>
  <c r="I79" i="20"/>
  <c r="I170" i="4" s="1"/>
  <c r="U205" i="23"/>
  <c r="N30" i="4"/>
  <c r="M39" i="4"/>
  <c r="J139" i="4"/>
  <c r="N140" i="4"/>
  <c r="R141" i="4"/>
  <c r="B77" i="20"/>
  <c r="B168" i="4" s="1"/>
  <c r="D194" i="21"/>
  <c r="K139" i="4"/>
  <c r="O140" i="4"/>
  <c r="S141" i="4"/>
  <c r="E194" i="21"/>
  <c r="L139" i="4"/>
  <c r="P140" i="4"/>
  <c r="T141" i="4"/>
  <c r="F194" i="21"/>
  <c r="I138" i="4"/>
  <c r="M139" i="4"/>
  <c r="Q140" i="4"/>
  <c r="U141" i="4"/>
  <c r="C183" i="23"/>
  <c r="J138" i="4"/>
  <c r="N139" i="4"/>
  <c r="R140" i="4"/>
  <c r="V141" i="4"/>
  <c r="B51" i="20"/>
  <c r="J78" i="20"/>
  <c r="J169" i="4" s="1"/>
  <c r="D183" i="23"/>
  <c r="J80" i="16"/>
  <c r="J77" i="16"/>
  <c r="J76" i="16" s="1"/>
  <c r="L79" i="16"/>
  <c r="L108" i="4" s="1"/>
  <c r="L109" i="4"/>
  <c r="V77" i="16"/>
  <c r="V76" i="16" s="1"/>
  <c r="V81" i="16"/>
  <c r="V110" i="4" s="1"/>
  <c r="R109" i="4"/>
  <c r="U79" i="16"/>
  <c r="U108" i="4" s="1"/>
  <c r="U109" i="4"/>
  <c r="V79" i="16"/>
  <c r="V108" i="4" s="1"/>
  <c r="V109" i="4"/>
  <c r="B80" i="16"/>
  <c r="B109" i="4" s="1"/>
  <c r="B77" i="16"/>
  <c r="B76" i="16" s="1"/>
  <c r="D81" i="16"/>
  <c r="D77" i="16"/>
  <c r="D76" i="16" s="1"/>
  <c r="F173" i="19"/>
  <c r="F172" i="19"/>
  <c r="F169" i="19"/>
  <c r="F80" i="16"/>
  <c r="F168" i="19"/>
  <c r="F165" i="19"/>
  <c r="F160" i="19" s="1"/>
  <c r="F167" i="19"/>
  <c r="F77" i="16"/>
  <c r="F76" i="16" s="1"/>
  <c r="U102" i="16"/>
  <c r="U165" i="4" s="1"/>
  <c r="W102" i="16"/>
  <c r="W165" i="4" s="1"/>
  <c r="E101" i="16"/>
  <c r="E164" i="4" s="1"/>
  <c r="B103" i="16"/>
  <c r="B166" i="4" s="1"/>
  <c r="M101" i="16"/>
  <c r="M164" i="4" s="1"/>
  <c r="R101" i="16"/>
  <c r="R164" i="4" s="1"/>
  <c r="B61" i="19"/>
  <c r="B81" i="16" s="1"/>
  <c r="E103" i="16"/>
  <c r="E166" i="4" s="1"/>
  <c r="V167" i="19"/>
  <c r="V165" i="19"/>
  <c r="F102" i="16"/>
  <c r="F165" i="4" s="1"/>
  <c r="G102" i="16"/>
  <c r="G165" i="4" s="1"/>
  <c r="V168" i="19"/>
  <c r="F171" i="19"/>
  <c r="N171" i="19"/>
  <c r="M103" i="16"/>
  <c r="M166" i="4" s="1"/>
  <c r="N169" i="19"/>
  <c r="N160" i="19" s="1"/>
  <c r="J102" i="16"/>
  <c r="J165" i="4" s="1"/>
  <c r="V169" i="19"/>
  <c r="V160" i="19" s="1"/>
  <c r="N172" i="19"/>
  <c r="L102" i="16"/>
  <c r="L165" i="4" s="1"/>
  <c r="P103" i="16"/>
  <c r="P166" i="4" s="1"/>
  <c r="N80" i="16"/>
  <c r="V172" i="19"/>
  <c r="N102" i="16"/>
  <c r="N165" i="4" s="1"/>
  <c r="O102" i="16"/>
  <c r="O165" i="4" s="1"/>
  <c r="V173" i="19"/>
  <c r="T103" i="16"/>
  <c r="T166" i="4" s="1"/>
  <c r="R61" i="19"/>
  <c r="V103" i="16"/>
  <c r="V166" i="4" s="1"/>
  <c r="W103" i="16"/>
  <c r="W166" i="4" s="1"/>
  <c r="T102" i="16"/>
  <c r="T165" i="4" s="1"/>
  <c r="X103" i="16"/>
  <c r="X166" i="4" s="1"/>
  <c r="M96" i="16"/>
  <c r="P96" i="16"/>
  <c r="L5" i="18"/>
  <c r="L97" i="16" s="1"/>
  <c r="L95" i="16" s="1"/>
  <c r="Q96" i="16"/>
  <c r="O5" i="18"/>
  <c r="O97" i="16" s="1"/>
  <c r="T96" i="16"/>
  <c r="W5" i="18"/>
  <c r="W97" i="16" s="1"/>
  <c r="W95" i="16"/>
  <c r="Y95" i="16"/>
  <c r="B96" i="16"/>
  <c r="D96" i="16"/>
  <c r="H217" i="17"/>
  <c r="W64" i="4"/>
  <c r="G52" i="16"/>
  <c r="G61" i="4" s="1"/>
  <c r="G134" i="4" s="1"/>
  <c r="G178" i="17"/>
  <c r="Q197" i="17"/>
  <c r="Y71" i="16"/>
  <c r="R93" i="16"/>
  <c r="X93" i="16"/>
  <c r="J178" i="17"/>
  <c r="T197" i="17"/>
  <c r="E62" i="4"/>
  <c r="E135" i="4" s="1"/>
  <c r="U63" i="4"/>
  <c r="U136" i="4" s="1"/>
  <c r="Y64" i="4"/>
  <c r="Y137" i="4" s="1"/>
  <c r="M178" i="17"/>
  <c r="T5" i="18"/>
  <c r="T97" i="16" s="1"/>
  <c r="T95" i="16" s="1"/>
  <c r="I62" i="4"/>
  <c r="I135" i="4" s="1"/>
  <c r="O178" i="17"/>
  <c r="Y197" i="17"/>
  <c r="Y52" i="16"/>
  <c r="Y61" i="4" s="1"/>
  <c r="Y134" i="4" s="1"/>
  <c r="H178" i="17"/>
  <c r="C166" i="18"/>
  <c r="K171" i="18"/>
  <c r="R178" i="17"/>
  <c r="J203" i="17"/>
  <c r="J5" i="17"/>
  <c r="U178" i="17"/>
  <c r="O5" i="17"/>
  <c r="D197" i="17"/>
  <c r="I95" i="16"/>
  <c r="Q5" i="17"/>
  <c r="W178" i="17"/>
  <c r="P178" i="17"/>
  <c r="U5" i="17"/>
  <c r="W5" i="17"/>
  <c r="H197" i="17"/>
  <c r="I197" i="17"/>
  <c r="L184" i="17"/>
  <c r="E71" i="16"/>
  <c r="O95" i="16"/>
  <c r="Y184" i="17"/>
  <c r="B178" i="17"/>
  <c r="L197" i="17"/>
  <c r="Q95" i="16"/>
  <c r="X178" i="17"/>
  <c r="C5" i="18"/>
  <c r="C97" i="16" s="1"/>
  <c r="C95" i="16" s="1"/>
  <c r="C90" i="16"/>
  <c r="S95" i="16"/>
  <c r="E178" i="17"/>
  <c r="D5" i="18"/>
  <c r="D97" i="16" s="1"/>
  <c r="S166" i="18"/>
  <c r="I9" i="4"/>
  <c r="I134" i="4" s="1"/>
  <c r="I3" i="4"/>
  <c r="I128" i="4" s="1"/>
  <c r="J9" i="4"/>
  <c r="J3" i="4"/>
  <c r="J128" i="4" s="1"/>
  <c r="M9" i="4"/>
  <c r="M3" i="4"/>
  <c r="M128" i="4" s="1"/>
  <c r="O9" i="4"/>
  <c r="O3" i="4"/>
  <c r="O128" i="4" s="1"/>
  <c r="R33" i="4"/>
  <c r="Q42" i="4"/>
  <c r="M135" i="4"/>
  <c r="W136" i="4"/>
  <c r="B102" i="16"/>
  <c r="B165" i="4" s="1"/>
  <c r="F103" i="16"/>
  <c r="F166" i="4" s="1"/>
  <c r="I217" i="17"/>
  <c r="L30" i="4"/>
  <c r="Y136" i="4"/>
  <c r="H103" i="16"/>
  <c r="H166" i="4" s="1"/>
  <c r="F90" i="16"/>
  <c r="M30" i="4"/>
  <c r="P39" i="4"/>
  <c r="R135" i="4"/>
  <c r="B137" i="4"/>
  <c r="I103" i="16"/>
  <c r="I166" i="4" s="1"/>
  <c r="H90" i="16"/>
  <c r="L217" i="17"/>
  <c r="P229" i="17"/>
  <c r="U42" i="4"/>
  <c r="C137" i="4"/>
  <c r="B52" i="16"/>
  <c r="J103" i="16"/>
  <c r="J166" i="4" s="1"/>
  <c r="M217" i="17"/>
  <c r="O30" i="4"/>
  <c r="V42" i="4"/>
  <c r="B42" i="4"/>
  <c r="D137" i="4"/>
  <c r="E52" i="16"/>
  <c r="E61" i="4" s="1"/>
  <c r="E134" i="4" s="1"/>
  <c r="K103" i="16"/>
  <c r="K166" i="4" s="1"/>
  <c r="R229" i="17"/>
  <c r="B217" i="17"/>
  <c r="W42" i="4"/>
  <c r="C42" i="4"/>
  <c r="Y62" i="4"/>
  <c r="Y135" i="4" s="1"/>
  <c r="E64" i="4"/>
  <c r="E137" i="4" s="1"/>
  <c r="L103" i="16"/>
  <c r="L166" i="4" s="1"/>
  <c r="P90" i="16"/>
  <c r="O217" i="17"/>
  <c r="X42" i="4"/>
  <c r="D42" i="4"/>
  <c r="B136" i="4"/>
  <c r="F137" i="4"/>
  <c r="P217" i="17"/>
  <c r="G64" i="4"/>
  <c r="G137" i="4" s="1"/>
  <c r="N103" i="16"/>
  <c r="N166" i="4" s="1"/>
  <c r="Q217" i="17"/>
  <c r="M52" i="16"/>
  <c r="M61" i="4" s="1"/>
  <c r="M134" i="4" s="1"/>
  <c r="O103" i="16"/>
  <c r="O166" i="4" s="1"/>
  <c r="X90" i="16"/>
  <c r="B91" i="16"/>
  <c r="Q103" i="16"/>
  <c r="Q166" i="4" s="1"/>
  <c r="T217" i="17"/>
  <c r="X229" i="17"/>
  <c r="D240" i="17"/>
  <c r="R52" i="16"/>
  <c r="R91" i="16"/>
  <c r="U217" i="17"/>
  <c r="W30" i="4"/>
  <c r="R89" i="16"/>
  <c r="B92" i="16"/>
  <c r="J217" i="17"/>
  <c r="I136" i="4"/>
  <c r="M137" i="4"/>
  <c r="W217" i="17"/>
  <c r="H3" i="4"/>
  <c r="H128" i="4" s="1"/>
  <c r="E33" i="4"/>
  <c r="J136" i="4"/>
  <c r="N137" i="4"/>
  <c r="U103" i="16"/>
  <c r="U166" i="4" s="1"/>
  <c r="I71" i="16"/>
  <c r="J92" i="16"/>
  <c r="X217" i="17"/>
  <c r="K136" i="4"/>
  <c r="O137" i="4"/>
  <c r="Y217" i="17"/>
  <c r="G33" i="4"/>
  <c r="F42" i="4"/>
  <c r="L136" i="4"/>
  <c r="P137" i="4"/>
  <c r="R92" i="16"/>
  <c r="B229" i="17"/>
  <c r="G42" i="4"/>
  <c r="K42" i="4"/>
  <c r="M136" i="4"/>
  <c r="Q137" i="4"/>
  <c r="H42" i="4"/>
  <c r="L42" i="4"/>
  <c r="N136" i="4"/>
  <c r="R137" i="4"/>
  <c r="B93" i="16"/>
  <c r="L240" i="17"/>
  <c r="O136" i="4"/>
  <c r="S137" i="4"/>
  <c r="H93" i="16"/>
  <c r="G30" i="4"/>
  <c r="R217" i="17"/>
  <c r="H30" i="4"/>
  <c r="Q136" i="4"/>
  <c r="U137" i="4"/>
  <c r="D217" i="17"/>
  <c r="H229" i="17"/>
  <c r="S136" i="4"/>
  <c r="W137" i="4"/>
  <c r="B89" i="16"/>
  <c r="J229" i="17"/>
  <c r="P38" i="7"/>
  <c r="P5" i="7" s="1"/>
  <c r="P54" i="7" s="1"/>
  <c r="N181" i="15"/>
  <c r="S181" i="15"/>
  <c r="V38" i="7"/>
  <c r="V5" i="7" s="1"/>
  <c r="V53" i="7" s="1"/>
  <c r="F34" i="15"/>
  <c r="S38" i="7"/>
  <c r="S5" i="7" s="1"/>
  <c r="S55" i="7" s="1"/>
  <c r="X78" i="12"/>
  <c r="X107" i="4" s="1"/>
  <c r="G34" i="15"/>
  <c r="I34" i="15"/>
  <c r="K34" i="15"/>
  <c r="C115" i="15"/>
  <c r="N34" i="15"/>
  <c r="E115" i="15"/>
  <c r="W38" i="7"/>
  <c r="W5" i="7" s="1"/>
  <c r="W53" i="7" s="1"/>
  <c r="O34" i="15"/>
  <c r="F115" i="15"/>
  <c r="Q34" i="15"/>
  <c r="H115" i="15"/>
  <c r="S34" i="15"/>
  <c r="K115" i="15"/>
  <c r="V34" i="15"/>
  <c r="M115" i="15"/>
  <c r="R38" i="7"/>
  <c r="R5" i="7" s="1"/>
  <c r="R55" i="7" s="1"/>
  <c r="W34" i="15"/>
  <c r="N115" i="15"/>
  <c r="L38" i="7"/>
  <c r="L5" i="7" s="1"/>
  <c r="L52" i="7" s="1"/>
  <c r="C71" i="12"/>
  <c r="C70" i="12" s="1"/>
  <c r="C76" i="12"/>
  <c r="P115" i="15"/>
  <c r="Y105" i="4"/>
  <c r="S115" i="15"/>
  <c r="F181" i="15"/>
  <c r="B187" i="14"/>
  <c r="H204" i="14"/>
  <c r="D171" i="14"/>
  <c r="E171" i="14"/>
  <c r="D241" i="14"/>
  <c r="J187" i="14"/>
  <c r="L241" i="14"/>
  <c r="G171" i="14"/>
  <c r="P204" i="14"/>
  <c r="L171" i="14"/>
  <c r="M171" i="14"/>
  <c r="R187" i="14"/>
  <c r="O171" i="14"/>
  <c r="D216" i="14"/>
  <c r="X204" i="14"/>
  <c r="T171" i="14"/>
  <c r="I216" i="14"/>
  <c r="U171" i="14"/>
  <c r="L216" i="14"/>
  <c r="Q216" i="14"/>
  <c r="G181" i="14"/>
  <c r="W171" i="14"/>
  <c r="E199" i="14"/>
  <c r="T216" i="14"/>
  <c r="L199" i="14"/>
  <c r="Y216" i="14"/>
  <c r="E56" i="4"/>
  <c r="E131" i="4" s="1"/>
  <c r="M65" i="12"/>
  <c r="N233" i="13"/>
  <c r="O224" i="13"/>
  <c r="S224" i="13"/>
  <c r="R233" i="13"/>
  <c r="V243" i="13"/>
  <c r="B224" i="13"/>
  <c r="F224" i="13"/>
  <c r="N224" i="13"/>
  <c r="R224" i="13"/>
  <c r="C224" i="13"/>
  <c r="G224" i="13"/>
  <c r="T224" i="13"/>
  <c r="B216" i="13"/>
  <c r="H224" i="13"/>
  <c r="J224" i="13"/>
  <c r="L224" i="13"/>
  <c r="X56" i="4"/>
  <c r="X131" i="4" s="1"/>
  <c r="S58" i="4"/>
  <c r="C60" i="4"/>
  <c r="C133" i="4" s="1"/>
  <c r="B233" i="13"/>
  <c r="F181" i="13"/>
  <c r="Y56" i="4"/>
  <c r="Y131" i="4" s="1"/>
  <c r="E60" i="4"/>
  <c r="E133" i="4" s="1"/>
  <c r="C233" i="13"/>
  <c r="N181" i="13"/>
  <c r="U58" i="4"/>
  <c r="G60" i="4"/>
  <c r="G133" i="4" s="1"/>
  <c r="D233" i="13"/>
  <c r="L253" i="13"/>
  <c r="V181" i="13"/>
  <c r="I60" i="4"/>
  <c r="I133" i="4" s="1"/>
  <c r="F233" i="13"/>
  <c r="N253" i="13"/>
  <c r="C65" i="12"/>
  <c r="D65" i="12"/>
  <c r="D98" i="12" s="1"/>
  <c r="D159" i="4" s="1"/>
  <c r="O57" i="4"/>
  <c r="O132" i="4" s="1"/>
  <c r="E65" i="12"/>
  <c r="J233" i="13"/>
  <c r="R253" i="13"/>
  <c r="W63" i="12"/>
  <c r="F65" i="12"/>
  <c r="I65" i="12"/>
  <c r="J65" i="12"/>
  <c r="Q3" i="4"/>
  <c r="Q5" i="4"/>
  <c r="B5" i="4"/>
  <c r="B3" i="4"/>
  <c r="B128" i="4" s="1"/>
  <c r="I42" i="4"/>
  <c r="F39" i="4"/>
  <c r="J42" i="4"/>
  <c r="S30" i="4"/>
  <c r="T30" i="4"/>
  <c r="M42" i="4"/>
  <c r="R3" i="12"/>
  <c r="M31" i="12"/>
  <c r="K65" i="12"/>
  <c r="H39" i="4"/>
  <c r="I39" i="4"/>
  <c r="B7" i="4"/>
  <c r="U30" i="4"/>
  <c r="J39" i="4"/>
  <c r="K103" i="4"/>
  <c r="S106" i="4"/>
  <c r="N38" i="7"/>
  <c r="N5" i="7" s="1"/>
  <c r="N52" i="7" s="1"/>
  <c r="U3" i="12"/>
  <c r="D63" i="12"/>
  <c r="L65" i="12"/>
  <c r="L86" i="12" s="1"/>
  <c r="O38" i="7"/>
  <c r="O5" i="7" s="1"/>
  <c r="O53" i="7" s="1"/>
  <c r="V3" i="12"/>
  <c r="E63" i="12"/>
  <c r="I233" i="13"/>
  <c r="Q30" i="4"/>
  <c r="N42" i="4"/>
  <c r="R30" i="4"/>
  <c r="C33" i="4"/>
  <c r="K39" i="4"/>
  <c r="D7" i="4"/>
  <c r="D33" i="4"/>
  <c r="L39" i="4"/>
  <c r="P56" i="4"/>
  <c r="P131" i="4" s="1"/>
  <c r="T57" i="4"/>
  <c r="T132" i="4" s="1"/>
  <c r="X58" i="4"/>
  <c r="D60" i="4"/>
  <c r="D133" i="4" s="1"/>
  <c r="W3" i="12"/>
  <c r="N65" i="12"/>
  <c r="G39" i="4"/>
  <c r="O39" i="4"/>
  <c r="Q31" i="12"/>
  <c r="V31" i="12"/>
  <c r="P30" i="4"/>
  <c r="Q39" i="4"/>
  <c r="B33" i="4"/>
  <c r="F33" i="4"/>
  <c r="N39" i="4"/>
  <c r="R42" i="4"/>
  <c r="R56" i="4"/>
  <c r="R131" i="4" s="1"/>
  <c r="V57" i="4"/>
  <c r="V132" i="4" s="1"/>
  <c r="B59" i="4"/>
  <c r="F60" i="4"/>
  <c r="F133" i="4" s="1"/>
  <c r="W106" i="4"/>
  <c r="Y3" i="12"/>
  <c r="H63" i="12"/>
  <c r="P65" i="12"/>
  <c r="M233" i="13"/>
  <c r="S42" i="4"/>
  <c r="T42" i="4"/>
  <c r="T56" i="4"/>
  <c r="T131" i="4" s="1"/>
  <c r="D59" i="4"/>
  <c r="H60" i="4"/>
  <c r="H133" i="4" s="1"/>
  <c r="T38" i="7"/>
  <c r="T5" i="7" s="1"/>
  <c r="T52" i="7" s="1"/>
  <c r="T31" i="12"/>
  <c r="R65" i="12"/>
  <c r="M63" i="12"/>
  <c r="U65" i="12"/>
  <c r="O63" i="12"/>
  <c r="X65" i="12"/>
  <c r="B82" i="12"/>
  <c r="Q63" i="12"/>
  <c r="Y65" i="12"/>
  <c r="D30" i="4"/>
  <c r="E42" i="4"/>
  <c r="F30" i="4"/>
  <c r="W39" i="4"/>
  <c r="L33" i="4"/>
  <c r="X39" i="4"/>
  <c r="D57" i="4"/>
  <c r="D132" i="4" s="1"/>
  <c r="H58" i="4"/>
  <c r="L59" i="4"/>
  <c r="P60" i="4"/>
  <c r="P133" i="4" s="1"/>
  <c r="V233" i="13"/>
  <c r="K33" i="4"/>
  <c r="M33" i="4"/>
  <c r="Y39" i="4"/>
  <c r="F31" i="12"/>
  <c r="S63" i="12"/>
  <c r="Q82" i="12"/>
  <c r="W233" i="13"/>
  <c r="E30" i="4"/>
  <c r="N33" i="4"/>
  <c r="V33" i="4"/>
  <c r="B39" i="4"/>
  <c r="E3" i="12"/>
  <c r="T63" i="12"/>
  <c r="X233" i="13"/>
  <c r="D253" i="13"/>
  <c r="Y42" i="4"/>
  <c r="O33" i="4"/>
  <c r="S33" i="4"/>
  <c r="W33" i="4"/>
  <c r="F3" i="12"/>
  <c r="C31" i="12"/>
  <c r="U63" i="12"/>
  <c r="Y233" i="13"/>
  <c r="E253" i="13"/>
  <c r="J33" i="4"/>
  <c r="P33" i="4"/>
  <c r="T33" i="4"/>
  <c r="X33" i="4"/>
  <c r="G3" i="12"/>
  <c r="G5" i="4" s="1"/>
  <c r="D31" i="12"/>
  <c r="V63" i="12"/>
  <c r="B65" i="12"/>
  <c r="B86" i="12" s="1"/>
  <c r="B243" i="13"/>
  <c r="F253" i="13"/>
  <c r="D129" i="4"/>
  <c r="G65" i="12"/>
  <c r="H65" i="12"/>
  <c r="E233" i="13"/>
  <c r="O147" i="11"/>
  <c r="O56" i="8"/>
  <c r="O101" i="4" s="1"/>
  <c r="O52" i="8"/>
  <c r="O51" i="8" s="1"/>
  <c r="P147" i="11"/>
  <c r="P56" i="8"/>
  <c r="P101" i="4" s="1"/>
  <c r="P52" i="8"/>
  <c r="P51" i="8" s="1"/>
  <c r="Q147" i="11"/>
  <c r="Q56" i="8"/>
  <c r="Q101" i="4" s="1"/>
  <c r="Q52" i="8"/>
  <c r="Q51" i="8" s="1"/>
  <c r="Y128" i="11"/>
  <c r="X5" i="11"/>
  <c r="P54" i="8"/>
  <c r="P99" i="4" s="1"/>
  <c r="Q54" i="8"/>
  <c r="Q99" i="4" s="1"/>
  <c r="T55" i="8"/>
  <c r="T100" i="4" s="1"/>
  <c r="B5" i="11"/>
  <c r="C5" i="11"/>
  <c r="W55" i="8"/>
  <c r="W100" i="4" s="1"/>
  <c r="D5" i="11"/>
  <c r="R54" i="11"/>
  <c r="S54" i="11"/>
  <c r="I67" i="8"/>
  <c r="I156" i="4" s="1"/>
  <c r="G5" i="11"/>
  <c r="K67" i="8"/>
  <c r="K156" i="4" s="1"/>
  <c r="W52" i="8"/>
  <c r="W51" i="8" s="1"/>
  <c r="C56" i="8"/>
  <c r="C101" i="4" s="1"/>
  <c r="Q156" i="11"/>
  <c r="H5" i="11"/>
  <c r="Y54" i="11"/>
  <c r="I5" i="11"/>
  <c r="G56" i="8"/>
  <c r="G101" i="4" s="1"/>
  <c r="Y52" i="8"/>
  <c r="Y51" i="8" s="1"/>
  <c r="H56" i="8"/>
  <c r="H101" i="4" s="1"/>
  <c r="J5" i="11"/>
  <c r="B56" i="8"/>
  <c r="B101" i="4" s="1"/>
  <c r="I56" i="8"/>
  <c r="I101" i="4" s="1"/>
  <c r="K5" i="11"/>
  <c r="J56" i="8"/>
  <c r="J101" i="4" s="1"/>
  <c r="P67" i="8"/>
  <c r="P156" i="4" s="1"/>
  <c r="K56" i="8"/>
  <c r="K101" i="4" s="1"/>
  <c r="M5" i="11"/>
  <c r="B145" i="11"/>
  <c r="Q67" i="8"/>
  <c r="Q156" i="4" s="1"/>
  <c r="E55" i="8"/>
  <c r="E100" i="4" s="1"/>
  <c r="J145" i="11"/>
  <c r="F55" i="8"/>
  <c r="F100" i="4" s="1"/>
  <c r="R145" i="11"/>
  <c r="P100" i="4"/>
  <c r="W56" i="8"/>
  <c r="W54" i="8" s="1"/>
  <c r="W99" i="4" s="1"/>
  <c r="R128" i="10"/>
  <c r="R145" i="10"/>
  <c r="O60" i="8"/>
  <c r="Y54" i="4"/>
  <c r="P60" i="8"/>
  <c r="Q147" i="9"/>
  <c r="U47" i="8"/>
  <c r="V60" i="8"/>
  <c r="R147" i="9"/>
  <c r="U53" i="4"/>
  <c r="V47" i="8"/>
  <c r="W60" i="8"/>
  <c r="B156" i="10"/>
  <c r="I52" i="4"/>
  <c r="I129" i="4" s="1"/>
  <c r="Y47" i="8"/>
  <c r="W136" i="9"/>
  <c r="J147" i="9"/>
  <c r="T52" i="4"/>
  <c r="T129" i="4" s="1"/>
  <c r="X66" i="8"/>
  <c r="X155" i="4" s="1"/>
  <c r="D54" i="4"/>
  <c r="H67" i="8"/>
  <c r="H156" i="4" s="1"/>
  <c r="Y147" i="9"/>
  <c r="J67" i="8"/>
  <c r="J156" i="4" s="1"/>
  <c r="B156" i="9"/>
  <c r="B147" i="9" s="1"/>
  <c r="B145" i="9"/>
  <c r="B136" i="9" s="1"/>
  <c r="X67" i="8"/>
  <c r="X156" i="4" s="1"/>
  <c r="J145" i="9"/>
  <c r="J136" i="9" s="1"/>
  <c r="R145" i="9"/>
  <c r="R136" i="9" s="1"/>
  <c r="Q156" i="9"/>
  <c r="C156" i="10"/>
  <c r="X52" i="4"/>
  <c r="X129" i="4" s="1"/>
  <c r="B53" i="4"/>
  <c r="H54" i="4"/>
  <c r="C53" i="4"/>
  <c r="I54" i="4"/>
  <c r="R156" i="9"/>
  <c r="Y156" i="9"/>
  <c r="D53" i="4"/>
  <c r="J54" i="4"/>
  <c r="E53" i="4"/>
  <c r="K54" i="4"/>
  <c r="C156" i="11"/>
  <c r="D136" i="9"/>
  <c r="F53" i="4"/>
  <c r="I136" i="9"/>
  <c r="B128" i="9"/>
  <c r="K156" i="10"/>
  <c r="Q128" i="9"/>
  <c r="K156" i="11"/>
  <c r="X136" i="9"/>
  <c r="H53" i="4"/>
  <c r="E129" i="4"/>
  <c r="N128" i="4"/>
  <c r="F129" i="4"/>
  <c r="O58" i="8"/>
  <c r="C147" i="9"/>
  <c r="G129" i="4"/>
  <c r="X17" i="8"/>
  <c r="Q128" i="4"/>
  <c r="B47" i="8"/>
  <c r="G60" i="8"/>
  <c r="J129" i="4"/>
  <c r="S100" i="4"/>
  <c r="C47" i="8"/>
  <c r="C59" i="8" s="1"/>
  <c r="N60" i="8"/>
  <c r="C136" i="9"/>
  <c r="F136" i="9"/>
  <c r="G136" i="9"/>
  <c r="K147" i="9"/>
  <c r="H47" i="8"/>
  <c r="H52" i="4" s="1"/>
  <c r="H129" i="4" s="1"/>
  <c r="H136" i="9"/>
  <c r="K47" i="8"/>
  <c r="K59" i="8" s="1"/>
  <c r="K136" i="9"/>
  <c r="H17" i="8"/>
  <c r="L47" i="8"/>
  <c r="L52" i="4" s="1"/>
  <c r="L129" i="4" s="1"/>
  <c r="W61" i="8"/>
  <c r="L136" i="9"/>
  <c r="D17" i="8"/>
  <c r="M47" i="8"/>
  <c r="M52" i="4" s="1"/>
  <c r="G3" i="4"/>
  <c r="G128" i="4" s="1"/>
  <c r="N47" i="8"/>
  <c r="N52" i="4" s="1"/>
  <c r="N129" i="4" s="1"/>
  <c r="N136" i="9"/>
  <c r="P4" i="4"/>
  <c r="F17" i="8"/>
  <c r="O47" i="8"/>
  <c r="O59" i="8" s="1"/>
  <c r="O136" i="9"/>
  <c r="S147" i="9"/>
  <c r="W52" i="4"/>
  <c r="C54" i="4"/>
  <c r="P47" i="8"/>
  <c r="P65" i="8" s="1"/>
  <c r="P154" i="4" s="1"/>
  <c r="P136" i="9"/>
  <c r="Q47" i="8"/>
  <c r="Q65" i="8" s="1"/>
  <c r="Q154" i="4" s="1"/>
  <c r="Q136" i="9"/>
  <c r="U38" i="7"/>
  <c r="U5" i="7" s="1"/>
  <c r="U52" i="7" s="1"/>
  <c r="R47" i="8"/>
  <c r="O54" i="8"/>
  <c r="O99" i="4" s="1"/>
  <c r="G59" i="8"/>
  <c r="S47" i="8"/>
  <c r="W65" i="8"/>
  <c r="W154" i="4" s="1"/>
  <c r="S136" i="9"/>
  <c r="P17" i="8"/>
  <c r="X65" i="8"/>
  <c r="X154" i="4" s="1"/>
  <c r="T136" i="9"/>
  <c r="V136" i="9"/>
  <c r="Q38" i="7"/>
  <c r="Q5" i="7" s="1"/>
  <c r="Q55" i="7" s="1"/>
  <c r="X38" i="7"/>
  <c r="X5" i="7" s="1"/>
  <c r="X55" i="7" s="1"/>
  <c r="Y38" i="7"/>
  <c r="Y5" i="7" s="1"/>
  <c r="B38" i="7"/>
  <c r="B5" i="7" s="1"/>
  <c r="B55" i="7" s="1"/>
  <c r="K38" i="7"/>
  <c r="K5" i="7" s="1"/>
  <c r="K52" i="7" s="1"/>
  <c r="C38" i="7"/>
  <c r="C5" i="7" s="1"/>
  <c r="C55" i="7" s="1"/>
  <c r="D38" i="7"/>
  <c r="D5" i="7" s="1"/>
  <c r="D52" i="7" s="1"/>
  <c r="E38" i="7"/>
  <c r="E5" i="7" s="1"/>
  <c r="E53" i="7" s="1"/>
  <c r="F38" i="7"/>
  <c r="F5" i="7" s="1"/>
  <c r="F53" i="7" s="1"/>
  <c r="G38" i="7"/>
  <c r="G5" i="7" s="1"/>
  <c r="I38" i="7"/>
  <c r="I5" i="7" s="1"/>
  <c r="H38" i="7"/>
  <c r="H5" i="7" s="1"/>
  <c r="H55" i="7" s="1"/>
  <c r="J38" i="7"/>
  <c r="J5" i="7" s="1"/>
  <c r="J54" i="7" s="1"/>
  <c r="M38" i="7"/>
  <c r="M5" i="7" s="1"/>
  <c r="M52" i="7" s="1"/>
  <c r="C5" i="6"/>
  <c r="Y48" i="6"/>
  <c r="D88" i="4"/>
  <c r="J16" i="5"/>
  <c r="N16" i="5"/>
  <c r="S5" i="6"/>
  <c r="W44" i="6"/>
  <c r="D5" i="6"/>
  <c r="P5" i="6"/>
  <c r="X44" i="6"/>
  <c r="E46" i="6"/>
  <c r="E5" i="6"/>
  <c r="Y44" i="6"/>
  <c r="F5" i="6"/>
  <c r="V43" i="6"/>
  <c r="B5" i="6"/>
  <c r="B46" i="6"/>
  <c r="E48" i="6"/>
  <c r="V47" i="6"/>
  <c r="B48" i="6"/>
  <c r="T5" i="6"/>
  <c r="W47" i="6"/>
  <c r="V5" i="6"/>
  <c r="Y47" i="6"/>
  <c r="W5" i="6"/>
  <c r="G5" i="6"/>
  <c r="W46" i="6"/>
  <c r="X5" i="6"/>
  <c r="X46" i="6"/>
  <c r="Y46" i="6"/>
  <c r="V46" i="6"/>
  <c r="B47" i="6"/>
  <c r="S88" i="4"/>
  <c r="E47" i="6"/>
  <c r="S46" i="6"/>
  <c r="F47" i="6"/>
  <c r="I27" i="5"/>
  <c r="U88" i="4"/>
  <c r="M10" i="5"/>
  <c r="P10" i="6"/>
  <c r="T10" i="6"/>
  <c r="N10" i="5"/>
  <c r="R10" i="5"/>
  <c r="Q10" i="6"/>
  <c r="U10" i="6"/>
  <c r="H16" i="6"/>
  <c r="V88" i="4"/>
  <c r="O10" i="5"/>
  <c r="S10" i="5"/>
  <c r="R10" i="6"/>
  <c r="I16" i="6"/>
  <c r="P10" i="5"/>
  <c r="T10" i="5"/>
  <c r="B16" i="5"/>
  <c r="J16" i="6"/>
  <c r="Q10" i="5"/>
  <c r="C16" i="5"/>
  <c r="K16" i="6"/>
  <c r="O16" i="6"/>
  <c r="S48" i="6"/>
  <c r="G48" i="6"/>
  <c r="D16" i="5"/>
  <c r="L16" i="6"/>
  <c r="P16" i="6"/>
  <c r="E16" i="5"/>
  <c r="M16" i="6"/>
  <c r="Q16" i="6"/>
  <c r="F16" i="5"/>
  <c r="N16" i="6"/>
  <c r="V48" i="6"/>
  <c r="G16" i="5"/>
  <c r="W48" i="6"/>
  <c r="R27" i="5"/>
  <c r="R5" i="5" s="1"/>
  <c r="B88" i="4"/>
  <c r="H16" i="5"/>
  <c r="Y42" i="6"/>
  <c r="J88" i="4"/>
  <c r="C43" i="6"/>
  <c r="G44" i="6"/>
  <c r="G88" i="4"/>
  <c r="K88" i="4"/>
  <c r="F88" i="4"/>
  <c r="I88" i="4"/>
  <c r="L88" i="4"/>
  <c r="Y5" i="6"/>
  <c r="E43" i="6"/>
  <c r="E44" i="6"/>
  <c r="M88" i="4"/>
  <c r="B42" i="6"/>
  <c r="F43" i="6"/>
  <c r="N88" i="4"/>
  <c r="C42" i="6"/>
  <c r="G43" i="6"/>
  <c r="W42" i="6"/>
  <c r="X42" i="6"/>
  <c r="H88" i="4"/>
  <c r="O88" i="4"/>
  <c r="P88" i="4"/>
  <c r="E42" i="6"/>
  <c r="F42" i="6"/>
  <c r="G42" i="6"/>
  <c r="S45" i="6"/>
  <c r="H42" i="6"/>
  <c r="V45" i="6"/>
  <c r="S44" i="6"/>
  <c r="W45" i="6"/>
  <c r="Y45" i="6"/>
  <c r="K27" i="5"/>
  <c r="W88" i="4"/>
  <c r="H5" i="6"/>
  <c r="X45" i="6"/>
  <c r="X88" i="4"/>
  <c r="I5" i="6"/>
  <c r="Y88" i="4"/>
  <c r="V44" i="6"/>
  <c r="P48" i="6"/>
  <c r="W43" i="6"/>
  <c r="C45" i="6"/>
  <c r="X43" i="6"/>
  <c r="Y43" i="6"/>
  <c r="E45" i="6"/>
  <c r="E88" i="4"/>
  <c r="V42" i="6"/>
  <c r="F45" i="6"/>
  <c r="G45" i="6"/>
  <c r="A1" i="51"/>
  <c r="A1" i="50"/>
  <c r="A1" i="47"/>
  <c r="A1" i="49"/>
  <c r="A1" i="48"/>
  <c r="A1" i="45"/>
  <c r="A1" i="44"/>
  <c r="A1" i="43"/>
  <c r="A1" i="46"/>
  <c r="A1" i="42"/>
  <c r="A1" i="39"/>
  <c r="A1" i="41"/>
  <c r="A1" i="40"/>
  <c r="A1" i="38"/>
  <c r="A1" i="35"/>
  <c r="A1" i="37"/>
  <c r="A1" i="36"/>
  <c r="A1" i="34"/>
  <c r="A1" i="33"/>
  <c r="A1" i="32"/>
  <c r="A1" i="28"/>
  <c r="A1" i="30"/>
  <c r="A1" i="31"/>
  <c r="A1" i="29"/>
  <c r="A1" i="27"/>
  <c r="A1" i="26"/>
  <c r="A1" i="24"/>
  <c r="A1" i="25"/>
  <c r="A1" i="23"/>
  <c r="A1" i="22"/>
  <c r="A1" i="19"/>
  <c r="A1" i="21"/>
  <c r="A1" i="20"/>
  <c r="A1" i="18"/>
  <c r="A1" i="17"/>
  <c r="A1" i="16"/>
  <c r="A1" i="15"/>
  <c r="A1" i="12"/>
  <c r="A1" i="11"/>
  <c r="A1" i="10"/>
  <c r="A1" i="14"/>
  <c r="A1" i="13"/>
  <c r="A1" i="8"/>
  <c r="A1" i="9"/>
  <c r="A1" i="7"/>
  <c r="A1" i="5"/>
  <c r="A1" i="6"/>
  <c r="A1" i="4"/>
  <c r="I5" i="5"/>
  <c r="I48" i="5" s="1"/>
  <c r="K5" i="5"/>
  <c r="K43" i="5" s="1"/>
  <c r="C149" i="4"/>
  <c r="K149" i="4"/>
  <c r="S149" i="4"/>
  <c r="C150" i="4"/>
  <c r="K150" i="4"/>
  <c r="S150" i="4"/>
  <c r="C151" i="4"/>
  <c r="K151" i="4"/>
  <c r="S151" i="4"/>
  <c r="F150" i="4"/>
  <c r="N150" i="4"/>
  <c r="V150" i="4"/>
  <c r="F151" i="4"/>
  <c r="N151" i="4"/>
  <c r="V151" i="4"/>
  <c r="G147" i="4"/>
  <c r="O147" i="4"/>
  <c r="W147" i="4"/>
  <c r="G148" i="4"/>
  <c r="O148" i="4"/>
  <c r="W148" i="4"/>
  <c r="G149" i="4"/>
  <c r="O149" i="4"/>
  <c r="W149" i="4"/>
  <c r="G150" i="4"/>
  <c r="O150" i="4"/>
  <c r="W150" i="4"/>
  <c r="G151" i="4"/>
  <c r="O151" i="4"/>
  <c r="W151" i="4"/>
  <c r="I43" i="5"/>
  <c r="I44" i="5"/>
  <c r="F58" i="8"/>
  <c r="P58" i="8"/>
  <c r="J60" i="8"/>
  <c r="R61" i="8"/>
  <c r="G62" i="8"/>
  <c r="Q66" i="8"/>
  <c r="Q155" i="4" s="1"/>
  <c r="G67" i="8"/>
  <c r="G156" i="4" s="1"/>
  <c r="H111" i="9"/>
  <c r="V111" i="9"/>
  <c r="F156" i="10"/>
  <c r="N156" i="10"/>
  <c r="H156" i="11"/>
  <c r="P156" i="11"/>
  <c r="G58" i="8"/>
  <c r="M60" i="8"/>
  <c r="I61" i="8"/>
  <c r="U61" i="8"/>
  <c r="H62" i="8"/>
  <c r="R66" i="8"/>
  <c r="R155" i="4" s="1"/>
  <c r="E145" i="9"/>
  <c r="E136" i="9" s="1"/>
  <c r="E111" i="9"/>
  <c r="M145" i="9"/>
  <c r="M136" i="9" s="1"/>
  <c r="M111" i="9"/>
  <c r="U145" i="9"/>
  <c r="U136" i="9" s="1"/>
  <c r="U111" i="9"/>
  <c r="D156" i="9"/>
  <c r="D147" i="9" s="1"/>
  <c r="D128" i="9"/>
  <c r="L156" i="9"/>
  <c r="L147" i="9" s="1"/>
  <c r="L128" i="9"/>
  <c r="T156" i="9"/>
  <c r="T147" i="9" s="1"/>
  <c r="T128" i="9"/>
  <c r="I111" i="9"/>
  <c r="W111" i="9"/>
  <c r="G156" i="10"/>
  <c r="O156" i="10"/>
  <c r="G17" i="8"/>
  <c r="O17" i="8"/>
  <c r="W17" i="8"/>
  <c r="H58" i="8"/>
  <c r="F59" i="8"/>
  <c r="B60" i="8"/>
  <c r="H66" i="8"/>
  <c r="H155" i="4" s="1"/>
  <c r="E156" i="9"/>
  <c r="E147" i="9" s="1"/>
  <c r="E128" i="9"/>
  <c r="M156" i="9"/>
  <c r="M147" i="9" s="1"/>
  <c r="M128" i="9"/>
  <c r="U156" i="9"/>
  <c r="U147" i="9" s="1"/>
  <c r="U128" i="9"/>
  <c r="X111" i="9"/>
  <c r="H156" i="10"/>
  <c r="P156" i="10"/>
  <c r="M253" i="13"/>
  <c r="U253" i="13"/>
  <c r="E60" i="8"/>
  <c r="Y60" i="8"/>
  <c r="I66" i="8"/>
  <c r="I155" i="4" s="1"/>
  <c r="F156" i="9"/>
  <c r="F147" i="9" s="1"/>
  <c r="F128" i="9"/>
  <c r="N156" i="9"/>
  <c r="N147" i="9" s="1"/>
  <c r="N128" i="9"/>
  <c r="V156" i="9"/>
  <c r="V147" i="9" s="1"/>
  <c r="V128" i="9"/>
  <c r="N111" i="9"/>
  <c r="V253" i="13"/>
  <c r="N62" i="8"/>
  <c r="Y67" i="8"/>
  <c r="Y156" i="4" s="1"/>
  <c r="G156" i="9"/>
  <c r="G147" i="9" s="1"/>
  <c r="G128" i="9"/>
  <c r="O156" i="9"/>
  <c r="O147" i="9" s="1"/>
  <c r="O128" i="9"/>
  <c r="W156" i="9"/>
  <c r="W147" i="9" s="1"/>
  <c r="W128" i="9"/>
  <c r="O111" i="9"/>
  <c r="D156" i="11"/>
  <c r="L156" i="11"/>
  <c r="C62" i="8"/>
  <c r="C58" i="8"/>
  <c r="K62" i="8"/>
  <c r="K58" i="8"/>
  <c r="M58" i="8"/>
  <c r="U59" i="8"/>
  <c r="E61" i="8"/>
  <c r="O62" i="8"/>
  <c r="O67" i="8"/>
  <c r="O156" i="4" s="1"/>
  <c r="Y145" i="9"/>
  <c r="Y136" i="9" s="1"/>
  <c r="Y111" i="9"/>
  <c r="H156" i="9"/>
  <c r="H147" i="9" s="1"/>
  <c r="H128" i="9"/>
  <c r="P156" i="9"/>
  <c r="P147" i="9" s="1"/>
  <c r="P128" i="9"/>
  <c r="X156" i="9"/>
  <c r="X147" i="9" s="1"/>
  <c r="X128" i="9"/>
  <c r="P111" i="9"/>
  <c r="E156" i="11"/>
  <c r="M156" i="11"/>
  <c r="D62" i="8"/>
  <c r="D58" i="8"/>
  <c r="L62" i="8"/>
  <c r="L58" i="8"/>
  <c r="F61" i="8"/>
  <c r="P61" i="8"/>
  <c r="F111" i="9"/>
  <c r="Q111" i="9"/>
  <c r="D156" i="10"/>
  <c r="L156" i="10"/>
  <c r="F156" i="11"/>
  <c r="N156" i="11"/>
  <c r="E58" i="8"/>
  <c r="M59" i="8"/>
  <c r="U60" i="8"/>
  <c r="Q61" i="8"/>
  <c r="G111" i="9"/>
  <c r="E156" i="10"/>
  <c r="M156" i="10"/>
  <c r="G156" i="11"/>
  <c r="O156" i="11"/>
  <c r="B253" i="13"/>
  <c r="J253" i="13"/>
  <c r="S59" i="8"/>
  <c r="C60" i="8"/>
  <c r="K60" i="8"/>
  <c r="S60" i="8"/>
  <c r="C61" i="8"/>
  <c r="K61" i="8"/>
  <c r="S61" i="8"/>
  <c r="C111" i="9"/>
  <c r="K111" i="9"/>
  <c r="S111" i="9"/>
  <c r="C128" i="9"/>
  <c r="K128" i="9"/>
  <c r="S128" i="9"/>
  <c r="C111" i="10"/>
  <c r="K111" i="10"/>
  <c r="S111" i="10"/>
  <c r="C128" i="10"/>
  <c r="K128" i="10"/>
  <c r="S128" i="10"/>
  <c r="D54" i="11"/>
  <c r="L54" i="11"/>
  <c r="T54" i="11"/>
  <c r="C111" i="11"/>
  <c r="K111" i="11"/>
  <c r="S111" i="11"/>
  <c r="C122" i="11"/>
  <c r="K122" i="11"/>
  <c r="C123" i="11"/>
  <c r="K123" i="11"/>
  <c r="C125" i="11"/>
  <c r="K125" i="11"/>
  <c r="C126" i="11"/>
  <c r="K126" i="11"/>
  <c r="C128" i="11"/>
  <c r="K128" i="11"/>
  <c r="S128" i="11"/>
  <c r="C129" i="11"/>
  <c r="K129" i="11"/>
  <c r="C130" i="11"/>
  <c r="K130" i="11"/>
  <c r="C132" i="11"/>
  <c r="K132" i="11"/>
  <c r="E85" i="12"/>
  <c r="M85" i="12"/>
  <c r="U85" i="12"/>
  <c r="E86" i="12"/>
  <c r="M86" i="12"/>
  <c r="U86" i="12"/>
  <c r="E87" i="12"/>
  <c r="M87" i="12"/>
  <c r="U87" i="12"/>
  <c r="E88" i="12"/>
  <c r="M88" i="12"/>
  <c r="U88" i="12"/>
  <c r="E89" i="12"/>
  <c r="M89" i="12"/>
  <c r="U89" i="12"/>
  <c r="D181" i="13"/>
  <c r="L181" i="13"/>
  <c r="T181" i="13"/>
  <c r="D199" i="13"/>
  <c r="L199" i="13"/>
  <c r="T199" i="13"/>
  <c r="D216" i="13"/>
  <c r="L216" i="13"/>
  <c r="T216" i="13"/>
  <c r="E251" i="13"/>
  <c r="E243" i="13" s="1"/>
  <c r="N251" i="13"/>
  <c r="N243" i="13" s="1"/>
  <c r="Y251" i="13"/>
  <c r="Y243" i="13" s="1"/>
  <c r="I261" i="13"/>
  <c r="I253" i="13" s="1"/>
  <c r="S261" i="13"/>
  <c r="S253" i="13" s="1"/>
  <c r="E181" i="14"/>
  <c r="P181" i="14"/>
  <c r="B199" i="14"/>
  <c r="M199" i="14"/>
  <c r="X199" i="14"/>
  <c r="F175" i="17"/>
  <c r="F174" i="17"/>
  <c r="F173" i="17"/>
  <c r="F172" i="17"/>
  <c r="F170" i="17"/>
  <c r="F169" i="17"/>
  <c r="F168" i="17"/>
  <c r="F167" i="17"/>
  <c r="F166" i="17"/>
  <c r="F165" i="17"/>
  <c r="F164" i="17"/>
  <c r="F163" i="17"/>
  <c r="F162" i="17"/>
  <c r="F161" i="17"/>
  <c r="F53" i="16"/>
  <c r="N175" i="17"/>
  <c r="N174" i="17"/>
  <c r="N173" i="17"/>
  <c r="N172" i="17"/>
  <c r="N170" i="17"/>
  <c r="N169" i="17"/>
  <c r="N168" i="17"/>
  <c r="N167" i="17"/>
  <c r="N166" i="17"/>
  <c r="N165" i="17"/>
  <c r="N164" i="17"/>
  <c r="N163" i="17"/>
  <c r="N162" i="17"/>
  <c r="N161" i="17"/>
  <c r="N53" i="16"/>
  <c r="V175" i="17"/>
  <c r="V174" i="17"/>
  <c r="V173" i="17"/>
  <c r="V172" i="17"/>
  <c r="V170" i="17"/>
  <c r="V169" i="17"/>
  <c r="V168" i="17"/>
  <c r="V167" i="17"/>
  <c r="V166" i="17"/>
  <c r="V165" i="17"/>
  <c r="V164" i="17"/>
  <c r="V163" i="17"/>
  <c r="V162" i="17"/>
  <c r="V161" i="17"/>
  <c r="V160" i="17" s="1"/>
  <c r="V53" i="16"/>
  <c r="D59" i="8"/>
  <c r="L59" i="8"/>
  <c r="T59" i="8"/>
  <c r="D60" i="8"/>
  <c r="L60" i="8"/>
  <c r="T60" i="8"/>
  <c r="D61" i="8"/>
  <c r="L61" i="8"/>
  <c r="T61" i="8"/>
  <c r="D111" i="9"/>
  <c r="L111" i="9"/>
  <c r="T111" i="9"/>
  <c r="D111" i="10"/>
  <c r="L111" i="10"/>
  <c r="T111" i="10"/>
  <c r="D128" i="10"/>
  <c r="L128" i="10"/>
  <c r="T128" i="10"/>
  <c r="E54" i="11"/>
  <c r="E128" i="11" s="1"/>
  <c r="M54" i="11"/>
  <c r="M128" i="11" s="1"/>
  <c r="U54" i="11"/>
  <c r="D111" i="11"/>
  <c r="L111" i="11"/>
  <c r="T111" i="11"/>
  <c r="D128" i="11"/>
  <c r="T128" i="11"/>
  <c r="C3" i="12"/>
  <c r="K3" i="12"/>
  <c r="S3" i="12"/>
  <c r="F85" i="12"/>
  <c r="N85" i="12"/>
  <c r="V85" i="12"/>
  <c r="F86" i="12"/>
  <c r="V86" i="12"/>
  <c r="F87" i="12"/>
  <c r="N87" i="12"/>
  <c r="V87" i="12"/>
  <c r="F88" i="12"/>
  <c r="N88" i="12"/>
  <c r="V88" i="12"/>
  <c r="F89" i="12"/>
  <c r="N89" i="12"/>
  <c r="V89" i="12"/>
  <c r="E181" i="13"/>
  <c r="M181" i="13"/>
  <c r="U181" i="13"/>
  <c r="M199" i="13"/>
  <c r="U199" i="13"/>
  <c r="E216" i="13"/>
  <c r="M216" i="13"/>
  <c r="U216" i="13"/>
  <c r="F251" i="13"/>
  <c r="F243" i="13" s="1"/>
  <c r="P251" i="13"/>
  <c r="P243" i="13" s="1"/>
  <c r="F241" i="14"/>
  <c r="F181" i="14"/>
  <c r="N241" i="14"/>
  <c r="N181" i="14"/>
  <c r="V241" i="14"/>
  <c r="V181" i="14"/>
  <c r="C261" i="14"/>
  <c r="C216" i="14"/>
  <c r="K261" i="14"/>
  <c r="K216" i="14"/>
  <c r="S261" i="14"/>
  <c r="S216" i="14"/>
  <c r="Q181" i="14"/>
  <c r="D199" i="14"/>
  <c r="O199" i="14"/>
  <c r="Y199" i="14"/>
  <c r="M216" i="14"/>
  <c r="E111" i="10"/>
  <c r="M111" i="10"/>
  <c r="U111" i="10"/>
  <c r="E128" i="10"/>
  <c r="M128" i="10"/>
  <c r="U128" i="10"/>
  <c r="F54" i="11"/>
  <c r="F128" i="11" s="1"/>
  <c r="N54" i="11"/>
  <c r="N128" i="11" s="1"/>
  <c r="V54" i="11"/>
  <c r="E111" i="11"/>
  <c r="M111" i="11"/>
  <c r="U111" i="11"/>
  <c r="U128" i="11"/>
  <c r="D3" i="12"/>
  <c r="L3" i="12"/>
  <c r="T3" i="12"/>
  <c r="G85" i="12"/>
  <c r="O85" i="12"/>
  <c r="W85" i="12"/>
  <c r="G86" i="12"/>
  <c r="O86" i="12"/>
  <c r="W86" i="12"/>
  <c r="G87" i="12"/>
  <c r="O87" i="12"/>
  <c r="W87" i="12"/>
  <c r="G88" i="12"/>
  <c r="O88" i="12"/>
  <c r="W88" i="12"/>
  <c r="G89" i="12"/>
  <c r="O89" i="12"/>
  <c r="W89" i="12"/>
  <c r="V199" i="13"/>
  <c r="F216" i="13"/>
  <c r="N216" i="13"/>
  <c r="V216" i="13"/>
  <c r="G251" i="13"/>
  <c r="G243" i="13" s="1"/>
  <c r="Q251" i="13"/>
  <c r="Q243" i="13" s="1"/>
  <c r="K261" i="13"/>
  <c r="K253" i="13" s="1"/>
  <c r="H181" i="14"/>
  <c r="R181" i="14"/>
  <c r="P199" i="14"/>
  <c r="B216" i="14"/>
  <c r="P216" i="14"/>
  <c r="F111" i="10"/>
  <c r="N111" i="10"/>
  <c r="V111" i="10"/>
  <c r="F128" i="10"/>
  <c r="N128" i="10"/>
  <c r="V128" i="10"/>
  <c r="F111" i="11"/>
  <c r="N111" i="11"/>
  <c r="V111" i="11"/>
  <c r="V128" i="11"/>
  <c r="H85" i="12"/>
  <c r="P85" i="12"/>
  <c r="X85" i="12"/>
  <c r="H86" i="12"/>
  <c r="P86" i="12"/>
  <c r="X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O199" i="13"/>
  <c r="W199" i="13"/>
  <c r="G216" i="13"/>
  <c r="O216" i="13"/>
  <c r="W216" i="13"/>
  <c r="H251" i="13"/>
  <c r="H243" i="13" s="1"/>
  <c r="R251" i="13"/>
  <c r="R243" i="13" s="1"/>
  <c r="X261" i="13"/>
  <c r="X253" i="13" s="1"/>
  <c r="I181" i="14"/>
  <c r="G199" i="14"/>
  <c r="Q199" i="14"/>
  <c r="G111" i="10"/>
  <c r="O111" i="10"/>
  <c r="W111" i="10"/>
  <c r="G128" i="10"/>
  <c r="O128" i="10"/>
  <c r="W128" i="10"/>
  <c r="G111" i="11"/>
  <c r="O111" i="11"/>
  <c r="W111" i="11"/>
  <c r="G122" i="11"/>
  <c r="O122" i="11"/>
  <c r="G123" i="11"/>
  <c r="O123" i="11"/>
  <c r="G125" i="11"/>
  <c r="O125" i="11"/>
  <c r="G126" i="11"/>
  <c r="O126" i="11"/>
  <c r="G128" i="11"/>
  <c r="O128" i="11"/>
  <c r="W128" i="11"/>
  <c r="G129" i="11"/>
  <c r="O129" i="11"/>
  <c r="G130" i="11"/>
  <c r="O130" i="11"/>
  <c r="G132" i="11"/>
  <c r="O132" i="11"/>
  <c r="I85" i="12"/>
  <c r="Q85" i="12"/>
  <c r="Y85" i="12"/>
  <c r="I86" i="12"/>
  <c r="Q86" i="12"/>
  <c r="Y86" i="12"/>
  <c r="I87" i="12"/>
  <c r="Q87" i="12"/>
  <c r="Y87" i="12"/>
  <c r="I88" i="12"/>
  <c r="Q88" i="12"/>
  <c r="Y88" i="12"/>
  <c r="I89" i="12"/>
  <c r="Q89" i="12"/>
  <c r="Y89" i="12"/>
  <c r="H181" i="13"/>
  <c r="P181" i="13"/>
  <c r="X181" i="13"/>
  <c r="X199" i="13"/>
  <c r="H216" i="13"/>
  <c r="P216" i="13"/>
  <c r="I251" i="13"/>
  <c r="I243" i="13" s="1"/>
  <c r="S251" i="13"/>
  <c r="S243" i="13" s="1"/>
  <c r="C261" i="13"/>
  <c r="C253" i="13" s="1"/>
  <c r="Y261" i="13"/>
  <c r="Y253" i="13" s="1"/>
  <c r="F261" i="14"/>
  <c r="F216" i="14"/>
  <c r="N261" i="14"/>
  <c r="N216" i="14"/>
  <c r="V261" i="14"/>
  <c r="V216" i="14"/>
  <c r="J181" i="14"/>
  <c r="H199" i="14"/>
  <c r="R199" i="14"/>
  <c r="E216" i="14"/>
  <c r="R216" i="14"/>
  <c r="H111" i="10"/>
  <c r="P111" i="10"/>
  <c r="X111" i="10"/>
  <c r="H128" i="10"/>
  <c r="P128" i="10"/>
  <c r="X128" i="10"/>
  <c r="H111" i="11"/>
  <c r="P111" i="11"/>
  <c r="X111" i="11"/>
  <c r="H122" i="11"/>
  <c r="P122" i="11"/>
  <c r="H123" i="11"/>
  <c r="P123" i="11"/>
  <c r="H125" i="11"/>
  <c r="P125" i="11"/>
  <c r="H126" i="11"/>
  <c r="P126" i="11"/>
  <c r="H128" i="11"/>
  <c r="P128" i="11"/>
  <c r="X128" i="11"/>
  <c r="H129" i="11"/>
  <c r="P129" i="11"/>
  <c r="H130" i="11"/>
  <c r="P130" i="11"/>
  <c r="H132" i="11"/>
  <c r="P132" i="11"/>
  <c r="B85" i="12"/>
  <c r="J85" i="12"/>
  <c r="R85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Q216" i="13"/>
  <c r="J251" i="13"/>
  <c r="J243" i="13" s="1"/>
  <c r="G261" i="14"/>
  <c r="G216" i="14"/>
  <c r="O261" i="14"/>
  <c r="O216" i="14"/>
  <c r="W261" i="14"/>
  <c r="W216" i="14"/>
  <c r="I199" i="14"/>
  <c r="H216" i="14"/>
  <c r="C175" i="17"/>
  <c r="C174" i="17"/>
  <c r="C173" i="17"/>
  <c r="C172" i="17"/>
  <c r="C170" i="17"/>
  <c r="C169" i="17"/>
  <c r="C168" i="17"/>
  <c r="C167" i="17"/>
  <c r="C53" i="16"/>
  <c r="C166" i="17"/>
  <c r="C165" i="17"/>
  <c r="C164" i="17"/>
  <c r="C163" i="17"/>
  <c r="C162" i="17"/>
  <c r="C161" i="17"/>
  <c r="K175" i="17"/>
  <c r="K174" i="17"/>
  <c r="K173" i="17"/>
  <c r="K172" i="17"/>
  <c r="K170" i="17"/>
  <c r="K169" i="17"/>
  <c r="K168" i="17"/>
  <c r="K167" i="17"/>
  <c r="K53" i="16"/>
  <c r="K166" i="17"/>
  <c r="K165" i="17"/>
  <c r="K164" i="17"/>
  <c r="K163" i="17"/>
  <c r="K162" i="17"/>
  <c r="K161" i="17"/>
  <c r="S175" i="17"/>
  <c r="S174" i="17"/>
  <c r="S173" i="17"/>
  <c r="S172" i="17"/>
  <c r="S170" i="17"/>
  <c r="S169" i="17"/>
  <c r="S168" i="17"/>
  <c r="S167" i="17"/>
  <c r="S53" i="16"/>
  <c r="S166" i="17"/>
  <c r="S165" i="17"/>
  <c r="S164" i="17"/>
  <c r="S163" i="17"/>
  <c r="S162" i="17"/>
  <c r="S161" i="17"/>
  <c r="I111" i="10"/>
  <c r="Q111" i="10"/>
  <c r="Y111" i="10"/>
  <c r="I156" i="10"/>
  <c r="Q156" i="10"/>
  <c r="I111" i="11"/>
  <c r="Q111" i="11"/>
  <c r="Y111" i="11"/>
  <c r="I122" i="11"/>
  <c r="Q122" i="11"/>
  <c r="I123" i="11"/>
  <c r="Q123" i="11"/>
  <c r="I125" i="11"/>
  <c r="Q125" i="11"/>
  <c r="I126" i="11"/>
  <c r="Q126" i="11"/>
  <c r="I128" i="11"/>
  <c r="Q128" i="11"/>
  <c r="I129" i="11"/>
  <c r="Q129" i="11"/>
  <c r="I130" i="11"/>
  <c r="Q130" i="11"/>
  <c r="I132" i="11"/>
  <c r="Q132" i="11"/>
  <c r="C85" i="12"/>
  <c r="K85" i="12"/>
  <c r="S85" i="12"/>
  <c r="C86" i="12"/>
  <c r="K86" i="12"/>
  <c r="S86" i="12"/>
  <c r="C87" i="12"/>
  <c r="K87" i="12"/>
  <c r="S87" i="12"/>
  <c r="C88" i="12"/>
  <c r="K88" i="12"/>
  <c r="S88" i="12"/>
  <c r="C89" i="12"/>
  <c r="K89" i="12"/>
  <c r="S89" i="12"/>
  <c r="B181" i="13"/>
  <c r="J181" i="13"/>
  <c r="R181" i="13"/>
  <c r="B199" i="13"/>
  <c r="K251" i="13"/>
  <c r="K243" i="13" s="1"/>
  <c r="C241" i="14"/>
  <c r="C181" i="14"/>
  <c r="K241" i="14"/>
  <c r="K181" i="14"/>
  <c r="S241" i="14"/>
  <c r="S181" i="14"/>
  <c r="B181" i="14"/>
  <c r="X181" i="14"/>
  <c r="J199" i="14"/>
  <c r="U199" i="14"/>
  <c r="U216" i="14"/>
  <c r="B122" i="11"/>
  <c r="J122" i="11"/>
  <c r="B123" i="11"/>
  <c r="J123" i="11"/>
  <c r="B125" i="11"/>
  <c r="J125" i="11"/>
  <c r="B126" i="11"/>
  <c r="J126" i="11"/>
  <c r="B128" i="11"/>
  <c r="J128" i="11"/>
  <c r="B129" i="11"/>
  <c r="J129" i="11"/>
  <c r="B130" i="11"/>
  <c r="J130" i="11"/>
  <c r="B132" i="11"/>
  <c r="J132" i="11"/>
  <c r="D85" i="12"/>
  <c r="L85" i="12"/>
  <c r="T85" i="12"/>
  <c r="D86" i="12"/>
  <c r="T86" i="12"/>
  <c r="D87" i="12"/>
  <c r="L87" i="12"/>
  <c r="T87" i="12"/>
  <c r="D88" i="12"/>
  <c r="L88" i="12"/>
  <c r="T88" i="12"/>
  <c r="D89" i="12"/>
  <c r="L89" i="12"/>
  <c r="T89" i="12"/>
  <c r="C181" i="13"/>
  <c r="K181" i="13"/>
  <c r="S181" i="13"/>
  <c r="C199" i="13"/>
  <c r="Y181" i="14"/>
  <c r="W199" i="14"/>
  <c r="J216" i="14"/>
  <c r="X216" i="14"/>
  <c r="F199" i="14"/>
  <c r="N199" i="14"/>
  <c r="V199" i="14"/>
  <c r="E34" i="15"/>
  <c r="M34" i="15"/>
  <c r="U34" i="15"/>
  <c r="G115" i="15"/>
  <c r="O115" i="15"/>
  <c r="W115" i="15"/>
  <c r="E181" i="15"/>
  <c r="M181" i="15"/>
  <c r="U181" i="15"/>
  <c r="E199" i="15"/>
  <c r="M199" i="15"/>
  <c r="U199" i="15"/>
  <c r="E216" i="15"/>
  <c r="M216" i="15"/>
  <c r="U216" i="15"/>
  <c r="G71" i="16"/>
  <c r="O71" i="16"/>
  <c r="W71" i="16"/>
  <c r="D90" i="16"/>
  <c r="L90" i="16"/>
  <c r="T90" i="16"/>
  <c r="D92" i="16"/>
  <c r="L92" i="16"/>
  <c r="T92" i="16"/>
  <c r="D93" i="16"/>
  <c r="L93" i="16"/>
  <c r="T93" i="16"/>
  <c r="D229" i="17"/>
  <c r="L229" i="17"/>
  <c r="T229" i="17"/>
  <c r="C237" i="17"/>
  <c r="C190" i="17"/>
  <c r="K237" i="17"/>
  <c r="K190" i="17"/>
  <c r="S237" i="17"/>
  <c r="S190" i="17"/>
  <c r="E240" i="17"/>
  <c r="M240" i="17"/>
  <c r="U240" i="17"/>
  <c r="G161" i="17"/>
  <c r="O161" i="17"/>
  <c r="W161" i="17"/>
  <c r="G162" i="17"/>
  <c r="O162" i="17"/>
  <c r="W162" i="17"/>
  <c r="G163" i="17"/>
  <c r="O163" i="17"/>
  <c r="W163" i="17"/>
  <c r="G164" i="17"/>
  <c r="O164" i="17"/>
  <c r="G165" i="17"/>
  <c r="O165" i="17"/>
  <c r="G166" i="17"/>
  <c r="O166" i="17"/>
  <c r="W166" i="17"/>
  <c r="I167" i="17"/>
  <c r="G168" i="17"/>
  <c r="Q168" i="17"/>
  <c r="O169" i="17"/>
  <c r="Y169" i="17"/>
  <c r="W170" i="17"/>
  <c r="I171" i="17"/>
  <c r="G172" i="17"/>
  <c r="Q172" i="17"/>
  <c r="O173" i="17"/>
  <c r="Y173" i="17"/>
  <c r="W174" i="17"/>
  <c r="I175" i="17"/>
  <c r="G184" i="17"/>
  <c r="Q184" i="17"/>
  <c r="D190" i="17"/>
  <c r="O190" i="17"/>
  <c r="Y190" i="17"/>
  <c r="M203" i="17"/>
  <c r="B209" i="17"/>
  <c r="U209" i="17"/>
  <c r="F226" i="18"/>
  <c r="V226" i="18"/>
  <c r="I246" i="18"/>
  <c r="Q246" i="18"/>
  <c r="Y246" i="18"/>
  <c r="F199" i="15"/>
  <c r="N199" i="15"/>
  <c r="V199" i="15"/>
  <c r="F216" i="15"/>
  <c r="N216" i="15"/>
  <c r="V216" i="15"/>
  <c r="E91" i="16"/>
  <c r="M91" i="16"/>
  <c r="E92" i="16"/>
  <c r="M92" i="16"/>
  <c r="U92" i="16"/>
  <c r="E93" i="16"/>
  <c r="M93" i="16"/>
  <c r="U93" i="16"/>
  <c r="D5" i="17"/>
  <c r="L5" i="17"/>
  <c r="L217" i="19" s="1"/>
  <c r="T5" i="17"/>
  <c r="T171" i="17" s="1"/>
  <c r="C226" i="17"/>
  <c r="C217" i="17" s="1"/>
  <c r="C171" i="17"/>
  <c r="K226" i="17"/>
  <c r="K217" i="17" s="1"/>
  <c r="K171" i="17"/>
  <c r="S226" i="17"/>
  <c r="S217" i="17" s="1"/>
  <c r="S171" i="17"/>
  <c r="E229" i="17"/>
  <c r="M229" i="17"/>
  <c r="U229" i="17"/>
  <c r="F246" i="17"/>
  <c r="F203" i="17"/>
  <c r="N246" i="17"/>
  <c r="N203" i="17"/>
  <c r="V246" i="17"/>
  <c r="V203" i="17"/>
  <c r="U167" i="17"/>
  <c r="R168" i="17"/>
  <c r="E169" i="17"/>
  <c r="B170" i="17"/>
  <c r="M170" i="17"/>
  <c r="U171" i="17"/>
  <c r="R172" i="17"/>
  <c r="E173" i="17"/>
  <c r="B174" i="17"/>
  <c r="M174" i="17"/>
  <c r="J175" i="17"/>
  <c r="U175" i="17"/>
  <c r="H184" i="17"/>
  <c r="R184" i="17"/>
  <c r="E190" i="17"/>
  <c r="P190" i="17"/>
  <c r="B203" i="17"/>
  <c r="P203" i="17"/>
  <c r="D209" i="17"/>
  <c r="G217" i="18"/>
  <c r="W217" i="18"/>
  <c r="I235" i="18"/>
  <c r="Q235" i="18"/>
  <c r="Y235" i="18"/>
  <c r="I248" i="18"/>
  <c r="Q248" i="18"/>
  <c r="Y248" i="18"/>
  <c r="I115" i="15"/>
  <c r="Q115" i="15"/>
  <c r="Y115" i="15"/>
  <c r="G181" i="15"/>
  <c r="O181" i="15"/>
  <c r="W181" i="15"/>
  <c r="G199" i="15"/>
  <c r="O199" i="15"/>
  <c r="W199" i="15"/>
  <c r="G216" i="15"/>
  <c r="O216" i="15"/>
  <c r="W216" i="15"/>
  <c r="F92" i="16"/>
  <c r="N92" i="16"/>
  <c r="V92" i="16"/>
  <c r="F93" i="16"/>
  <c r="N93" i="16"/>
  <c r="V93" i="16"/>
  <c r="F235" i="17"/>
  <c r="F184" i="17"/>
  <c r="N235" i="17"/>
  <c r="N184" i="17"/>
  <c r="V235" i="17"/>
  <c r="V184" i="17"/>
  <c r="G246" i="17"/>
  <c r="G203" i="17"/>
  <c r="O246" i="17"/>
  <c r="O203" i="17"/>
  <c r="W246" i="17"/>
  <c r="W240" i="17" s="1"/>
  <c r="W203" i="17"/>
  <c r="F248" i="17"/>
  <c r="F209" i="17"/>
  <c r="N248" i="17"/>
  <c r="N209" i="17"/>
  <c r="V248" i="17"/>
  <c r="V209" i="17"/>
  <c r="I161" i="17"/>
  <c r="Q161" i="17"/>
  <c r="Y161" i="17"/>
  <c r="I162" i="17"/>
  <c r="Q162" i="17"/>
  <c r="Y162" i="17"/>
  <c r="I163" i="17"/>
  <c r="Q163" i="17"/>
  <c r="Y163" i="17"/>
  <c r="I164" i="17"/>
  <c r="Q164" i="17"/>
  <c r="Y164" i="17"/>
  <c r="I165" i="17"/>
  <c r="Q165" i="17"/>
  <c r="Y165" i="17"/>
  <c r="I166" i="17"/>
  <c r="Q166" i="17"/>
  <c r="Y166" i="17"/>
  <c r="W167" i="17"/>
  <c r="I168" i="17"/>
  <c r="G169" i="17"/>
  <c r="Q169" i="17"/>
  <c r="O170" i="17"/>
  <c r="Y170" i="17"/>
  <c r="W171" i="17"/>
  <c r="I172" i="17"/>
  <c r="G173" i="17"/>
  <c r="Q173" i="17"/>
  <c r="O174" i="17"/>
  <c r="Y174" i="17"/>
  <c r="W175" i="17"/>
  <c r="I184" i="17"/>
  <c r="T184" i="17"/>
  <c r="G190" i="17"/>
  <c r="Q190" i="17"/>
  <c r="D203" i="17"/>
  <c r="Q203" i="17"/>
  <c r="E209" i="17"/>
  <c r="I217" i="18"/>
  <c r="Y217" i="18"/>
  <c r="I237" i="18"/>
  <c r="Q237" i="18"/>
  <c r="Y237" i="18"/>
  <c r="K246" i="18"/>
  <c r="D173" i="19"/>
  <c r="D172" i="19"/>
  <c r="D169" i="19"/>
  <c r="D168" i="19"/>
  <c r="D167" i="19"/>
  <c r="D165" i="19"/>
  <c r="H34" i="15"/>
  <c r="P34" i="15"/>
  <c r="X34" i="15"/>
  <c r="B115" i="15"/>
  <c r="J115" i="15"/>
  <c r="R115" i="15"/>
  <c r="H181" i="15"/>
  <c r="P181" i="15"/>
  <c r="X181" i="15"/>
  <c r="H199" i="15"/>
  <c r="P199" i="15"/>
  <c r="X199" i="15"/>
  <c r="H216" i="15"/>
  <c r="P216" i="15"/>
  <c r="X216" i="15"/>
  <c r="B71" i="16"/>
  <c r="J71" i="16"/>
  <c r="R71" i="16"/>
  <c r="G91" i="16"/>
  <c r="G92" i="16"/>
  <c r="O92" i="16"/>
  <c r="W92" i="16"/>
  <c r="G93" i="16"/>
  <c r="O93" i="16"/>
  <c r="W93" i="16"/>
  <c r="G229" i="17"/>
  <c r="O229" i="17"/>
  <c r="W229" i="17"/>
  <c r="F237" i="17"/>
  <c r="F190" i="17"/>
  <c r="N237" i="17"/>
  <c r="N190" i="17"/>
  <c r="V237" i="17"/>
  <c r="V190" i="17"/>
  <c r="G248" i="17"/>
  <c r="G209" i="17"/>
  <c r="O248" i="17"/>
  <c r="O209" i="17"/>
  <c r="W248" i="17"/>
  <c r="W209" i="17"/>
  <c r="B161" i="17"/>
  <c r="R161" i="17"/>
  <c r="B162" i="17"/>
  <c r="R162" i="17"/>
  <c r="B163" i="17"/>
  <c r="R163" i="17"/>
  <c r="B164" i="17"/>
  <c r="R164" i="17"/>
  <c r="B165" i="17"/>
  <c r="R165" i="17"/>
  <c r="B166" i="17"/>
  <c r="R166" i="17"/>
  <c r="B167" i="17"/>
  <c r="M167" i="17"/>
  <c r="U168" i="17"/>
  <c r="R169" i="17"/>
  <c r="E170" i="17"/>
  <c r="B171" i="17"/>
  <c r="M171" i="17"/>
  <c r="U172" i="17"/>
  <c r="R173" i="17"/>
  <c r="E174" i="17"/>
  <c r="B175" i="17"/>
  <c r="M175" i="17"/>
  <c r="J184" i="17"/>
  <c r="U184" i="17"/>
  <c r="H190" i="17"/>
  <c r="R190" i="17"/>
  <c r="E203" i="17"/>
  <c r="R203" i="17"/>
  <c r="J209" i="17"/>
  <c r="K217" i="18"/>
  <c r="I226" i="18"/>
  <c r="Q226" i="18"/>
  <c r="Y226" i="18"/>
  <c r="K235" i="18"/>
  <c r="C248" i="18"/>
  <c r="S248" i="18"/>
  <c r="I181" i="15"/>
  <c r="Q181" i="15"/>
  <c r="Y181" i="15"/>
  <c r="I199" i="15"/>
  <c r="Q199" i="15"/>
  <c r="Y199" i="15"/>
  <c r="I216" i="15"/>
  <c r="Q216" i="15"/>
  <c r="Y216" i="15"/>
  <c r="F226" i="17"/>
  <c r="F217" i="17" s="1"/>
  <c r="F171" i="17"/>
  <c r="N226" i="17"/>
  <c r="N217" i="17" s="1"/>
  <c r="N171" i="17"/>
  <c r="V226" i="17"/>
  <c r="V217" i="17" s="1"/>
  <c r="V171" i="17"/>
  <c r="H248" i="17"/>
  <c r="H240" i="17" s="1"/>
  <c r="H209" i="17"/>
  <c r="P248" i="17"/>
  <c r="P240" i="17" s="1"/>
  <c r="P209" i="17"/>
  <c r="X248" i="17"/>
  <c r="X240" i="17" s="1"/>
  <c r="X209" i="17"/>
  <c r="O167" i="17"/>
  <c r="Y167" i="17"/>
  <c r="W168" i="17"/>
  <c r="I169" i="17"/>
  <c r="G170" i="17"/>
  <c r="Q170" i="17"/>
  <c r="O171" i="17"/>
  <c r="Y171" i="17"/>
  <c r="W172" i="17"/>
  <c r="I173" i="17"/>
  <c r="G174" i="17"/>
  <c r="Q174" i="17"/>
  <c r="O175" i="17"/>
  <c r="Y175" i="17"/>
  <c r="W184" i="17"/>
  <c r="I190" i="17"/>
  <c r="T190" i="17"/>
  <c r="H203" i="17"/>
  <c r="T203" i="17"/>
  <c r="L209" i="17"/>
  <c r="C237" i="18"/>
  <c r="S237" i="18"/>
  <c r="M246" i="18"/>
  <c r="C199" i="14"/>
  <c r="K199" i="14"/>
  <c r="S199" i="14"/>
  <c r="B34" i="15"/>
  <c r="J34" i="15"/>
  <c r="R34" i="15"/>
  <c r="D115" i="15"/>
  <c r="L115" i="15"/>
  <c r="T115" i="15"/>
  <c r="B181" i="15"/>
  <c r="J181" i="15"/>
  <c r="R181" i="15"/>
  <c r="B199" i="15"/>
  <c r="J199" i="15"/>
  <c r="R199" i="15"/>
  <c r="B216" i="15"/>
  <c r="J216" i="15"/>
  <c r="R216" i="15"/>
  <c r="I91" i="16"/>
  <c r="Y91" i="16"/>
  <c r="I92" i="16"/>
  <c r="Q92" i="16"/>
  <c r="Y92" i="16"/>
  <c r="I93" i="16"/>
  <c r="Q93" i="16"/>
  <c r="Y93" i="16"/>
  <c r="H5" i="17"/>
  <c r="H171" i="17" s="1"/>
  <c r="P5" i="17"/>
  <c r="P217" i="19" s="1"/>
  <c r="X5" i="17"/>
  <c r="I229" i="17"/>
  <c r="Q229" i="17"/>
  <c r="Y229" i="17"/>
  <c r="B240" i="17"/>
  <c r="J240" i="17"/>
  <c r="R240" i="17"/>
  <c r="I248" i="17"/>
  <c r="I240" i="17" s="1"/>
  <c r="I209" i="17"/>
  <c r="Q248" i="17"/>
  <c r="Q240" i="17" s="1"/>
  <c r="Q209" i="17"/>
  <c r="Y248" i="17"/>
  <c r="Y240" i="17" s="1"/>
  <c r="Y209" i="17"/>
  <c r="E167" i="17"/>
  <c r="B168" i="17"/>
  <c r="M168" i="17"/>
  <c r="U169" i="17"/>
  <c r="R170" i="17"/>
  <c r="E171" i="17"/>
  <c r="B172" i="17"/>
  <c r="M172" i="17"/>
  <c r="U173" i="17"/>
  <c r="R174" i="17"/>
  <c r="E175" i="17"/>
  <c r="B184" i="17"/>
  <c r="M184" i="17"/>
  <c r="X184" i="17"/>
  <c r="J190" i="17"/>
  <c r="U190" i="17"/>
  <c r="I203" i="17"/>
  <c r="U203" i="17"/>
  <c r="M209" i="17"/>
  <c r="O217" i="18"/>
  <c r="C226" i="18"/>
  <c r="S226" i="18"/>
  <c r="M235" i="18"/>
  <c r="N246" i="18"/>
  <c r="E248" i="18"/>
  <c r="U248" i="18"/>
  <c r="C199" i="15"/>
  <c r="K199" i="15"/>
  <c r="S199" i="15"/>
  <c r="C216" i="15"/>
  <c r="K216" i="15"/>
  <c r="S216" i="15"/>
  <c r="C246" i="17"/>
  <c r="C203" i="17"/>
  <c r="K246" i="17"/>
  <c r="K203" i="17"/>
  <c r="S246" i="17"/>
  <c r="S203" i="17"/>
  <c r="E161" i="17"/>
  <c r="M161" i="17"/>
  <c r="U161" i="17"/>
  <c r="E162" i="17"/>
  <c r="M162" i="17"/>
  <c r="U162" i="17"/>
  <c r="E163" i="17"/>
  <c r="M163" i="17"/>
  <c r="U163" i="17"/>
  <c r="E164" i="17"/>
  <c r="M164" i="17"/>
  <c r="U164" i="17"/>
  <c r="E165" i="17"/>
  <c r="M165" i="17"/>
  <c r="U165" i="17"/>
  <c r="E166" i="17"/>
  <c r="M166" i="17"/>
  <c r="U166" i="17"/>
  <c r="G167" i="17"/>
  <c r="Q167" i="17"/>
  <c r="O168" i="17"/>
  <c r="Y168" i="17"/>
  <c r="W169" i="17"/>
  <c r="I170" i="17"/>
  <c r="G171" i="17"/>
  <c r="Q171" i="17"/>
  <c r="D184" i="17"/>
  <c r="O184" i="17"/>
  <c r="L190" i="17"/>
  <c r="W190" i="17"/>
  <c r="X203" i="17"/>
  <c r="R209" i="17"/>
  <c r="Q217" i="18"/>
  <c r="N235" i="18"/>
  <c r="E237" i="18"/>
  <c r="M237" i="18"/>
  <c r="U237" i="18"/>
  <c r="F248" i="18"/>
  <c r="V248" i="18"/>
  <c r="D34" i="15"/>
  <c r="L34" i="15"/>
  <c r="T34" i="15"/>
  <c r="D181" i="15"/>
  <c r="L181" i="15"/>
  <c r="T181" i="15"/>
  <c r="D199" i="15"/>
  <c r="L199" i="15"/>
  <c r="T199" i="15"/>
  <c r="D216" i="15"/>
  <c r="L216" i="15"/>
  <c r="T216" i="15"/>
  <c r="C92" i="16"/>
  <c r="K92" i="16"/>
  <c r="S92" i="16"/>
  <c r="C93" i="16"/>
  <c r="K93" i="16"/>
  <c r="S93" i="16"/>
  <c r="C235" i="17"/>
  <c r="C229" i="17" s="1"/>
  <c r="C184" i="17"/>
  <c r="K235" i="17"/>
  <c r="K184" i="17"/>
  <c r="S235" i="17"/>
  <c r="S184" i="17"/>
  <c r="C248" i="17"/>
  <c r="C209" i="17"/>
  <c r="K248" i="17"/>
  <c r="K209" i="17"/>
  <c r="S248" i="17"/>
  <c r="S209" i="17"/>
  <c r="R167" i="17"/>
  <c r="E168" i="17"/>
  <c r="B169" i="17"/>
  <c r="M169" i="17"/>
  <c r="U170" i="17"/>
  <c r="R171" i="17"/>
  <c r="E184" i="17"/>
  <c r="P184" i="17"/>
  <c r="B190" i="17"/>
  <c r="M190" i="17"/>
  <c r="X190" i="17"/>
  <c r="L203" i="17"/>
  <c r="Y203" i="17"/>
  <c r="T209" i="17"/>
  <c r="C217" i="18"/>
  <c r="S217" i="18"/>
  <c r="E226" i="18"/>
  <c r="U226" i="18"/>
  <c r="F237" i="18"/>
  <c r="V237" i="18"/>
  <c r="E5" i="18"/>
  <c r="E171" i="18" s="1"/>
  <c r="M5" i="18"/>
  <c r="M171" i="18" s="1"/>
  <c r="U5" i="18"/>
  <c r="U171" i="18" s="1"/>
  <c r="D226" i="18"/>
  <c r="L226" i="18"/>
  <c r="T226" i="18"/>
  <c r="G246" i="18"/>
  <c r="O246" i="18"/>
  <c r="W246" i="18"/>
  <c r="I161" i="18"/>
  <c r="Q161" i="18"/>
  <c r="Y161" i="18"/>
  <c r="I162" i="18"/>
  <c r="Q162" i="18"/>
  <c r="Y162" i="18"/>
  <c r="I163" i="18"/>
  <c r="Q163" i="18"/>
  <c r="Y163" i="18"/>
  <c r="I164" i="18"/>
  <c r="Q164" i="18"/>
  <c r="Y164" i="18"/>
  <c r="I165" i="18"/>
  <c r="Q165" i="18"/>
  <c r="Y165" i="18"/>
  <c r="I166" i="18"/>
  <c r="Q166" i="18"/>
  <c r="Y166" i="18"/>
  <c r="I167" i="18"/>
  <c r="Q167" i="18"/>
  <c r="Y167" i="18"/>
  <c r="I168" i="18"/>
  <c r="Q168" i="18"/>
  <c r="Y168" i="18"/>
  <c r="I169" i="18"/>
  <c r="Q169" i="18"/>
  <c r="Y169" i="18"/>
  <c r="I170" i="18"/>
  <c r="Q170" i="18"/>
  <c r="Y170" i="18"/>
  <c r="I171" i="18"/>
  <c r="Q171" i="18"/>
  <c r="Y171" i="18"/>
  <c r="I172" i="18"/>
  <c r="Q172" i="18"/>
  <c r="Y172" i="18"/>
  <c r="I173" i="18"/>
  <c r="Q173" i="18"/>
  <c r="Y173" i="18"/>
  <c r="I174" i="18"/>
  <c r="Q174" i="18"/>
  <c r="Y174" i="18"/>
  <c r="I175" i="18"/>
  <c r="Q175" i="18"/>
  <c r="Y175" i="18"/>
  <c r="I184" i="18"/>
  <c r="Q184" i="18"/>
  <c r="Y184" i="18"/>
  <c r="I190" i="18"/>
  <c r="Q190" i="18"/>
  <c r="Y190" i="18"/>
  <c r="I203" i="18"/>
  <c r="Q203" i="18"/>
  <c r="Y203" i="18"/>
  <c r="I209" i="18"/>
  <c r="Q209" i="18"/>
  <c r="Y209" i="18"/>
  <c r="C223" i="18"/>
  <c r="S223" i="18"/>
  <c r="K226" i="18"/>
  <c r="C235" i="18"/>
  <c r="S235" i="18"/>
  <c r="K237" i="18"/>
  <c r="C246" i="18"/>
  <c r="S246" i="18"/>
  <c r="K248" i="18"/>
  <c r="B217" i="19"/>
  <c r="B173" i="19"/>
  <c r="B172" i="19"/>
  <c r="B169" i="19"/>
  <c r="B168" i="19"/>
  <c r="B167" i="19"/>
  <c r="B165" i="19"/>
  <c r="B160" i="19" s="1"/>
  <c r="N217" i="19"/>
  <c r="B226" i="19"/>
  <c r="J226" i="19"/>
  <c r="R226" i="19"/>
  <c r="L229" i="19"/>
  <c r="L192" i="19"/>
  <c r="L191" i="19"/>
  <c r="L188" i="19"/>
  <c r="L187" i="19"/>
  <c r="L185" i="19"/>
  <c r="L184" i="19"/>
  <c r="L183" i="19"/>
  <c r="C61" i="19"/>
  <c r="C184" i="19" s="1"/>
  <c r="C235" i="19"/>
  <c r="K61" i="19"/>
  <c r="K190" i="19" s="1"/>
  <c r="K235" i="19"/>
  <c r="S61" i="19"/>
  <c r="S190" i="19" s="1"/>
  <c r="S235" i="19"/>
  <c r="S184" i="19"/>
  <c r="B229" i="19"/>
  <c r="B192" i="19"/>
  <c r="B191" i="19"/>
  <c r="B188" i="19"/>
  <c r="B187" i="19"/>
  <c r="B185" i="19"/>
  <c r="B183" i="19"/>
  <c r="J229" i="19"/>
  <c r="J192" i="19"/>
  <c r="J191" i="19"/>
  <c r="J188" i="19"/>
  <c r="J187" i="19"/>
  <c r="J185" i="19"/>
  <c r="J183" i="19"/>
  <c r="R229" i="19"/>
  <c r="R192" i="19"/>
  <c r="R191" i="19"/>
  <c r="R188" i="19"/>
  <c r="R187" i="19"/>
  <c r="R185" i="19"/>
  <c r="R183" i="19"/>
  <c r="D246" i="19"/>
  <c r="L246" i="19"/>
  <c r="T246" i="19"/>
  <c r="C248" i="19"/>
  <c r="K248" i="19"/>
  <c r="S248" i="19"/>
  <c r="F5" i="18"/>
  <c r="F166" i="18" s="1"/>
  <c r="N5" i="18"/>
  <c r="N166" i="18" s="1"/>
  <c r="V5" i="18"/>
  <c r="V171" i="18" s="1"/>
  <c r="G235" i="18"/>
  <c r="O235" i="18"/>
  <c r="W235" i="18"/>
  <c r="H246" i="18"/>
  <c r="P246" i="18"/>
  <c r="X246" i="18"/>
  <c r="G248" i="18"/>
  <c r="O248" i="18"/>
  <c r="W248" i="18"/>
  <c r="E223" i="18"/>
  <c r="U223" i="18"/>
  <c r="M226" i="18"/>
  <c r="E235" i="18"/>
  <c r="U235" i="18"/>
  <c r="E246" i="18"/>
  <c r="U246" i="18"/>
  <c r="M248" i="18"/>
  <c r="C5" i="19"/>
  <c r="C171" i="19" s="1"/>
  <c r="C226" i="19"/>
  <c r="K5" i="19"/>
  <c r="K171" i="19" s="1"/>
  <c r="K226" i="19"/>
  <c r="S5" i="19"/>
  <c r="S226" i="19"/>
  <c r="S171" i="19"/>
  <c r="N229" i="19"/>
  <c r="N192" i="19"/>
  <c r="N191" i="19"/>
  <c r="N190" i="19"/>
  <c r="N188" i="19"/>
  <c r="N187" i="19"/>
  <c r="N185" i="19"/>
  <c r="N183" i="19"/>
  <c r="D235" i="19"/>
  <c r="L235" i="19"/>
  <c r="T235" i="19"/>
  <c r="C237" i="19"/>
  <c r="K237" i="19"/>
  <c r="S237" i="19"/>
  <c r="E246" i="19"/>
  <c r="M246" i="19"/>
  <c r="U246" i="19"/>
  <c r="D248" i="19"/>
  <c r="L248" i="19"/>
  <c r="T248" i="19"/>
  <c r="H235" i="18"/>
  <c r="P235" i="18"/>
  <c r="X235" i="18"/>
  <c r="G237" i="18"/>
  <c r="O237" i="18"/>
  <c r="W237" i="18"/>
  <c r="H248" i="18"/>
  <c r="P248" i="18"/>
  <c r="X248" i="18"/>
  <c r="C161" i="18"/>
  <c r="K161" i="18"/>
  <c r="S161" i="18"/>
  <c r="C162" i="18"/>
  <c r="K162" i="18"/>
  <c r="S162" i="18"/>
  <c r="C163" i="18"/>
  <c r="K163" i="18"/>
  <c r="S163" i="18"/>
  <c r="C164" i="18"/>
  <c r="K164" i="18"/>
  <c r="S164" i="18"/>
  <c r="C165" i="18"/>
  <c r="K165" i="18"/>
  <c r="S165" i="18"/>
  <c r="K166" i="18"/>
  <c r="C167" i="18"/>
  <c r="K167" i="18"/>
  <c r="S167" i="18"/>
  <c r="K168" i="18"/>
  <c r="S168" i="18"/>
  <c r="K169" i="18"/>
  <c r="S169" i="18"/>
  <c r="C170" i="18"/>
  <c r="K170" i="18"/>
  <c r="S170" i="18"/>
  <c r="C171" i="18"/>
  <c r="S171" i="18"/>
  <c r="C172" i="18"/>
  <c r="K172" i="18"/>
  <c r="S172" i="18"/>
  <c r="C173" i="18"/>
  <c r="K173" i="18"/>
  <c r="S173" i="18"/>
  <c r="C174" i="18"/>
  <c r="K174" i="18"/>
  <c r="S174" i="18"/>
  <c r="C175" i="18"/>
  <c r="K175" i="18"/>
  <c r="S175" i="18"/>
  <c r="K184" i="18"/>
  <c r="C190" i="18"/>
  <c r="S190" i="18"/>
  <c r="K203" i="18"/>
  <c r="C209" i="18"/>
  <c r="S209" i="18"/>
  <c r="F223" i="18"/>
  <c r="V223" i="18"/>
  <c r="N226" i="18"/>
  <c r="F235" i="18"/>
  <c r="V235" i="18"/>
  <c r="N237" i="18"/>
  <c r="F246" i="18"/>
  <c r="V246" i="18"/>
  <c r="N248" i="18"/>
  <c r="E217" i="19"/>
  <c r="E173" i="19"/>
  <c r="E172" i="19"/>
  <c r="E169" i="19"/>
  <c r="E168" i="19"/>
  <c r="E167" i="19"/>
  <c r="E165" i="19"/>
  <c r="R217" i="19"/>
  <c r="R173" i="19"/>
  <c r="R172" i="19"/>
  <c r="R169" i="19"/>
  <c r="R168" i="19"/>
  <c r="R167" i="19"/>
  <c r="R165" i="19"/>
  <c r="D226" i="19"/>
  <c r="D171" i="19"/>
  <c r="L226" i="19"/>
  <c r="L171" i="19"/>
  <c r="T226" i="19"/>
  <c r="O229" i="19"/>
  <c r="O192" i="19"/>
  <c r="O191" i="19"/>
  <c r="O188" i="19"/>
  <c r="O187" i="19"/>
  <c r="O185" i="19"/>
  <c r="O183" i="19"/>
  <c r="E61" i="19"/>
  <c r="E184" i="19" s="1"/>
  <c r="E235" i="19"/>
  <c r="M61" i="19"/>
  <c r="M184" i="19" s="1"/>
  <c r="M235" i="19"/>
  <c r="U229" i="19"/>
  <c r="U192" i="19"/>
  <c r="U191" i="19"/>
  <c r="U188" i="19"/>
  <c r="U187" i="19"/>
  <c r="U185" i="19"/>
  <c r="U183" i="19"/>
  <c r="D237" i="19"/>
  <c r="L237" i="19"/>
  <c r="T237" i="19"/>
  <c r="F246" i="19"/>
  <c r="N246" i="19"/>
  <c r="V246" i="19"/>
  <c r="E248" i="19"/>
  <c r="M248" i="19"/>
  <c r="U248" i="19"/>
  <c r="H5" i="18"/>
  <c r="H166" i="18" s="1"/>
  <c r="P5" i="18"/>
  <c r="P166" i="18" s="1"/>
  <c r="X5" i="18"/>
  <c r="X171" i="18" s="1"/>
  <c r="G226" i="18"/>
  <c r="O226" i="18"/>
  <c r="W226" i="18"/>
  <c r="H237" i="18"/>
  <c r="P237" i="18"/>
  <c r="X237" i="18"/>
  <c r="B246" i="18"/>
  <c r="J246" i="18"/>
  <c r="R246" i="18"/>
  <c r="D161" i="18"/>
  <c r="L161" i="18"/>
  <c r="T161" i="18"/>
  <c r="D162" i="18"/>
  <c r="L162" i="18"/>
  <c r="T162" i="18"/>
  <c r="D163" i="18"/>
  <c r="L163" i="18"/>
  <c r="T163" i="18"/>
  <c r="D164" i="18"/>
  <c r="L164" i="18"/>
  <c r="T164" i="18"/>
  <c r="D165" i="18"/>
  <c r="L165" i="18"/>
  <c r="L166" i="18"/>
  <c r="L167" i="18"/>
  <c r="D168" i="18"/>
  <c r="L168" i="18"/>
  <c r="T168" i="18"/>
  <c r="D169" i="18"/>
  <c r="L169" i="18"/>
  <c r="D170" i="18"/>
  <c r="L170" i="18"/>
  <c r="D171" i="18"/>
  <c r="L171" i="18"/>
  <c r="T171" i="18"/>
  <c r="D172" i="18"/>
  <c r="L172" i="18"/>
  <c r="T172" i="18"/>
  <c r="D173" i="18"/>
  <c r="L173" i="18"/>
  <c r="T173" i="18"/>
  <c r="D174" i="18"/>
  <c r="L174" i="18"/>
  <c r="T174" i="18"/>
  <c r="L175" i="18"/>
  <c r="F217" i="19"/>
  <c r="T5" i="19"/>
  <c r="T171" i="19" s="1"/>
  <c r="E226" i="19"/>
  <c r="M226" i="19"/>
  <c r="U226" i="19"/>
  <c r="T229" i="19"/>
  <c r="T192" i="19"/>
  <c r="T191" i="19"/>
  <c r="T188" i="19"/>
  <c r="T187" i="19"/>
  <c r="T185" i="19"/>
  <c r="T184" i="19"/>
  <c r="T183" i="19"/>
  <c r="T178" i="19" s="1"/>
  <c r="F235" i="19"/>
  <c r="F184" i="19"/>
  <c r="N235" i="19"/>
  <c r="N184" i="19"/>
  <c r="V235" i="19"/>
  <c r="V184" i="19"/>
  <c r="E237" i="19"/>
  <c r="M237" i="19"/>
  <c r="U237" i="19"/>
  <c r="G246" i="19"/>
  <c r="O246" i="19"/>
  <c r="W246" i="19"/>
  <c r="F248" i="19"/>
  <c r="N248" i="19"/>
  <c r="V248" i="19"/>
  <c r="H226" i="18"/>
  <c r="P226" i="18"/>
  <c r="X226" i="18"/>
  <c r="B235" i="18"/>
  <c r="J235" i="18"/>
  <c r="R235" i="18"/>
  <c r="B248" i="18"/>
  <c r="J248" i="18"/>
  <c r="R248" i="18"/>
  <c r="M184" i="18"/>
  <c r="M203" i="18"/>
  <c r="E209" i="18"/>
  <c r="U209" i="18"/>
  <c r="U217" i="19"/>
  <c r="U173" i="19"/>
  <c r="U172" i="19"/>
  <c r="U169" i="19"/>
  <c r="U168" i="19"/>
  <c r="U167" i="19"/>
  <c r="U165" i="19"/>
  <c r="F226" i="19"/>
  <c r="N226" i="19"/>
  <c r="V226" i="19"/>
  <c r="V229" i="19"/>
  <c r="V192" i="19"/>
  <c r="V191" i="19"/>
  <c r="V190" i="19"/>
  <c r="V188" i="19"/>
  <c r="V187" i="19"/>
  <c r="V185" i="19"/>
  <c r="V183" i="19"/>
  <c r="V178" i="19" s="1"/>
  <c r="G235" i="19"/>
  <c r="O235" i="19"/>
  <c r="W235" i="19"/>
  <c r="F237" i="19"/>
  <c r="N237" i="19"/>
  <c r="V237" i="19"/>
  <c r="H246" i="19"/>
  <c r="P246" i="19"/>
  <c r="X246" i="19"/>
  <c r="G248" i="19"/>
  <c r="O248" i="19"/>
  <c r="W248" i="19"/>
  <c r="B5" i="18"/>
  <c r="J5" i="18"/>
  <c r="J171" i="18" s="1"/>
  <c r="R5" i="18"/>
  <c r="R171" i="18" s="1"/>
  <c r="B237" i="18"/>
  <c r="J237" i="18"/>
  <c r="R237" i="18"/>
  <c r="D246" i="18"/>
  <c r="L246" i="18"/>
  <c r="T246" i="18"/>
  <c r="N184" i="18"/>
  <c r="F190" i="18"/>
  <c r="V190" i="18"/>
  <c r="N203" i="18"/>
  <c r="F209" i="18"/>
  <c r="V209" i="18"/>
  <c r="J173" i="19"/>
  <c r="J172" i="19"/>
  <c r="J169" i="19"/>
  <c r="J168" i="19"/>
  <c r="J167" i="19"/>
  <c r="J165" i="19"/>
  <c r="V217" i="19"/>
  <c r="G226" i="19"/>
  <c r="O226" i="19"/>
  <c r="W226" i="19"/>
  <c r="D229" i="19"/>
  <c r="D192" i="19"/>
  <c r="D191" i="19"/>
  <c r="D188" i="19"/>
  <c r="D187" i="19"/>
  <c r="D185" i="19"/>
  <c r="D184" i="19"/>
  <c r="D183" i="19"/>
  <c r="W229" i="19"/>
  <c r="W192" i="19"/>
  <c r="W191" i="19"/>
  <c r="W188" i="19"/>
  <c r="W187" i="19"/>
  <c r="W185" i="19"/>
  <c r="W183" i="19"/>
  <c r="H235" i="19"/>
  <c r="P235" i="19"/>
  <c r="X235" i="19"/>
  <c r="G237" i="19"/>
  <c r="O237" i="19"/>
  <c r="W237" i="19"/>
  <c r="I246" i="19"/>
  <c r="Q246" i="19"/>
  <c r="Y246" i="19"/>
  <c r="H248" i="19"/>
  <c r="P248" i="19"/>
  <c r="X248" i="19"/>
  <c r="B226" i="18"/>
  <c r="J226" i="18"/>
  <c r="R226" i="18"/>
  <c r="D235" i="18"/>
  <c r="L235" i="18"/>
  <c r="T235" i="18"/>
  <c r="D248" i="18"/>
  <c r="L248" i="18"/>
  <c r="T248" i="18"/>
  <c r="G161" i="18"/>
  <c r="O161" i="18"/>
  <c r="W161" i="18"/>
  <c r="G162" i="18"/>
  <c r="O162" i="18"/>
  <c r="W162" i="18"/>
  <c r="G163" i="18"/>
  <c r="O163" i="18"/>
  <c r="W163" i="18"/>
  <c r="G164" i="18"/>
  <c r="O164" i="18"/>
  <c r="W164" i="18"/>
  <c r="G165" i="18"/>
  <c r="O165" i="18"/>
  <c r="W165" i="18"/>
  <c r="G166" i="18"/>
  <c r="O166" i="18"/>
  <c r="W166" i="18"/>
  <c r="G167" i="18"/>
  <c r="O167" i="18"/>
  <c r="W167" i="18"/>
  <c r="G168" i="18"/>
  <c r="O168" i="18"/>
  <c r="W168" i="18"/>
  <c r="G169" i="18"/>
  <c r="O169" i="18"/>
  <c r="W169" i="18"/>
  <c r="G170" i="18"/>
  <c r="O170" i="18"/>
  <c r="W170" i="18"/>
  <c r="G171" i="18"/>
  <c r="O171" i="18"/>
  <c r="W171" i="18"/>
  <c r="G172" i="18"/>
  <c r="O172" i="18"/>
  <c r="W172" i="18"/>
  <c r="G173" i="18"/>
  <c r="O173" i="18"/>
  <c r="W173" i="18"/>
  <c r="G174" i="18"/>
  <c r="O174" i="18"/>
  <c r="W174" i="18"/>
  <c r="G175" i="18"/>
  <c r="O175" i="18"/>
  <c r="W175" i="18"/>
  <c r="G184" i="18"/>
  <c r="O184" i="18"/>
  <c r="W184" i="18"/>
  <c r="G190" i="18"/>
  <c r="O190" i="18"/>
  <c r="W190" i="18"/>
  <c r="G203" i="18"/>
  <c r="O203" i="18"/>
  <c r="W203" i="18"/>
  <c r="G209" i="18"/>
  <c r="O209" i="18"/>
  <c r="W209" i="18"/>
  <c r="L173" i="19"/>
  <c r="L172" i="19"/>
  <c r="L169" i="19"/>
  <c r="L168" i="19"/>
  <c r="L167" i="19"/>
  <c r="L165" i="19"/>
  <c r="X217" i="19"/>
  <c r="H226" i="19"/>
  <c r="P226" i="19"/>
  <c r="X226" i="19"/>
  <c r="F229" i="19"/>
  <c r="F192" i="19"/>
  <c r="F191" i="19"/>
  <c r="F190" i="19"/>
  <c r="F188" i="19"/>
  <c r="F187" i="19"/>
  <c r="F185" i="19"/>
  <c r="F183" i="19"/>
  <c r="I235" i="19"/>
  <c r="Q235" i="19"/>
  <c r="Y235" i="19"/>
  <c r="H237" i="19"/>
  <c r="P237" i="19"/>
  <c r="X237" i="19"/>
  <c r="B246" i="19"/>
  <c r="J246" i="19"/>
  <c r="R246" i="19"/>
  <c r="I248" i="19"/>
  <c r="Q248" i="19"/>
  <c r="Y248" i="19"/>
  <c r="D237" i="18"/>
  <c r="L237" i="18"/>
  <c r="T237" i="18"/>
  <c r="H184" i="18"/>
  <c r="P184" i="18"/>
  <c r="X184" i="18"/>
  <c r="H190" i="18"/>
  <c r="P190" i="18"/>
  <c r="X190" i="18"/>
  <c r="H203" i="18"/>
  <c r="P203" i="18"/>
  <c r="X203" i="18"/>
  <c r="H209" i="18"/>
  <c r="P209" i="18"/>
  <c r="X209" i="18"/>
  <c r="M217" i="19"/>
  <c r="M173" i="19"/>
  <c r="M172" i="19"/>
  <c r="M169" i="19"/>
  <c r="M168" i="19"/>
  <c r="M167" i="19"/>
  <c r="M165" i="19"/>
  <c r="I226" i="19"/>
  <c r="I171" i="19"/>
  <c r="I5" i="19"/>
  <c r="Q226" i="19"/>
  <c r="Q5" i="19"/>
  <c r="Q171" i="19" s="1"/>
  <c r="Y226" i="19"/>
  <c r="Y5" i="19"/>
  <c r="G229" i="19"/>
  <c r="G192" i="19"/>
  <c r="G191" i="19"/>
  <c r="G188" i="19"/>
  <c r="G187" i="19"/>
  <c r="G185" i="19"/>
  <c r="G183" i="19"/>
  <c r="B235" i="19"/>
  <c r="J235" i="19"/>
  <c r="R235" i="19"/>
  <c r="I237" i="19"/>
  <c r="Q237" i="19"/>
  <c r="Y237" i="19"/>
  <c r="C246" i="19"/>
  <c r="K246" i="19"/>
  <c r="S246" i="19"/>
  <c r="B248" i="19"/>
  <c r="J248" i="19"/>
  <c r="R248" i="19"/>
  <c r="H61" i="19"/>
  <c r="P61" i="19"/>
  <c r="X61" i="19"/>
  <c r="B171" i="19"/>
  <c r="J171" i="19"/>
  <c r="R171" i="19"/>
  <c r="B184" i="19"/>
  <c r="J184" i="19"/>
  <c r="R184" i="19"/>
  <c r="B190" i="19"/>
  <c r="J190" i="19"/>
  <c r="R190" i="19"/>
  <c r="B203" i="19"/>
  <c r="J203" i="19"/>
  <c r="R203" i="19"/>
  <c r="B209" i="19"/>
  <c r="J209" i="19"/>
  <c r="R209" i="19"/>
  <c r="B237" i="19"/>
  <c r="J237" i="19"/>
  <c r="R237" i="19"/>
  <c r="B69" i="20"/>
  <c r="J69" i="20"/>
  <c r="R69" i="20"/>
  <c r="B70" i="20"/>
  <c r="J70" i="20"/>
  <c r="R70" i="20"/>
  <c r="B71" i="20"/>
  <c r="J71" i="20"/>
  <c r="R71" i="20"/>
  <c r="E211" i="21"/>
  <c r="E171" i="21"/>
  <c r="M211" i="21"/>
  <c r="M171" i="21"/>
  <c r="U211" i="21"/>
  <c r="U171" i="21"/>
  <c r="G213" i="21"/>
  <c r="G175" i="21"/>
  <c r="O213" i="21"/>
  <c r="O175" i="21"/>
  <c r="W213" i="21"/>
  <c r="W175" i="21"/>
  <c r="J141" i="21"/>
  <c r="J132" i="21" s="1"/>
  <c r="U141" i="21"/>
  <c r="U132" i="21" s="1"/>
  <c r="H153" i="21"/>
  <c r="R153" i="21"/>
  <c r="E157" i="21"/>
  <c r="R157" i="21"/>
  <c r="F160" i="21"/>
  <c r="B192" i="22"/>
  <c r="J192" i="22"/>
  <c r="R192" i="22"/>
  <c r="E201" i="22"/>
  <c r="M201" i="22"/>
  <c r="U201" i="22"/>
  <c r="E202" i="22"/>
  <c r="M202" i="22"/>
  <c r="U202" i="22"/>
  <c r="E203" i="22"/>
  <c r="U203" i="22"/>
  <c r="F211" i="22"/>
  <c r="N211" i="22"/>
  <c r="V211" i="22"/>
  <c r="H213" i="22"/>
  <c r="P213" i="22"/>
  <c r="G5" i="19"/>
  <c r="O5" i="19"/>
  <c r="O171" i="19" s="1"/>
  <c r="W5" i="19"/>
  <c r="W171" i="19" s="1"/>
  <c r="I61" i="19"/>
  <c r="I184" i="19" s="1"/>
  <c r="Q61" i="19"/>
  <c r="Q184" i="19" s="1"/>
  <c r="Y61" i="19"/>
  <c r="C203" i="19"/>
  <c r="K203" i="19"/>
  <c r="S203" i="19"/>
  <c r="C209" i="19"/>
  <c r="K209" i="19"/>
  <c r="S209" i="19"/>
  <c r="C69" i="20"/>
  <c r="K69" i="20"/>
  <c r="S69" i="20"/>
  <c r="C70" i="20"/>
  <c r="K70" i="20"/>
  <c r="S70" i="20"/>
  <c r="C71" i="20"/>
  <c r="K71" i="20"/>
  <c r="S71" i="20"/>
  <c r="U203" i="21"/>
  <c r="U194" i="21" s="1"/>
  <c r="U160" i="21"/>
  <c r="F211" i="21"/>
  <c r="F171" i="21"/>
  <c r="N211" i="21"/>
  <c r="N171" i="21"/>
  <c r="V211" i="21"/>
  <c r="V171" i="21"/>
  <c r="H213" i="21"/>
  <c r="H175" i="21"/>
  <c r="P213" i="21"/>
  <c r="P175" i="21"/>
  <c r="X213" i="21"/>
  <c r="X175" i="21"/>
  <c r="L141" i="21"/>
  <c r="L132" i="21" s="1"/>
  <c r="V141" i="21"/>
  <c r="V132" i="21" s="1"/>
  <c r="I153" i="21"/>
  <c r="T153" i="21"/>
  <c r="F157" i="21"/>
  <c r="T157" i="21"/>
  <c r="J160" i="21"/>
  <c r="C192" i="22"/>
  <c r="K192" i="22"/>
  <c r="S192" i="22"/>
  <c r="N201" i="22"/>
  <c r="V201" i="22"/>
  <c r="F202" i="22"/>
  <c r="N202" i="22"/>
  <c r="V202" i="22"/>
  <c r="F203" i="22"/>
  <c r="O211" i="22"/>
  <c r="W211" i="22"/>
  <c r="I213" i="22"/>
  <c r="Q213" i="22"/>
  <c r="D190" i="19"/>
  <c r="L190" i="19"/>
  <c r="T190" i="19"/>
  <c r="D203" i="19"/>
  <c r="L203" i="19"/>
  <c r="T203" i="19"/>
  <c r="D209" i="19"/>
  <c r="L209" i="19"/>
  <c r="T209" i="19"/>
  <c r="D69" i="20"/>
  <c r="L69" i="20"/>
  <c r="T69" i="20"/>
  <c r="D70" i="20"/>
  <c r="L70" i="20"/>
  <c r="T70" i="20"/>
  <c r="D71" i="20"/>
  <c r="L71" i="20"/>
  <c r="T71" i="20"/>
  <c r="C192" i="21"/>
  <c r="C183" i="21" s="1"/>
  <c r="C141" i="21"/>
  <c r="C132" i="21" s="1"/>
  <c r="K192" i="21"/>
  <c r="K183" i="21" s="1"/>
  <c r="K141" i="21"/>
  <c r="K132" i="21" s="1"/>
  <c r="S192" i="21"/>
  <c r="S183" i="21" s="1"/>
  <c r="S141" i="21"/>
  <c r="S132" i="21" s="1"/>
  <c r="G211" i="21"/>
  <c r="G171" i="21"/>
  <c r="O211" i="21"/>
  <c r="O171" i="21"/>
  <c r="W211" i="21"/>
  <c r="W171" i="21"/>
  <c r="I213" i="21"/>
  <c r="I175" i="21"/>
  <c r="Q213" i="21"/>
  <c r="Q175" i="21"/>
  <c r="Y213" i="21"/>
  <c r="Y175" i="21"/>
  <c r="M141" i="21"/>
  <c r="M132" i="21" s="1"/>
  <c r="X141" i="21"/>
  <c r="X132" i="21" s="1"/>
  <c r="J153" i="21"/>
  <c r="H157" i="21"/>
  <c r="L160" i="21"/>
  <c r="D192" i="22"/>
  <c r="L192" i="22"/>
  <c r="W201" i="22"/>
  <c r="G202" i="22"/>
  <c r="O202" i="22"/>
  <c r="W202" i="22"/>
  <c r="G203" i="22"/>
  <c r="X211" i="22"/>
  <c r="R213" i="22"/>
  <c r="E171" i="19"/>
  <c r="M171" i="19"/>
  <c r="U171" i="19"/>
  <c r="U184" i="19"/>
  <c r="E190" i="19"/>
  <c r="M190" i="19"/>
  <c r="U190" i="19"/>
  <c r="E203" i="19"/>
  <c r="M203" i="19"/>
  <c r="U203" i="19"/>
  <c r="E209" i="19"/>
  <c r="M209" i="19"/>
  <c r="U209" i="19"/>
  <c r="U235" i="19"/>
  <c r="E69" i="20"/>
  <c r="M69" i="20"/>
  <c r="U69" i="20"/>
  <c r="E70" i="20"/>
  <c r="M70" i="20"/>
  <c r="U70" i="20"/>
  <c r="E71" i="20"/>
  <c r="M71" i="20"/>
  <c r="U71" i="20"/>
  <c r="G201" i="21"/>
  <c r="G153" i="21"/>
  <c r="O201" i="21"/>
  <c r="O153" i="21"/>
  <c r="W201" i="21"/>
  <c r="W153" i="21"/>
  <c r="G202" i="21"/>
  <c r="G157" i="21"/>
  <c r="O202" i="21"/>
  <c r="O157" i="21"/>
  <c r="W202" i="21"/>
  <c r="W157" i="21"/>
  <c r="G203" i="21"/>
  <c r="G160" i="21"/>
  <c r="O203" i="21"/>
  <c r="O160" i="21"/>
  <c r="W203" i="21"/>
  <c r="W160" i="21"/>
  <c r="H211" i="21"/>
  <c r="H171" i="21"/>
  <c r="P211" i="21"/>
  <c r="P171" i="21"/>
  <c r="X211" i="21"/>
  <c r="X171" i="21"/>
  <c r="B213" i="21"/>
  <c r="B175" i="21"/>
  <c r="J213" i="21"/>
  <c r="J175" i="21"/>
  <c r="R213" i="21"/>
  <c r="R175" i="21"/>
  <c r="D141" i="21"/>
  <c r="D132" i="21" s="1"/>
  <c r="N141" i="21"/>
  <c r="N132" i="21" s="1"/>
  <c r="Y141" i="21"/>
  <c r="Y132" i="21" s="1"/>
  <c r="L153" i="21"/>
  <c r="V153" i="21"/>
  <c r="J157" i="21"/>
  <c r="V157" i="21"/>
  <c r="M160" i="21"/>
  <c r="E192" i="22"/>
  <c r="M192" i="22"/>
  <c r="H202" i="22"/>
  <c r="P202" i="22"/>
  <c r="X202" i="22"/>
  <c r="H203" i="22"/>
  <c r="F203" i="19"/>
  <c r="N203" i="19"/>
  <c r="V203" i="19"/>
  <c r="F209" i="19"/>
  <c r="N209" i="19"/>
  <c r="V209" i="19"/>
  <c r="F69" i="20"/>
  <c r="N69" i="20"/>
  <c r="V69" i="20"/>
  <c r="F70" i="20"/>
  <c r="N70" i="20"/>
  <c r="V70" i="20"/>
  <c r="F71" i="20"/>
  <c r="N71" i="20"/>
  <c r="V71" i="20"/>
  <c r="H203" i="21"/>
  <c r="H194" i="21" s="1"/>
  <c r="H160" i="21"/>
  <c r="P203" i="21"/>
  <c r="P194" i="21" s="1"/>
  <c r="P160" i="21"/>
  <c r="X203" i="21"/>
  <c r="X194" i="21" s="1"/>
  <c r="X160" i="21"/>
  <c r="I211" i="21"/>
  <c r="I171" i="21"/>
  <c r="Q211" i="21"/>
  <c r="Q171" i="21"/>
  <c r="Y211" i="21"/>
  <c r="Y171" i="21"/>
  <c r="C213" i="21"/>
  <c r="C175" i="21"/>
  <c r="K213" i="21"/>
  <c r="K175" i="21"/>
  <c r="S213" i="21"/>
  <c r="S175" i="21"/>
  <c r="E141" i="21"/>
  <c r="E132" i="21" s="1"/>
  <c r="P141" i="21"/>
  <c r="P132" i="21" s="1"/>
  <c r="B153" i="21"/>
  <c r="X153" i="21"/>
  <c r="L157" i="21"/>
  <c r="X157" i="21"/>
  <c r="N160" i="21"/>
  <c r="F192" i="22"/>
  <c r="N192" i="22"/>
  <c r="G184" i="19"/>
  <c r="O184" i="19"/>
  <c r="W184" i="19"/>
  <c r="G190" i="19"/>
  <c r="O190" i="19"/>
  <c r="W190" i="19"/>
  <c r="G203" i="19"/>
  <c r="O203" i="19"/>
  <c r="W203" i="19"/>
  <c r="G209" i="19"/>
  <c r="O209" i="19"/>
  <c r="W209" i="19"/>
  <c r="G69" i="20"/>
  <c r="O69" i="20"/>
  <c r="W69" i="20"/>
  <c r="G70" i="20"/>
  <c r="O70" i="20"/>
  <c r="W70" i="20"/>
  <c r="G71" i="20"/>
  <c r="O71" i="20"/>
  <c r="W71" i="20"/>
  <c r="I202" i="21"/>
  <c r="I157" i="21"/>
  <c r="Q202" i="21"/>
  <c r="Q157" i="21"/>
  <c r="Y202" i="21"/>
  <c r="Y157" i="21"/>
  <c r="I203" i="21"/>
  <c r="I160" i="21"/>
  <c r="Q203" i="21"/>
  <c r="Q160" i="21"/>
  <c r="Y203" i="21"/>
  <c r="Y160" i="21"/>
  <c r="B211" i="21"/>
  <c r="B171" i="21"/>
  <c r="J211" i="21"/>
  <c r="J205" i="21" s="1"/>
  <c r="J171" i="21"/>
  <c r="R211" i="21"/>
  <c r="R171" i="21"/>
  <c r="D213" i="21"/>
  <c r="D175" i="21"/>
  <c r="L213" i="21"/>
  <c r="L175" i="21"/>
  <c r="T213" i="21"/>
  <c r="T175" i="21"/>
  <c r="F141" i="21"/>
  <c r="F132" i="21" s="1"/>
  <c r="Q141" i="21"/>
  <c r="Q132" i="21" s="1"/>
  <c r="D153" i="21"/>
  <c r="N153" i="21"/>
  <c r="Y153" i="21"/>
  <c r="M157" i="21"/>
  <c r="B160" i="21"/>
  <c r="R160" i="21"/>
  <c r="G192" i="22"/>
  <c r="O192" i="22"/>
  <c r="B203" i="22"/>
  <c r="J203" i="22"/>
  <c r="E213" i="22"/>
  <c r="M213" i="22"/>
  <c r="U213" i="22"/>
  <c r="H165" i="19"/>
  <c r="P165" i="19"/>
  <c r="X165" i="19"/>
  <c r="H167" i="19"/>
  <c r="P167" i="19"/>
  <c r="X167" i="19"/>
  <c r="H168" i="19"/>
  <c r="P168" i="19"/>
  <c r="X168" i="19"/>
  <c r="H169" i="19"/>
  <c r="P169" i="19"/>
  <c r="X169" i="19"/>
  <c r="H171" i="19"/>
  <c r="P171" i="19"/>
  <c r="X171" i="19"/>
  <c r="H172" i="19"/>
  <c r="P172" i="19"/>
  <c r="X172" i="19"/>
  <c r="H173" i="19"/>
  <c r="P173" i="19"/>
  <c r="X173" i="19"/>
  <c r="H190" i="19"/>
  <c r="P190" i="19"/>
  <c r="X190" i="19"/>
  <c r="H203" i="19"/>
  <c r="P203" i="19"/>
  <c r="X203" i="19"/>
  <c r="H209" i="19"/>
  <c r="P209" i="19"/>
  <c r="X209" i="19"/>
  <c r="H69" i="20"/>
  <c r="P69" i="20"/>
  <c r="X69" i="20"/>
  <c r="H70" i="20"/>
  <c r="P70" i="20"/>
  <c r="X70" i="20"/>
  <c r="H71" i="20"/>
  <c r="P71" i="20"/>
  <c r="X71" i="20"/>
  <c r="G192" i="21"/>
  <c r="G183" i="21" s="1"/>
  <c r="G141" i="21"/>
  <c r="G132" i="21" s="1"/>
  <c r="O192" i="21"/>
  <c r="O183" i="21" s="1"/>
  <c r="O141" i="21"/>
  <c r="O132" i="21" s="1"/>
  <c r="W192" i="21"/>
  <c r="W183" i="21" s="1"/>
  <c r="W141" i="21"/>
  <c r="W132" i="21" s="1"/>
  <c r="C211" i="21"/>
  <c r="C171" i="21"/>
  <c r="K211" i="21"/>
  <c r="K171" i="21"/>
  <c r="S211" i="21"/>
  <c r="S171" i="21"/>
  <c r="E213" i="21"/>
  <c r="E175" i="21"/>
  <c r="M213" i="21"/>
  <c r="M175" i="21"/>
  <c r="U213" i="21"/>
  <c r="U175" i="21"/>
  <c r="H141" i="21"/>
  <c r="H132" i="21" s="1"/>
  <c r="P153" i="21"/>
  <c r="B157" i="21"/>
  <c r="N157" i="21"/>
  <c r="D160" i="21"/>
  <c r="T160" i="21"/>
  <c r="H192" i="22"/>
  <c r="P192" i="22"/>
  <c r="K203" i="22"/>
  <c r="F213" i="22"/>
  <c r="N213" i="22"/>
  <c r="V213" i="22"/>
  <c r="W163" i="23"/>
  <c r="W161" i="23"/>
  <c r="W158" i="23"/>
  <c r="Y184" i="19"/>
  <c r="I203" i="19"/>
  <c r="Q203" i="19"/>
  <c r="Y203" i="19"/>
  <c r="I209" i="19"/>
  <c r="Q209" i="19"/>
  <c r="Y209" i="19"/>
  <c r="I69" i="20"/>
  <c r="Q69" i="20"/>
  <c r="Y69" i="20"/>
  <c r="I70" i="20"/>
  <c r="Q70" i="20"/>
  <c r="Y70" i="20"/>
  <c r="I71" i="20"/>
  <c r="Q71" i="20"/>
  <c r="Y71" i="20"/>
  <c r="C201" i="21"/>
  <c r="C153" i="21"/>
  <c r="K201" i="21"/>
  <c r="K153" i="21"/>
  <c r="S201" i="21"/>
  <c r="S153" i="21"/>
  <c r="C202" i="21"/>
  <c r="C157" i="21"/>
  <c r="K202" i="21"/>
  <c r="K157" i="21"/>
  <c r="S202" i="21"/>
  <c r="S157" i="21"/>
  <c r="C203" i="21"/>
  <c r="C160" i="21"/>
  <c r="K203" i="21"/>
  <c r="K160" i="21"/>
  <c r="S203" i="21"/>
  <c r="S160" i="21"/>
  <c r="D211" i="21"/>
  <c r="D171" i="21"/>
  <c r="L211" i="21"/>
  <c r="L171" i="21"/>
  <c r="T211" i="21"/>
  <c r="T171" i="21"/>
  <c r="F213" i="21"/>
  <c r="F175" i="21"/>
  <c r="N213" i="21"/>
  <c r="N175" i="21"/>
  <c r="V213" i="21"/>
  <c r="V175" i="21"/>
  <c r="F153" i="21"/>
  <c r="D157" i="21"/>
  <c r="P157" i="21"/>
  <c r="V160" i="21"/>
  <c r="I192" i="22"/>
  <c r="Q192" i="22"/>
  <c r="E211" i="22"/>
  <c r="M211" i="22"/>
  <c r="U211" i="22"/>
  <c r="G213" i="22"/>
  <c r="O213" i="22"/>
  <c r="R176" i="23"/>
  <c r="R172" i="23"/>
  <c r="R170" i="23"/>
  <c r="R165" i="23" s="1"/>
  <c r="R179" i="23"/>
  <c r="D141" i="22"/>
  <c r="D132" i="22" s="1"/>
  <c r="L141" i="22"/>
  <c r="L132" i="22" s="1"/>
  <c r="U192" i="22"/>
  <c r="F201" i="22"/>
  <c r="O201" i="22"/>
  <c r="X201" i="22"/>
  <c r="I202" i="22"/>
  <c r="R202" i="22"/>
  <c r="C203" i="22"/>
  <c r="M203" i="22"/>
  <c r="V203" i="22"/>
  <c r="G211" i="22"/>
  <c r="P211" i="22"/>
  <c r="Y211" i="22"/>
  <c r="J213" i="22"/>
  <c r="S213" i="22"/>
  <c r="E201" i="23"/>
  <c r="M201" i="23"/>
  <c r="U201" i="23"/>
  <c r="U153" i="23"/>
  <c r="E202" i="23"/>
  <c r="M202" i="23"/>
  <c r="U202" i="23"/>
  <c r="U157" i="23"/>
  <c r="E203" i="23"/>
  <c r="M203" i="23"/>
  <c r="M160" i="23"/>
  <c r="U203" i="23"/>
  <c r="U194" i="23" s="1"/>
  <c r="U160" i="23"/>
  <c r="M179" i="23"/>
  <c r="M176" i="23"/>
  <c r="M172" i="23"/>
  <c r="M170" i="23"/>
  <c r="M165" i="23" s="1"/>
  <c r="R171" i="23"/>
  <c r="Q137" i="23"/>
  <c r="I140" i="23"/>
  <c r="D141" i="23"/>
  <c r="Y143" i="23"/>
  <c r="T144" i="23"/>
  <c r="O183" i="23"/>
  <c r="W183" i="23"/>
  <c r="G205" i="23"/>
  <c r="W205" i="23"/>
  <c r="D213" i="22"/>
  <c r="L213" i="22"/>
  <c r="T213" i="22"/>
  <c r="E141" i="22"/>
  <c r="E132" i="22" s="1"/>
  <c r="M141" i="22"/>
  <c r="M132" i="22" s="1"/>
  <c r="E153" i="22"/>
  <c r="M153" i="22"/>
  <c r="U153" i="22"/>
  <c r="E157" i="22"/>
  <c r="M157" i="22"/>
  <c r="U157" i="22"/>
  <c r="E160" i="22"/>
  <c r="U160" i="22"/>
  <c r="E171" i="22"/>
  <c r="M171" i="22"/>
  <c r="U171" i="22"/>
  <c r="E175" i="22"/>
  <c r="M175" i="22"/>
  <c r="U175" i="22"/>
  <c r="V192" i="22"/>
  <c r="G201" i="22"/>
  <c r="P201" i="22"/>
  <c r="Y201" i="22"/>
  <c r="J202" i="22"/>
  <c r="S202" i="22"/>
  <c r="N203" i="22"/>
  <c r="W203" i="22"/>
  <c r="H211" i="22"/>
  <c r="Q211" i="22"/>
  <c r="B213" i="22"/>
  <c r="K213" i="22"/>
  <c r="E144" i="23"/>
  <c r="E143" i="23"/>
  <c r="E140" i="23"/>
  <c r="E139" i="23"/>
  <c r="E137" i="23"/>
  <c r="M144" i="23"/>
  <c r="M143" i="23"/>
  <c r="M140" i="23"/>
  <c r="M139" i="23"/>
  <c r="M137" i="23"/>
  <c r="U144" i="23"/>
  <c r="U143" i="23"/>
  <c r="U140" i="23"/>
  <c r="U139" i="23"/>
  <c r="U137" i="23"/>
  <c r="E192" i="23"/>
  <c r="E141" i="23"/>
  <c r="M192" i="23"/>
  <c r="M183" i="23" s="1"/>
  <c r="M141" i="23"/>
  <c r="U192" i="23"/>
  <c r="U141" i="23"/>
  <c r="B163" i="23"/>
  <c r="B161" i="23"/>
  <c r="B158" i="23"/>
  <c r="B155" i="23"/>
  <c r="B154" i="23"/>
  <c r="B151" i="23"/>
  <c r="M48" i="23"/>
  <c r="M157" i="23" s="1"/>
  <c r="O171" i="23"/>
  <c r="O170" i="23"/>
  <c r="O179" i="23"/>
  <c r="L139" i="23"/>
  <c r="I141" i="23"/>
  <c r="D143" i="23"/>
  <c r="Y144" i="23"/>
  <c r="Y132" i="23" s="1"/>
  <c r="F141" i="22"/>
  <c r="F132" i="22" s="1"/>
  <c r="N141" i="22"/>
  <c r="N132" i="22" s="1"/>
  <c r="N153" i="22"/>
  <c r="V153" i="22"/>
  <c r="F157" i="22"/>
  <c r="N157" i="22"/>
  <c r="V157" i="22"/>
  <c r="F160" i="22"/>
  <c r="F171" i="22"/>
  <c r="N171" i="22"/>
  <c r="V171" i="22"/>
  <c r="F175" i="22"/>
  <c r="N175" i="22"/>
  <c r="V175" i="22"/>
  <c r="W192" i="22"/>
  <c r="H201" i="22"/>
  <c r="Q201" i="22"/>
  <c r="B202" i="22"/>
  <c r="K202" i="22"/>
  <c r="O203" i="22"/>
  <c r="X203" i="22"/>
  <c r="I211" i="22"/>
  <c r="R211" i="22"/>
  <c r="C213" i="22"/>
  <c r="Y163" i="23"/>
  <c r="Y161" i="23"/>
  <c r="Y160" i="23"/>
  <c r="Y158" i="23"/>
  <c r="Y157" i="23"/>
  <c r="Y155" i="23"/>
  <c r="Y154" i="23"/>
  <c r="Y153" i="23"/>
  <c r="Y151" i="23"/>
  <c r="Y146" i="23" s="1"/>
  <c r="G201" i="23"/>
  <c r="O201" i="23"/>
  <c r="O153" i="23"/>
  <c r="W201" i="23"/>
  <c r="W153" i="23"/>
  <c r="G202" i="23"/>
  <c r="G157" i="23"/>
  <c r="O202" i="23"/>
  <c r="W202" i="23"/>
  <c r="G203" i="23"/>
  <c r="O203" i="23"/>
  <c r="W203" i="23"/>
  <c r="D211" i="23"/>
  <c r="D205" i="23" s="1"/>
  <c r="D99" i="23"/>
  <c r="D171" i="23" s="1"/>
  <c r="L211" i="23"/>
  <c r="L205" i="23" s="1"/>
  <c r="L99" i="23"/>
  <c r="L171" i="23" s="1"/>
  <c r="T211" i="23"/>
  <c r="T205" i="23" s="1"/>
  <c r="T99" i="23"/>
  <c r="F213" i="23"/>
  <c r="N213" i="23"/>
  <c r="V213" i="23"/>
  <c r="V175" i="23"/>
  <c r="D137" i="23"/>
  <c r="T137" i="23"/>
  <c r="L140" i="23"/>
  <c r="L132" i="23" s="1"/>
  <c r="D144" i="23"/>
  <c r="D211" i="22"/>
  <c r="L211" i="22"/>
  <c r="T211" i="22"/>
  <c r="G141" i="22"/>
  <c r="G132" i="22" s="1"/>
  <c r="O141" i="22"/>
  <c r="O132" i="22" s="1"/>
  <c r="W153" i="22"/>
  <c r="G157" i="22"/>
  <c r="O157" i="22"/>
  <c r="W157" i="22"/>
  <c r="G160" i="22"/>
  <c r="O171" i="22"/>
  <c r="W171" i="22"/>
  <c r="G175" i="22"/>
  <c r="O175" i="22"/>
  <c r="X192" i="22"/>
  <c r="I201" i="22"/>
  <c r="R201" i="22"/>
  <c r="C202" i="22"/>
  <c r="P203" i="22"/>
  <c r="Y203" i="22"/>
  <c r="J211" i="22"/>
  <c r="S211" i="22"/>
  <c r="X213" i="22"/>
  <c r="G144" i="23"/>
  <c r="G143" i="23"/>
  <c r="G140" i="23"/>
  <c r="G139" i="23"/>
  <c r="O144" i="23"/>
  <c r="O143" i="23"/>
  <c r="O140" i="23"/>
  <c r="O139" i="23"/>
  <c r="W144" i="23"/>
  <c r="W143" i="23"/>
  <c r="W140" i="23"/>
  <c r="W139" i="23"/>
  <c r="E48" i="23"/>
  <c r="E153" i="23" s="1"/>
  <c r="O48" i="23"/>
  <c r="O157" i="23" s="1"/>
  <c r="H201" i="23"/>
  <c r="H48" i="23"/>
  <c r="H153" i="23" s="1"/>
  <c r="P201" i="23"/>
  <c r="P48" i="23"/>
  <c r="P153" i="23" s="1"/>
  <c r="X201" i="23"/>
  <c r="X48" i="23"/>
  <c r="X153" i="23"/>
  <c r="H202" i="23"/>
  <c r="P202" i="23"/>
  <c r="X157" i="23"/>
  <c r="X202" i="23"/>
  <c r="H203" i="23"/>
  <c r="P160" i="23"/>
  <c r="P203" i="23"/>
  <c r="X203" i="23"/>
  <c r="X160" i="23"/>
  <c r="G137" i="23"/>
  <c r="W137" i="23"/>
  <c r="L141" i="23"/>
  <c r="D201" i="22"/>
  <c r="L201" i="22"/>
  <c r="T201" i="22"/>
  <c r="D202" i="22"/>
  <c r="L202" i="22"/>
  <c r="T202" i="22"/>
  <c r="D203" i="22"/>
  <c r="L203" i="22"/>
  <c r="T203" i="22"/>
  <c r="W213" i="22"/>
  <c r="H141" i="22"/>
  <c r="H132" i="22" s="1"/>
  <c r="P141" i="22"/>
  <c r="P132" i="22" s="1"/>
  <c r="H157" i="22"/>
  <c r="P157" i="22"/>
  <c r="X157" i="22"/>
  <c r="H160" i="22"/>
  <c r="X171" i="22"/>
  <c r="H175" i="22"/>
  <c r="P175" i="22"/>
  <c r="Y192" i="22"/>
  <c r="J201" i="22"/>
  <c r="S201" i="22"/>
  <c r="Q203" i="22"/>
  <c r="B211" i="22"/>
  <c r="K211" i="22"/>
  <c r="Y213" i="22"/>
  <c r="H144" i="23"/>
  <c r="H143" i="23"/>
  <c r="H140" i="23"/>
  <c r="H139" i="23"/>
  <c r="H137" i="23"/>
  <c r="P144" i="23"/>
  <c r="P143" i="23"/>
  <c r="P140" i="23"/>
  <c r="P139" i="23"/>
  <c r="P137" i="23"/>
  <c r="X144" i="23"/>
  <c r="X143" i="23"/>
  <c r="X140" i="23"/>
  <c r="X139" i="23"/>
  <c r="X137" i="23"/>
  <c r="H192" i="23"/>
  <c r="H183" i="23" s="1"/>
  <c r="H141" i="23"/>
  <c r="P192" i="23"/>
  <c r="P183" i="23" s="1"/>
  <c r="P141" i="23"/>
  <c r="X192" i="23"/>
  <c r="X183" i="23" s="1"/>
  <c r="X141" i="23"/>
  <c r="Q163" i="23"/>
  <c r="Q161" i="23"/>
  <c r="Q160" i="23"/>
  <c r="Q158" i="23"/>
  <c r="Q157" i="23"/>
  <c r="Q155" i="23"/>
  <c r="Q154" i="23"/>
  <c r="Q153" i="23"/>
  <c r="Q151" i="23"/>
  <c r="E179" i="23"/>
  <c r="E176" i="23"/>
  <c r="E172" i="23"/>
  <c r="E170" i="23"/>
  <c r="U179" i="23"/>
  <c r="U176" i="23"/>
  <c r="U172" i="23"/>
  <c r="U170" i="23"/>
  <c r="F99" i="23"/>
  <c r="F175" i="23" s="1"/>
  <c r="F211" i="23"/>
  <c r="F171" i="23"/>
  <c r="N99" i="23"/>
  <c r="N175" i="23" s="1"/>
  <c r="N171" i="23"/>
  <c r="N211" i="23"/>
  <c r="N205" i="23" s="1"/>
  <c r="V211" i="23"/>
  <c r="V99" i="23"/>
  <c r="V171" i="23"/>
  <c r="H213" i="23"/>
  <c r="P213" i="23"/>
  <c r="P175" i="23"/>
  <c r="X213" i="23"/>
  <c r="I141" i="22"/>
  <c r="I132" i="22" s="1"/>
  <c r="Q141" i="22"/>
  <c r="Q132" i="22" s="1"/>
  <c r="Q157" i="22"/>
  <c r="Y157" i="22"/>
  <c r="I160" i="22"/>
  <c r="I175" i="22"/>
  <c r="Q175" i="22"/>
  <c r="B201" i="22"/>
  <c r="K201" i="22"/>
  <c r="R203" i="22"/>
  <c r="C211" i="22"/>
  <c r="G48" i="23"/>
  <c r="R163" i="23"/>
  <c r="R161" i="23"/>
  <c r="R158" i="23"/>
  <c r="R155" i="23"/>
  <c r="R154" i="23"/>
  <c r="R151" i="23"/>
  <c r="R146" i="23" s="1"/>
  <c r="B153" i="23"/>
  <c r="J153" i="23"/>
  <c r="R157" i="23"/>
  <c r="B160" i="23"/>
  <c r="J160" i="23"/>
  <c r="R160" i="23"/>
  <c r="G179" i="23"/>
  <c r="G176" i="23"/>
  <c r="G172" i="23"/>
  <c r="G171" i="23"/>
  <c r="G170" i="23"/>
  <c r="W176" i="23"/>
  <c r="W172" i="23"/>
  <c r="W171" i="23"/>
  <c r="W170" i="23"/>
  <c r="W179" i="23"/>
  <c r="O205" i="23"/>
  <c r="B160" i="22"/>
  <c r="J160" i="22"/>
  <c r="R175" i="22"/>
  <c r="C201" i="22"/>
  <c r="S203" i="22"/>
  <c r="B144" i="23"/>
  <c r="B143" i="23"/>
  <c r="B140" i="23"/>
  <c r="B139" i="23"/>
  <c r="B137" i="23"/>
  <c r="J144" i="23"/>
  <c r="J143" i="23"/>
  <c r="J140" i="23"/>
  <c r="J139" i="23"/>
  <c r="J137" i="23"/>
  <c r="R144" i="23"/>
  <c r="R143" i="23"/>
  <c r="R140" i="23"/>
  <c r="R139" i="23"/>
  <c r="R137" i="23"/>
  <c r="B192" i="23"/>
  <c r="B183" i="23" s="1"/>
  <c r="B141" i="23"/>
  <c r="J192" i="23"/>
  <c r="J183" i="23" s="1"/>
  <c r="J141" i="23"/>
  <c r="R192" i="23"/>
  <c r="R183" i="23" s="1"/>
  <c r="R141" i="23"/>
  <c r="I163" i="23"/>
  <c r="I161" i="23"/>
  <c r="I160" i="23"/>
  <c r="I158" i="23"/>
  <c r="I157" i="23"/>
  <c r="I155" i="23"/>
  <c r="I154" i="23"/>
  <c r="I153" i="23"/>
  <c r="I151" i="23"/>
  <c r="C201" i="23"/>
  <c r="C48" i="23"/>
  <c r="C160" i="23" s="1"/>
  <c r="K201" i="23"/>
  <c r="K48" i="23"/>
  <c r="S153" i="23"/>
  <c r="S201" i="23"/>
  <c r="S48" i="23"/>
  <c r="C202" i="23"/>
  <c r="K202" i="23"/>
  <c r="S157" i="23"/>
  <c r="S202" i="23"/>
  <c r="C203" i="23"/>
  <c r="K203" i="23"/>
  <c r="S160" i="23"/>
  <c r="S203" i="23"/>
  <c r="I179" i="23"/>
  <c r="I176" i="23"/>
  <c r="I175" i="23"/>
  <c r="I172" i="23"/>
  <c r="I170" i="23"/>
  <c r="Y179" i="23"/>
  <c r="Y176" i="23"/>
  <c r="Y175" i="23"/>
  <c r="Y172" i="23"/>
  <c r="Y170" i="23"/>
  <c r="H99" i="23"/>
  <c r="H211" i="23"/>
  <c r="H171" i="23"/>
  <c r="P99" i="23"/>
  <c r="P171" i="23"/>
  <c r="P211" i="23"/>
  <c r="P205" i="23" s="1"/>
  <c r="X99" i="23"/>
  <c r="X171" i="23" s="1"/>
  <c r="X211" i="23"/>
  <c r="B175" i="23"/>
  <c r="B213" i="23"/>
  <c r="B205" i="23" s="1"/>
  <c r="J213" i="23"/>
  <c r="R175" i="23"/>
  <c r="R213" i="23"/>
  <c r="E183" i="23"/>
  <c r="U183" i="23"/>
  <c r="T192" i="22"/>
  <c r="C141" i="22"/>
  <c r="C132" i="22" s="1"/>
  <c r="K141" i="22"/>
  <c r="K132" i="22" s="1"/>
  <c r="S141" i="22"/>
  <c r="S132" i="22" s="1"/>
  <c r="K160" i="22"/>
  <c r="J163" i="23"/>
  <c r="J161" i="23"/>
  <c r="J158" i="23"/>
  <c r="J155" i="23"/>
  <c r="J154" i="23"/>
  <c r="J151" i="23"/>
  <c r="U163" i="23"/>
  <c r="U161" i="23"/>
  <c r="U158" i="23"/>
  <c r="U155" i="23"/>
  <c r="U154" i="23"/>
  <c r="U151" i="23"/>
  <c r="J99" i="23"/>
  <c r="J171" i="23" s="1"/>
  <c r="I211" i="23"/>
  <c r="I205" i="23" s="1"/>
  <c r="I171" i="23"/>
  <c r="Q211" i="23"/>
  <c r="Q205" i="23" s="1"/>
  <c r="Q171" i="23"/>
  <c r="Y211" i="23"/>
  <c r="Y205" i="23" s="1"/>
  <c r="Y171" i="23"/>
  <c r="C213" i="23"/>
  <c r="C205" i="23" s="1"/>
  <c r="K213" i="23"/>
  <c r="S213" i="23"/>
  <c r="O137" i="23"/>
  <c r="N183" i="23"/>
  <c r="C99" i="23"/>
  <c r="C175" i="23" s="1"/>
  <c r="K99" i="23"/>
  <c r="S99" i="23"/>
  <c r="S175" i="23" s="1"/>
  <c r="E171" i="23"/>
  <c r="U171" i="23"/>
  <c r="E175" i="23"/>
  <c r="M175" i="23"/>
  <c r="U175" i="23"/>
  <c r="J201" i="23"/>
  <c r="J194" i="23" s="1"/>
  <c r="D202" i="23"/>
  <c r="D194" i="23" s="1"/>
  <c r="V202" i="23"/>
  <c r="V194" i="23" s="1"/>
  <c r="R67" i="24"/>
  <c r="C68" i="24"/>
  <c r="N68" i="24"/>
  <c r="X68" i="24"/>
  <c r="K69" i="24"/>
  <c r="V69" i="24"/>
  <c r="F75" i="24"/>
  <c r="F172" i="4" s="1"/>
  <c r="G152" i="25"/>
  <c r="G116" i="25"/>
  <c r="O152" i="25"/>
  <c r="O116" i="25"/>
  <c r="W152" i="25"/>
  <c r="W116" i="25"/>
  <c r="D153" i="25"/>
  <c r="D119" i="25"/>
  <c r="L153" i="25"/>
  <c r="L146" i="25" s="1"/>
  <c r="L119" i="25"/>
  <c r="T153" i="25"/>
  <c r="T146" i="25" s="1"/>
  <c r="T119" i="25"/>
  <c r="I154" i="27"/>
  <c r="I154" i="25"/>
  <c r="I122" i="25"/>
  <c r="Q154" i="27"/>
  <c r="Q154" i="25"/>
  <c r="Q122" i="25"/>
  <c r="Y154" i="27"/>
  <c r="Y154" i="25"/>
  <c r="Y146" i="25" s="1"/>
  <c r="Y122" i="25"/>
  <c r="D105" i="25"/>
  <c r="O105" i="25"/>
  <c r="H152" i="26"/>
  <c r="E153" i="26"/>
  <c r="M153" i="26"/>
  <c r="F137" i="23"/>
  <c r="N137" i="23"/>
  <c r="V137" i="23"/>
  <c r="F139" i="23"/>
  <c r="N139" i="23"/>
  <c r="V139" i="23"/>
  <c r="F140" i="23"/>
  <c r="N140" i="23"/>
  <c r="V140" i="23"/>
  <c r="F141" i="23"/>
  <c r="N141" i="23"/>
  <c r="V141" i="23"/>
  <c r="F143" i="23"/>
  <c r="N143" i="23"/>
  <c r="V143" i="23"/>
  <c r="F151" i="23"/>
  <c r="V151" i="23"/>
  <c r="F153" i="23"/>
  <c r="V153" i="23"/>
  <c r="F154" i="23"/>
  <c r="N154" i="23"/>
  <c r="V154" i="23"/>
  <c r="F155" i="23"/>
  <c r="N155" i="23"/>
  <c r="V155" i="23"/>
  <c r="F157" i="23"/>
  <c r="N157" i="23"/>
  <c r="F158" i="23"/>
  <c r="N158" i="23"/>
  <c r="V158" i="23"/>
  <c r="F160" i="23"/>
  <c r="N160" i="23"/>
  <c r="V160" i="23"/>
  <c r="F161" i="23"/>
  <c r="N161" i="23"/>
  <c r="V161" i="23"/>
  <c r="B201" i="23"/>
  <c r="R203" i="23"/>
  <c r="J67" i="24"/>
  <c r="O68" i="24"/>
  <c r="B69" i="24"/>
  <c r="W69" i="24"/>
  <c r="G75" i="24"/>
  <c r="G172" i="4" s="1"/>
  <c r="H152" i="25"/>
  <c r="H116" i="25"/>
  <c r="P152" i="25"/>
  <c r="P116" i="25"/>
  <c r="X152" i="25"/>
  <c r="X116" i="25"/>
  <c r="E153" i="25"/>
  <c r="E119" i="25"/>
  <c r="M153" i="25"/>
  <c r="M119" i="25"/>
  <c r="U153" i="25"/>
  <c r="U119" i="25"/>
  <c r="B154" i="25"/>
  <c r="B122" i="25"/>
  <c r="J154" i="25"/>
  <c r="J122" i="25"/>
  <c r="R154" i="25"/>
  <c r="R122" i="25"/>
  <c r="E105" i="25"/>
  <c r="P105" i="25"/>
  <c r="G141" i="23"/>
  <c r="O141" i="23"/>
  <c r="W141" i="23"/>
  <c r="G175" i="23"/>
  <c r="W175" i="23"/>
  <c r="J203" i="23"/>
  <c r="B67" i="24"/>
  <c r="T67" i="24"/>
  <c r="F68" i="24"/>
  <c r="N69" i="24"/>
  <c r="I146" i="25"/>
  <c r="Q146" i="25"/>
  <c r="R105" i="25"/>
  <c r="B203" i="23"/>
  <c r="T203" i="23"/>
  <c r="R211" i="23"/>
  <c r="L67" i="24"/>
  <c r="G68" i="24"/>
  <c r="R68" i="24"/>
  <c r="O69" i="24"/>
  <c r="W143" i="25"/>
  <c r="W136" i="25" s="1"/>
  <c r="W105" i="25"/>
  <c r="B152" i="25"/>
  <c r="B116" i="25"/>
  <c r="J152" i="25"/>
  <c r="J116" i="25"/>
  <c r="R152" i="25"/>
  <c r="R116" i="25"/>
  <c r="G153" i="25"/>
  <c r="G119" i="25"/>
  <c r="O153" i="25"/>
  <c r="O119" i="25"/>
  <c r="W153" i="25"/>
  <c r="W119" i="25"/>
  <c r="D154" i="25"/>
  <c r="D122" i="25"/>
  <c r="L154" i="25"/>
  <c r="L122" i="25"/>
  <c r="T154" i="25"/>
  <c r="T122" i="25"/>
  <c r="H105" i="25"/>
  <c r="S105" i="25"/>
  <c r="H153" i="26"/>
  <c r="P153" i="26"/>
  <c r="E154" i="26"/>
  <c r="M154" i="26"/>
  <c r="U154" i="26"/>
  <c r="R202" i="23"/>
  <c r="L203" i="23"/>
  <c r="L194" i="23" s="1"/>
  <c r="J211" i="23"/>
  <c r="J205" i="23" s="1"/>
  <c r="S211" i="23"/>
  <c r="D76" i="24"/>
  <c r="D173" i="4" s="1"/>
  <c r="D68" i="24"/>
  <c r="L76" i="24"/>
  <c r="L173" i="4" s="1"/>
  <c r="L68" i="24"/>
  <c r="T76" i="24"/>
  <c r="T173" i="4" s="1"/>
  <c r="T68" i="24"/>
  <c r="D77" i="24"/>
  <c r="D174" i="4" s="1"/>
  <c r="D69" i="24"/>
  <c r="L77" i="24"/>
  <c r="L174" i="4" s="1"/>
  <c r="L69" i="24"/>
  <c r="T77" i="24"/>
  <c r="T174" i="4" s="1"/>
  <c r="T69" i="24"/>
  <c r="D67" i="24"/>
  <c r="V67" i="24"/>
  <c r="F69" i="24"/>
  <c r="C152" i="25"/>
  <c r="C116" i="25"/>
  <c r="K152" i="25"/>
  <c r="K116" i="25"/>
  <c r="S152" i="25"/>
  <c r="S116" i="25"/>
  <c r="H153" i="25"/>
  <c r="H119" i="25"/>
  <c r="P153" i="25"/>
  <c r="P119" i="25"/>
  <c r="X153" i="25"/>
  <c r="X119" i="25"/>
  <c r="E154" i="27"/>
  <c r="E154" i="25"/>
  <c r="E122" i="25"/>
  <c r="M154" i="27"/>
  <c r="M154" i="25"/>
  <c r="M122" i="25"/>
  <c r="U154" i="27"/>
  <c r="U154" i="25"/>
  <c r="U122" i="25"/>
  <c r="J105" i="25"/>
  <c r="R153" i="23"/>
  <c r="B157" i="23"/>
  <c r="J157" i="23"/>
  <c r="D203" i="23"/>
  <c r="K211" i="23"/>
  <c r="N67" i="24"/>
  <c r="W67" i="24"/>
  <c r="J68" i="24"/>
  <c r="U68" i="24"/>
  <c r="G69" i="24"/>
  <c r="R69" i="24"/>
  <c r="K105" i="25"/>
  <c r="U105" i="25"/>
  <c r="E152" i="26"/>
  <c r="U152" i="26"/>
  <c r="R153" i="26"/>
  <c r="T202" i="23"/>
  <c r="O67" i="24"/>
  <c r="V68" i="24"/>
  <c r="E152" i="25"/>
  <c r="E116" i="25"/>
  <c r="M152" i="25"/>
  <c r="M116" i="25"/>
  <c r="U152" i="25"/>
  <c r="U116" i="25"/>
  <c r="B153" i="25"/>
  <c r="B119" i="25"/>
  <c r="J153" i="25"/>
  <c r="J119" i="25"/>
  <c r="R153" i="25"/>
  <c r="R119" i="25"/>
  <c r="G154" i="25"/>
  <c r="G122" i="25"/>
  <c r="O154" i="25"/>
  <c r="O122" i="25"/>
  <c r="W154" i="25"/>
  <c r="W122" i="25"/>
  <c r="B105" i="25"/>
  <c r="X105" i="25"/>
  <c r="F152" i="26"/>
  <c r="V152" i="26"/>
  <c r="H154" i="26"/>
  <c r="X154" i="26"/>
  <c r="D153" i="23"/>
  <c r="D154" i="23"/>
  <c r="L154" i="23"/>
  <c r="T154" i="23"/>
  <c r="T146" i="23" s="1"/>
  <c r="D155" i="23"/>
  <c r="L155" i="23"/>
  <c r="T155" i="23"/>
  <c r="D158" i="23"/>
  <c r="T158" i="23"/>
  <c r="D161" i="23"/>
  <c r="T161" i="23"/>
  <c r="B68" i="24"/>
  <c r="W68" i="24"/>
  <c r="F152" i="25"/>
  <c r="F146" i="25" s="1"/>
  <c r="F116" i="25"/>
  <c r="N152" i="26"/>
  <c r="N152" i="25"/>
  <c r="N146" i="25" s="1"/>
  <c r="N116" i="25"/>
  <c r="V152" i="25"/>
  <c r="V146" i="25" s="1"/>
  <c r="V116" i="25"/>
  <c r="C153" i="25"/>
  <c r="C119" i="25"/>
  <c r="K153" i="25"/>
  <c r="K119" i="25"/>
  <c r="S153" i="25"/>
  <c r="S119" i="25"/>
  <c r="H154" i="25"/>
  <c r="H122" i="25"/>
  <c r="P154" i="26"/>
  <c r="P154" i="25"/>
  <c r="P122" i="25"/>
  <c r="X154" i="25"/>
  <c r="X122" i="25"/>
  <c r="C105" i="25"/>
  <c r="I67" i="24"/>
  <c r="Q67" i="24"/>
  <c r="Y67" i="24"/>
  <c r="I68" i="24"/>
  <c r="Q68" i="24"/>
  <c r="Y68" i="24"/>
  <c r="I69" i="24"/>
  <c r="Q69" i="24"/>
  <c r="Y69" i="24"/>
  <c r="F105" i="25"/>
  <c r="N105" i="25"/>
  <c r="V105" i="25"/>
  <c r="F119" i="25"/>
  <c r="N119" i="25"/>
  <c r="V119" i="25"/>
  <c r="F122" i="25"/>
  <c r="N122" i="25"/>
  <c r="V122" i="25"/>
  <c r="C153" i="26"/>
  <c r="K153" i="26"/>
  <c r="S153" i="26"/>
  <c r="C105" i="26"/>
  <c r="K105" i="26"/>
  <c r="S105" i="26"/>
  <c r="C119" i="26"/>
  <c r="K119" i="26"/>
  <c r="S119" i="26"/>
  <c r="D143" i="26"/>
  <c r="N143" i="26"/>
  <c r="Y143" i="26"/>
  <c r="L152" i="26"/>
  <c r="I153" i="26"/>
  <c r="T153" i="26"/>
  <c r="F154" i="26"/>
  <c r="Q154" i="26"/>
  <c r="C152" i="27"/>
  <c r="K152" i="27"/>
  <c r="S152" i="27"/>
  <c r="H153" i="27"/>
  <c r="P153" i="27"/>
  <c r="X153" i="27"/>
  <c r="O105" i="27"/>
  <c r="I113" i="29"/>
  <c r="Q113" i="29"/>
  <c r="Y113" i="29"/>
  <c r="G152" i="26"/>
  <c r="O152" i="26"/>
  <c r="W152" i="26"/>
  <c r="L105" i="26"/>
  <c r="T105" i="26"/>
  <c r="D116" i="26"/>
  <c r="T116" i="26"/>
  <c r="D119" i="26"/>
  <c r="L119" i="26"/>
  <c r="D122" i="26"/>
  <c r="L122" i="26"/>
  <c r="T122" i="26"/>
  <c r="E143" i="26"/>
  <c r="P143" i="26"/>
  <c r="B152" i="26"/>
  <c r="M152" i="26"/>
  <c r="X152" i="26"/>
  <c r="J153" i="26"/>
  <c r="U153" i="26"/>
  <c r="R154" i="26"/>
  <c r="D152" i="27"/>
  <c r="D116" i="27"/>
  <c r="L152" i="27"/>
  <c r="L116" i="27"/>
  <c r="T152" i="27"/>
  <c r="T116" i="27"/>
  <c r="I153" i="27"/>
  <c r="I119" i="27"/>
  <c r="Q153" i="27"/>
  <c r="Q119" i="27"/>
  <c r="Y153" i="27"/>
  <c r="Y119" i="27"/>
  <c r="F154" i="27"/>
  <c r="F122" i="27"/>
  <c r="N154" i="27"/>
  <c r="N122" i="27"/>
  <c r="V154" i="27"/>
  <c r="V122" i="27"/>
  <c r="Q105" i="27"/>
  <c r="B113" i="29"/>
  <c r="J113" i="29"/>
  <c r="R113" i="29"/>
  <c r="C113" i="29"/>
  <c r="K113" i="29"/>
  <c r="S113" i="29"/>
  <c r="M105" i="26"/>
  <c r="U105" i="26"/>
  <c r="E116" i="26"/>
  <c r="U116" i="26"/>
  <c r="E119" i="26"/>
  <c r="M119" i="26"/>
  <c r="E122" i="26"/>
  <c r="M122" i="26"/>
  <c r="U122" i="26"/>
  <c r="F143" i="26"/>
  <c r="Q143" i="26"/>
  <c r="Y152" i="26"/>
  <c r="V153" i="26"/>
  <c r="I154" i="26"/>
  <c r="E152" i="27"/>
  <c r="M152" i="27"/>
  <c r="U152" i="27"/>
  <c r="B153" i="27"/>
  <c r="J153" i="27"/>
  <c r="R153" i="27"/>
  <c r="G154" i="27"/>
  <c r="G122" i="27"/>
  <c r="O154" i="27"/>
  <c r="O122" i="27"/>
  <c r="W154" i="27"/>
  <c r="W122" i="27"/>
  <c r="B105" i="27"/>
  <c r="R105" i="27"/>
  <c r="B119" i="27"/>
  <c r="I105" i="25"/>
  <c r="Q105" i="25"/>
  <c r="Y105" i="25"/>
  <c r="I119" i="25"/>
  <c r="Q119" i="25"/>
  <c r="Y119" i="25"/>
  <c r="C154" i="26"/>
  <c r="K154" i="26"/>
  <c r="S154" i="26"/>
  <c r="V105" i="26"/>
  <c r="F119" i="26"/>
  <c r="N119" i="26"/>
  <c r="N122" i="26"/>
  <c r="V122" i="26"/>
  <c r="H143" i="26"/>
  <c r="R143" i="26"/>
  <c r="P152" i="26"/>
  <c r="B153" i="26"/>
  <c r="X153" i="26"/>
  <c r="J154" i="26"/>
  <c r="F152" i="27"/>
  <c r="N152" i="27"/>
  <c r="V152" i="27"/>
  <c r="C153" i="27"/>
  <c r="K153" i="27"/>
  <c r="S153" i="27"/>
  <c r="H154" i="27"/>
  <c r="P154" i="27"/>
  <c r="X154" i="27"/>
  <c r="E105" i="27"/>
  <c r="U105" i="27"/>
  <c r="M116" i="27"/>
  <c r="D113" i="29"/>
  <c r="L113" i="29"/>
  <c r="T113" i="29"/>
  <c r="G153" i="26"/>
  <c r="O153" i="26"/>
  <c r="W153" i="26"/>
  <c r="G105" i="26"/>
  <c r="O105" i="26"/>
  <c r="W105" i="26"/>
  <c r="G116" i="26"/>
  <c r="O116" i="26"/>
  <c r="W116" i="26"/>
  <c r="G119" i="26"/>
  <c r="O119" i="26"/>
  <c r="W119" i="26"/>
  <c r="I143" i="26"/>
  <c r="Q152" i="26"/>
  <c r="Y153" i="26"/>
  <c r="G152" i="27"/>
  <c r="O152" i="27"/>
  <c r="W152" i="27"/>
  <c r="D153" i="27"/>
  <c r="L153" i="27"/>
  <c r="T153" i="27"/>
  <c r="G105" i="27"/>
  <c r="W105" i="27"/>
  <c r="J119" i="27"/>
  <c r="C152" i="26"/>
  <c r="K152" i="26"/>
  <c r="S152" i="26"/>
  <c r="X105" i="26"/>
  <c r="H116" i="26"/>
  <c r="H119" i="26"/>
  <c r="P119" i="26"/>
  <c r="J143" i="26"/>
  <c r="R152" i="26"/>
  <c r="B154" i="26"/>
  <c r="H152" i="27"/>
  <c r="H116" i="27"/>
  <c r="P152" i="27"/>
  <c r="P116" i="27"/>
  <c r="X152" i="27"/>
  <c r="X116" i="27"/>
  <c r="E153" i="27"/>
  <c r="M153" i="27"/>
  <c r="U153" i="27"/>
  <c r="B154" i="27"/>
  <c r="B122" i="27"/>
  <c r="J154" i="27"/>
  <c r="J122" i="27"/>
  <c r="R154" i="27"/>
  <c r="R122" i="27"/>
  <c r="I105" i="27"/>
  <c r="Y105" i="27"/>
  <c r="M119" i="27"/>
  <c r="F113" i="29"/>
  <c r="V113" i="29"/>
  <c r="I116" i="26"/>
  <c r="Q119" i="26"/>
  <c r="Y122" i="26"/>
  <c r="I152" i="27"/>
  <c r="Q152" i="27"/>
  <c r="Y152" i="27"/>
  <c r="F153" i="27"/>
  <c r="N153" i="27"/>
  <c r="V153" i="27"/>
  <c r="C154" i="27"/>
  <c r="K154" i="27"/>
  <c r="S154" i="27"/>
  <c r="R119" i="27"/>
  <c r="O113" i="29"/>
  <c r="G154" i="26"/>
  <c r="O154" i="26"/>
  <c r="W154" i="26"/>
  <c r="B105" i="26"/>
  <c r="J116" i="26"/>
  <c r="R119" i="26"/>
  <c r="B152" i="27"/>
  <c r="J152" i="27"/>
  <c r="R152" i="27"/>
  <c r="G153" i="27"/>
  <c r="G119" i="27"/>
  <c r="O153" i="27"/>
  <c r="O119" i="27"/>
  <c r="W153" i="27"/>
  <c r="W119" i="27"/>
  <c r="D154" i="27"/>
  <c r="D122" i="27"/>
  <c r="L154" i="27"/>
  <c r="L122" i="27"/>
  <c r="T154" i="27"/>
  <c r="T122" i="27"/>
  <c r="E116" i="27"/>
  <c r="U116" i="27"/>
  <c r="H113" i="29"/>
  <c r="P113" i="29"/>
  <c r="X113" i="29"/>
  <c r="C105" i="27"/>
  <c r="K105" i="27"/>
  <c r="S105" i="27"/>
  <c r="C116" i="27"/>
  <c r="K116" i="27"/>
  <c r="S116" i="27"/>
  <c r="C119" i="27"/>
  <c r="K119" i="27"/>
  <c r="S119" i="27"/>
  <c r="C122" i="27"/>
  <c r="K122" i="27"/>
  <c r="S122" i="27"/>
  <c r="G94" i="29"/>
  <c r="O94" i="29"/>
  <c r="W94" i="29"/>
  <c r="G99" i="29"/>
  <c r="O99" i="29"/>
  <c r="W99" i="29"/>
  <c r="G105" i="29"/>
  <c r="O105" i="29"/>
  <c r="W105" i="29"/>
  <c r="O123" i="29"/>
  <c r="W123" i="29"/>
  <c r="W113" i="29" s="1"/>
  <c r="C123" i="30"/>
  <c r="K123" i="30"/>
  <c r="S123" i="30"/>
  <c r="F94" i="30"/>
  <c r="N94" i="30"/>
  <c r="V94" i="30"/>
  <c r="F99" i="30"/>
  <c r="N99" i="30"/>
  <c r="V99" i="30"/>
  <c r="F105" i="30"/>
  <c r="N105" i="30"/>
  <c r="V105" i="30"/>
  <c r="H120" i="30"/>
  <c r="U120" i="30"/>
  <c r="I122" i="30"/>
  <c r="J123" i="30"/>
  <c r="F90" i="31"/>
  <c r="F119" i="31"/>
  <c r="V119" i="31"/>
  <c r="G120" i="31"/>
  <c r="O120" i="31"/>
  <c r="O94" i="31"/>
  <c r="W120" i="31"/>
  <c r="W94" i="31"/>
  <c r="F99" i="31"/>
  <c r="F122" i="31"/>
  <c r="N99" i="31"/>
  <c r="N122" i="31"/>
  <c r="V99" i="31"/>
  <c r="V122" i="31"/>
  <c r="D123" i="31"/>
  <c r="L123" i="31"/>
  <c r="T123" i="31"/>
  <c r="W119" i="31"/>
  <c r="X123" i="31"/>
  <c r="D105" i="27"/>
  <c r="L105" i="27"/>
  <c r="T105" i="27"/>
  <c r="D119" i="27"/>
  <c r="L119" i="27"/>
  <c r="T119" i="27"/>
  <c r="H90" i="29"/>
  <c r="P90" i="29"/>
  <c r="X90" i="29"/>
  <c r="H94" i="29"/>
  <c r="P94" i="29"/>
  <c r="X94" i="29"/>
  <c r="H99" i="29"/>
  <c r="P99" i="29"/>
  <c r="X99" i="29"/>
  <c r="H105" i="29"/>
  <c r="P105" i="29"/>
  <c r="X105" i="29"/>
  <c r="G120" i="30"/>
  <c r="O120" i="30"/>
  <c r="W120" i="30"/>
  <c r="D123" i="30"/>
  <c r="L123" i="30"/>
  <c r="T123" i="30"/>
  <c r="G90" i="30"/>
  <c r="O90" i="30"/>
  <c r="G94" i="30"/>
  <c r="O94" i="30"/>
  <c r="W94" i="30"/>
  <c r="I119" i="30"/>
  <c r="I120" i="30"/>
  <c r="M123" i="30"/>
  <c r="Y123" i="30"/>
  <c r="G90" i="31"/>
  <c r="G119" i="31"/>
  <c r="O90" i="31"/>
  <c r="O119" i="31"/>
  <c r="P120" i="31"/>
  <c r="X120" i="31"/>
  <c r="X94" i="31"/>
  <c r="G122" i="31"/>
  <c r="O99" i="31"/>
  <c r="O122" i="31"/>
  <c r="W99" i="31"/>
  <c r="W122" i="31"/>
  <c r="E123" i="31"/>
  <c r="E105" i="31"/>
  <c r="M123" i="31"/>
  <c r="M105" i="31"/>
  <c r="U123" i="31"/>
  <c r="U105" i="31"/>
  <c r="H120" i="31"/>
  <c r="E60" i="33"/>
  <c r="I94" i="29"/>
  <c r="Q94" i="29"/>
  <c r="Y94" i="29"/>
  <c r="W119" i="30"/>
  <c r="G122" i="30"/>
  <c r="O122" i="30"/>
  <c r="W122" i="30"/>
  <c r="P94" i="30"/>
  <c r="X94" i="30"/>
  <c r="J120" i="30"/>
  <c r="M122" i="30"/>
  <c r="Y122" i="30"/>
  <c r="H119" i="31"/>
  <c r="P90" i="31"/>
  <c r="P119" i="31"/>
  <c r="X90" i="31"/>
  <c r="X119" i="31"/>
  <c r="I120" i="31"/>
  <c r="I94" i="31"/>
  <c r="Q120" i="31"/>
  <c r="Q94" i="31"/>
  <c r="Y120" i="31"/>
  <c r="Y94" i="31"/>
  <c r="H122" i="31"/>
  <c r="H99" i="31"/>
  <c r="P122" i="31"/>
  <c r="X99" i="31"/>
  <c r="X122" i="31"/>
  <c r="N123" i="31"/>
  <c r="N105" i="31"/>
  <c r="V123" i="31"/>
  <c r="V105" i="31"/>
  <c r="R120" i="31"/>
  <c r="F105" i="27"/>
  <c r="N105" i="27"/>
  <c r="V105" i="27"/>
  <c r="F116" i="27"/>
  <c r="N116" i="27"/>
  <c r="V116" i="27"/>
  <c r="F119" i="27"/>
  <c r="N119" i="27"/>
  <c r="V119" i="27"/>
  <c r="B90" i="29"/>
  <c r="J90" i="29"/>
  <c r="R90" i="29"/>
  <c r="B94" i="29"/>
  <c r="J94" i="29"/>
  <c r="R94" i="29"/>
  <c r="B99" i="29"/>
  <c r="J99" i="29"/>
  <c r="R99" i="29"/>
  <c r="B105" i="29"/>
  <c r="J105" i="29"/>
  <c r="R105" i="29"/>
  <c r="B122" i="29"/>
  <c r="Q90" i="30"/>
  <c r="Y90" i="30"/>
  <c r="Q94" i="30"/>
  <c r="Y94" i="30"/>
  <c r="Q99" i="30"/>
  <c r="I105" i="30"/>
  <c r="Q105" i="30"/>
  <c r="M120" i="30"/>
  <c r="B123" i="30"/>
  <c r="C122" i="31"/>
  <c r="L57" i="34"/>
  <c r="C94" i="29"/>
  <c r="K94" i="29"/>
  <c r="S94" i="29"/>
  <c r="C105" i="29"/>
  <c r="K105" i="29"/>
  <c r="S105" i="29"/>
  <c r="G123" i="30"/>
  <c r="O123" i="30"/>
  <c r="W123" i="30"/>
  <c r="B94" i="30"/>
  <c r="R94" i="30"/>
  <c r="R105" i="30"/>
  <c r="E123" i="30"/>
  <c r="B119" i="31"/>
  <c r="J119" i="31"/>
  <c r="R119" i="31"/>
  <c r="C120" i="31"/>
  <c r="J122" i="31"/>
  <c r="R122" i="31"/>
  <c r="L122" i="31"/>
  <c r="Y72" i="33"/>
  <c r="D78" i="34"/>
  <c r="D57" i="34"/>
  <c r="T78" i="34"/>
  <c r="T57" i="34"/>
  <c r="F79" i="34"/>
  <c r="F60" i="34"/>
  <c r="N79" i="34"/>
  <c r="N60" i="34"/>
  <c r="V79" i="34"/>
  <c r="V60" i="34"/>
  <c r="D80" i="34"/>
  <c r="D63" i="34"/>
  <c r="L80" i="34"/>
  <c r="L63" i="34"/>
  <c r="T80" i="34"/>
  <c r="T63" i="34"/>
  <c r="H105" i="27"/>
  <c r="P105" i="27"/>
  <c r="X105" i="27"/>
  <c r="H119" i="27"/>
  <c r="P119" i="27"/>
  <c r="X119" i="27"/>
  <c r="H122" i="27"/>
  <c r="P122" i="27"/>
  <c r="X122" i="27"/>
  <c r="D90" i="29"/>
  <c r="L90" i="29"/>
  <c r="T90" i="29"/>
  <c r="D94" i="29"/>
  <c r="L94" i="29"/>
  <c r="T94" i="29"/>
  <c r="D99" i="29"/>
  <c r="L99" i="29"/>
  <c r="T99" i="29"/>
  <c r="D105" i="29"/>
  <c r="L105" i="29"/>
  <c r="T105" i="29"/>
  <c r="C120" i="30"/>
  <c r="K120" i="30"/>
  <c r="S120" i="30"/>
  <c r="C94" i="30"/>
  <c r="K94" i="30"/>
  <c r="S94" i="30"/>
  <c r="C105" i="30"/>
  <c r="K105" i="30"/>
  <c r="S105" i="30"/>
  <c r="E122" i="30"/>
  <c r="C119" i="31"/>
  <c r="C90" i="31"/>
  <c r="K119" i="31"/>
  <c r="K90" i="31"/>
  <c r="S119" i="31"/>
  <c r="D120" i="31"/>
  <c r="L120" i="31"/>
  <c r="T94" i="31"/>
  <c r="T120" i="31"/>
  <c r="K122" i="31"/>
  <c r="S122" i="31"/>
  <c r="S99" i="31"/>
  <c r="I123" i="31"/>
  <c r="I105" i="31"/>
  <c r="Q123" i="31"/>
  <c r="Q105" i="31"/>
  <c r="Y123" i="31"/>
  <c r="Y105" i="31"/>
  <c r="H90" i="31"/>
  <c r="G94" i="31"/>
  <c r="K99" i="31"/>
  <c r="U122" i="31"/>
  <c r="E90" i="29"/>
  <c r="M90" i="29"/>
  <c r="U90" i="29"/>
  <c r="E94" i="29"/>
  <c r="M94" i="29"/>
  <c r="U94" i="29"/>
  <c r="E99" i="29"/>
  <c r="M99" i="29"/>
  <c r="U99" i="29"/>
  <c r="E119" i="29"/>
  <c r="E113" i="29" s="1"/>
  <c r="C119" i="30"/>
  <c r="K119" i="30"/>
  <c r="S119" i="30"/>
  <c r="D120" i="30"/>
  <c r="L120" i="30"/>
  <c r="T120" i="30"/>
  <c r="C122" i="30"/>
  <c r="K122" i="30"/>
  <c r="S122" i="30"/>
  <c r="D94" i="30"/>
  <c r="L94" i="30"/>
  <c r="T94" i="30"/>
  <c r="E120" i="30"/>
  <c r="U123" i="30"/>
  <c r="D119" i="31"/>
  <c r="L119" i="31"/>
  <c r="L90" i="31"/>
  <c r="T119" i="31"/>
  <c r="E120" i="31"/>
  <c r="M120" i="31"/>
  <c r="U120" i="31"/>
  <c r="T122" i="31"/>
  <c r="B123" i="31"/>
  <c r="J123" i="31"/>
  <c r="P99" i="31"/>
  <c r="F123" i="31"/>
  <c r="C78" i="33"/>
  <c r="C57" i="33"/>
  <c r="S78" i="33"/>
  <c r="S57" i="33"/>
  <c r="U79" i="33"/>
  <c r="U72" i="33" s="1"/>
  <c r="U60" i="33"/>
  <c r="C80" i="33"/>
  <c r="C63" i="33"/>
  <c r="K80" i="33"/>
  <c r="K72" i="33" s="1"/>
  <c r="K63" i="33"/>
  <c r="S80" i="33"/>
  <c r="S63" i="33"/>
  <c r="G51" i="33"/>
  <c r="O51" i="33"/>
  <c r="W51" i="33"/>
  <c r="M79" i="33"/>
  <c r="M72" i="33" s="1"/>
  <c r="F94" i="29"/>
  <c r="N94" i="29"/>
  <c r="V94" i="29"/>
  <c r="F105" i="29"/>
  <c r="N105" i="29"/>
  <c r="V105" i="29"/>
  <c r="N119" i="29"/>
  <c r="N113" i="29" s="1"/>
  <c r="D119" i="30"/>
  <c r="L119" i="30"/>
  <c r="T119" i="30"/>
  <c r="D122" i="30"/>
  <c r="L122" i="30"/>
  <c r="T122" i="30"/>
  <c r="U99" i="30"/>
  <c r="M119" i="31"/>
  <c r="U119" i="31"/>
  <c r="F120" i="31"/>
  <c r="N120" i="31"/>
  <c r="V120" i="31"/>
  <c r="C123" i="31"/>
  <c r="K123" i="31"/>
  <c r="S123" i="31"/>
  <c r="I119" i="31"/>
  <c r="I90" i="31"/>
  <c r="Q119" i="31"/>
  <c r="Q90" i="31"/>
  <c r="Y119" i="31"/>
  <c r="Y90" i="31"/>
  <c r="I122" i="31"/>
  <c r="I99" i="31"/>
  <c r="Q122" i="31"/>
  <c r="Q99" i="31"/>
  <c r="Y122" i="31"/>
  <c r="Y99" i="31"/>
  <c r="B90" i="31"/>
  <c r="T90" i="31"/>
  <c r="E94" i="31"/>
  <c r="N94" i="31"/>
  <c r="R99" i="31"/>
  <c r="C105" i="31"/>
  <c r="L105" i="31"/>
  <c r="J120" i="31"/>
  <c r="S120" i="31"/>
  <c r="D122" i="31"/>
  <c r="M122" i="31"/>
  <c r="G123" i="31"/>
  <c r="P123" i="31"/>
  <c r="U57" i="33"/>
  <c r="O60" i="33"/>
  <c r="X60" i="33"/>
  <c r="G78" i="33"/>
  <c r="G72" i="33" s="1"/>
  <c r="P78" i="33"/>
  <c r="D79" i="33"/>
  <c r="D72" i="33" s="1"/>
  <c r="V80" i="33"/>
  <c r="V72" i="33" s="1"/>
  <c r="E78" i="34"/>
  <c r="M78" i="34"/>
  <c r="U78" i="34"/>
  <c r="G79" i="34"/>
  <c r="G60" i="34"/>
  <c r="O79" i="34"/>
  <c r="O60" i="34"/>
  <c r="W79" i="34"/>
  <c r="W60" i="34"/>
  <c r="E80" i="34"/>
  <c r="E63" i="34"/>
  <c r="M80" i="34"/>
  <c r="M63" i="34"/>
  <c r="U80" i="34"/>
  <c r="U63" i="34"/>
  <c r="M57" i="34"/>
  <c r="F78" i="35"/>
  <c r="N78" i="35"/>
  <c r="V78" i="35"/>
  <c r="H79" i="35"/>
  <c r="P79" i="35"/>
  <c r="X79" i="35"/>
  <c r="F80" i="35"/>
  <c r="N80" i="35"/>
  <c r="V80" i="35"/>
  <c r="U90" i="31"/>
  <c r="F94" i="31"/>
  <c r="J99" i="31"/>
  <c r="D105" i="31"/>
  <c r="B120" i="31"/>
  <c r="K120" i="31"/>
  <c r="E122" i="31"/>
  <c r="H123" i="31"/>
  <c r="R123" i="31"/>
  <c r="M57" i="33"/>
  <c r="V57" i="33"/>
  <c r="G60" i="33"/>
  <c r="P60" i="33"/>
  <c r="Y60" i="33"/>
  <c r="H78" i="33"/>
  <c r="H72" i="33" s="1"/>
  <c r="Q78" i="33"/>
  <c r="Q72" i="33" s="1"/>
  <c r="W80" i="33"/>
  <c r="W72" i="33" s="1"/>
  <c r="F78" i="34"/>
  <c r="F57" i="34"/>
  <c r="N78" i="34"/>
  <c r="N57" i="34"/>
  <c r="V78" i="34"/>
  <c r="V57" i="34"/>
  <c r="H79" i="34"/>
  <c r="H60" i="34"/>
  <c r="P79" i="34"/>
  <c r="P60" i="34"/>
  <c r="X79" i="34"/>
  <c r="X60" i="34"/>
  <c r="F80" i="34"/>
  <c r="F63" i="34"/>
  <c r="N80" i="34"/>
  <c r="N63" i="34"/>
  <c r="V80" i="34"/>
  <c r="V63" i="34"/>
  <c r="G78" i="35"/>
  <c r="O78" i="35"/>
  <c r="W78" i="35"/>
  <c r="I79" i="35"/>
  <c r="Q79" i="35"/>
  <c r="Y79" i="35"/>
  <c r="G80" i="35"/>
  <c r="O80" i="35"/>
  <c r="W80" i="35"/>
  <c r="N57" i="33"/>
  <c r="H60" i="33"/>
  <c r="N80" i="33"/>
  <c r="N72" i="33" s="1"/>
  <c r="G78" i="34"/>
  <c r="G57" i="34"/>
  <c r="O78" i="34"/>
  <c r="O57" i="34"/>
  <c r="W78" i="34"/>
  <c r="W57" i="34"/>
  <c r="I79" i="34"/>
  <c r="Q79" i="34"/>
  <c r="Y79" i="34"/>
  <c r="Y60" i="34"/>
  <c r="G80" i="34"/>
  <c r="G63" i="34"/>
  <c r="O80" i="34"/>
  <c r="O63" i="34"/>
  <c r="W80" i="34"/>
  <c r="W63" i="34"/>
  <c r="Q60" i="34"/>
  <c r="H78" i="35"/>
  <c r="P78" i="35"/>
  <c r="X78" i="35"/>
  <c r="B79" i="35"/>
  <c r="J79" i="35"/>
  <c r="R79" i="35"/>
  <c r="H80" i="35"/>
  <c r="P80" i="35"/>
  <c r="X80" i="35"/>
  <c r="I60" i="33"/>
  <c r="S60" i="33"/>
  <c r="E80" i="33"/>
  <c r="E72" i="33" s="1"/>
  <c r="O80" i="33"/>
  <c r="O72" i="33" s="1"/>
  <c r="I78" i="35"/>
  <c r="Q78" i="35"/>
  <c r="Y78" i="35"/>
  <c r="C79" i="35"/>
  <c r="K79" i="35"/>
  <c r="S79" i="35"/>
  <c r="I80" i="35"/>
  <c r="Q80" i="35"/>
  <c r="Y80" i="35"/>
  <c r="B79" i="34"/>
  <c r="B79" i="33"/>
  <c r="B60" i="33"/>
  <c r="J79" i="34"/>
  <c r="J79" i="33"/>
  <c r="J60" i="33"/>
  <c r="R79" i="34"/>
  <c r="R79" i="33"/>
  <c r="R60" i="33"/>
  <c r="P57" i="33"/>
  <c r="K60" i="33"/>
  <c r="T60" i="33"/>
  <c r="F80" i="33"/>
  <c r="F72" i="33" s="1"/>
  <c r="P80" i="33"/>
  <c r="I78" i="34"/>
  <c r="Q78" i="34"/>
  <c r="Y78" i="34"/>
  <c r="C79" i="34"/>
  <c r="K79" i="34"/>
  <c r="S79" i="34"/>
  <c r="I80" i="34"/>
  <c r="Q80" i="34"/>
  <c r="Y80" i="34"/>
  <c r="B78" i="35"/>
  <c r="J78" i="35"/>
  <c r="R78" i="35"/>
  <c r="D79" i="35"/>
  <c r="L79" i="35"/>
  <c r="T79" i="35"/>
  <c r="B80" i="35"/>
  <c r="J80" i="35"/>
  <c r="R80" i="35"/>
  <c r="C60" i="33"/>
  <c r="L60" i="33"/>
  <c r="B78" i="34"/>
  <c r="J78" i="34"/>
  <c r="R78" i="34"/>
  <c r="D79" i="34"/>
  <c r="L79" i="34"/>
  <c r="T79" i="34"/>
  <c r="B80" i="34"/>
  <c r="J80" i="34"/>
  <c r="R80" i="34"/>
  <c r="I60" i="34"/>
  <c r="C78" i="35"/>
  <c r="K78" i="35"/>
  <c r="S78" i="35"/>
  <c r="E79" i="35"/>
  <c r="M79" i="35"/>
  <c r="U79" i="35"/>
  <c r="C80" i="35"/>
  <c r="K80" i="35"/>
  <c r="S80" i="35"/>
  <c r="B78" i="33"/>
  <c r="B57" i="33"/>
  <c r="J78" i="33"/>
  <c r="J57" i="33"/>
  <c r="R78" i="33"/>
  <c r="R57" i="33"/>
  <c r="B80" i="33"/>
  <c r="B63" i="33"/>
  <c r="J80" i="33"/>
  <c r="J63" i="33"/>
  <c r="R80" i="33"/>
  <c r="R63" i="33"/>
  <c r="C78" i="34"/>
  <c r="K78" i="34"/>
  <c r="S78" i="34"/>
  <c r="E79" i="34"/>
  <c r="M79" i="34"/>
  <c r="U79" i="34"/>
  <c r="C80" i="34"/>
  <c r="C63" i="34"/>
  <c r="K80" i="34"/>
  <c r="K63" i="34"/>
  <c r="S80" i="34"/>
  <c r="S63" i="34"/>
  <c r="K57" i="34"/>
  <c r="U60" i="34"/>
  <c r="I57" i="35"/>
  <c r="Q57" i="35"/>
  <c r="Y57" i="35"/>
  <c r="I60" i="35"/>
  <c r="Q60" i="35"/>
  <c r="Y60" i="35"/>
  <c r="I63" i="35"/>
  <c r="Q63" i="35"/>
  <c r="Y63" i="35"/>
  <c r="B57" i="37"/>
  <c r="J57" i="37"/>
  <c r="R57" i="37"/>
  <c r="B60" i="37"/>
  <c r="J60" i="37"/>
  <c r="R60" i="37"/>
  <c r="B63" i="37"/>
  <c r="J63" i="37"/>
  <c r="R63" i="37"/>
  <c r="B79" i="37"/>
  <c r="B72" i="37" s="1"/>
  <c r="J79" i="37"/>
  <c r="J72" i="37" s="1"/>
  <c r="R79" i="37"/>
  <c r="R72" i="37" s="1"/>
  <c r="K80" i="37"/>
  <c r="E78" i="38"/>
  <c r="E57" i="38"/>
  <c r="M78" i="38"/>
  <c r="M57" i="38"/>
  <c r="U78" i="38"/>
  <c r="U57" i="38"/>
  <c r="E80" i="38"/>
  <c r="E63" i="38"/>
  <c r="M80" i="38"/>
  <c r="M63" i="38"/>
  <c r="U80" i="38"/>
  <c r="U63" i="38"/>
  <c r="C57" i="38"/>
  <c r="K60" i="38"/>
  <c r="W60" i="38"/>
  <c r="S63" i="38"/>
  <c r="G78" i="38"/>
  <c r="S78" i="38"/>
  <c r="H79" i="38"/>
  <c r="T79" i="38"/>
  <c r="J80" i="38"/>
  <c r="W80" i="38"/>
  <c r="I79" i="39"/>
  <c r="Q79" i="39"/>
  <c r="Y79" i="39"/>
  <c r="W78" i="39"/>
  <c r="G80" i="39"/>
  <c r="B57" i="35"/>
  <c r="J57" i="35"/>
  <c r="R57" i="35"/>
  <c r="B60" i="35"/>
  <c r="J60" i="35"/>
  <c r="R60" i="35"/>
  <c r="B63" i="35"/>
  <c r="J63" i="35"/>
  <c r="R63" i="35"/>
  <c r="C57" i="37"/>
  <c r="K57" i="37"/>
  <c r="S57" i="37"/>
  <c r="C60" i="37"/>
  <c r="K60" i="37"/>
  <c r="S60" i="37"/>
  <c r="C63" i="37"/>
  <c r="K63" i="37"/>
  <c r="S63" i="37"/>
  <c r="C78" i="37"/>
  <c r="K78" i="37"/>
  <c r="S78" i="37"/>
  <c r="S72" i="37" s="1"/>
  <c r="C80" i="37"/>
  <c r="L80" i="37"/>
  <c r="V80" i="37"/>
  <c r="F78" i="38"/>
  <c r="F57" i="38"/>
  <c r="N78" i="38"/>
  <c r="N57" i="38"/>
  <c r="V78" i="38"/>
  <c r="V57" i="38"/>
  <c r="F80" i="38"/>
  <c r="F63" i="38"/>
  <c r="N80" i="38"/>
  <c r="N63" i="38"/>
  <c r="V80" i="38"/>
  <c r="V63" i="38"/>
  <c r="D57" i="38"/>
  <c r="L60" i="38"/>
  <c r="T63" i="38"/>
  <c r="H78" i="38"/>
  <c r="T78" i="38"/>
  <c r="K80" i="38"/>
  <c r="X80" i="38"/>
  <c r="H78" i="39"/>
  <c r="P78" i="39"/>
  <c r="X78" i="39"/>
  <c r="B79" i="39"/>
  <c r="J79" i="39"/>
  <c r="R79" i="39"/>
  <c r="H80" i="39"/>
  <c r="P80" i="39"/>
  <c r="X80" i="39"/>
  <c r="G60" i="39"/>
  <c r="W60" i="39"/>
  <c r="C79" i="39"/>
  <c r="C57" i="35"/>
  <c r="K57" i="35"/>
  <c r="S57" i="35"/>
  <c r="C60" i="35"/>
  <c r="K60" i="35"/>
  <c r="S60" i="35"/>
  <c r="C63" i="35"/>
  <c r="K63" i="35"/>
  <c r="S63" i="35"/>
  <c r="D57" i="37"/>
  <c r="L57" i="37"/>
  <c r="T57" i="37"/>
  <c r="D60" i="37"/>
  <c r="L60" i="37"/>
  <c r="T60" i="37"/>
  <c r="D63" i="37"/>
  <c r="L63" i="37"/>
  <c r="T63" i="37"/>
  <c r="D78" i="37"/>
  <c r="L78" i="37"/>
  <c r="T78" i="37"/>
  <c r="D80" i="37"/>
  <c r="W80" i="37"/>
  <c r="W72" i="37" s="1"/>
  <c r="C60" i="38"/>
  <c r="O60" i="38"/>
  <c r="J78" i="38"/>
  <c r="W78" i="38"/>
  <c r="X79" i="38"/>
  <c r="L80" i="38"/>
  <c r="I78" i="39"/>
  <c r="I57" i="39"/>
  <c r="Q78" i="39"/>
  <c r="Q57" i="39"/>
  <c r="Y78" i="39"/>
  <c r="Y57" i="39"/>
  <c r="I80" i="39"/>
  <c r="I63" i="39"/>
  <c r="Q80" i="39"/>
  <c r="Q63" i="39"/>
  <c r="Y80" i="39"/>
  <c r="Y63" i="39"/>
  <c r="K60" i="39"/>
  <c r="O80" i="39"/>
  <c r="D60" i="35"/>
  <c r="L60" i="35"/>
  <c r="T60" i="35"/>
  <c r="E60" i="37"/>
  <c r="M60" i="37"/>
  <c r="U60" i="37"/>
  <c r="E79" i="37"/>
  <c r="E72" i="37" s="1"/>
  <c r="M79" i="37"/>
  <c r="M72" i="37" s="1"/>
  <c r="U79" i="37"/>
  <c r="U72" i="37" s="1"/>
  <c r="N80" i="37"/>
  <c r="X80" i="37"/>
  <c r="X72" i="37" s="1"/>
  <c r="R57" i="38"/>
  <c r="D60" i="38"/>
  <c r="B63" i="38"/>
  <c r="K78" i="38"/>
  <c r="X78" i="38"/>
  <c r="O80" i="38"/>
  <c r="B78" i="39"/>
  <c r="B57" i="39"/>
  <c r="J78" i="39"/>
  <c r="J57" i="39"/>
  <c r="R78" i="39"/>
  <c r="R57" i="39"/>
  <c r="D79" i="39"/>
  <c r="L79" i="39"/>
  <c r="T79" i="39"/>
  <c r="B80" i="39"/>
  <c r="J80" i="39"/>
  <c r="R80" i="39"/>
  <c r="O69" i="45"/>
  <c r="E60" i="35"/>
  <c r="M60" i="35"/>
  <c r="U60" i="35"/>
  <c r="E63" i="35"/>
  <c r="M63" i="35"/>
  <c r="U63" i="35"/>
  <c r="F57" i="37"/>
  <c r="N57" i="37"/>
  <c r="V57" i="37"/>
  <c r="F60" i="37"/>
  <c r="N60" i="37"/>
  <c r="V60" i="37"/>
  <c r="F63" i="37"/>
  <c r="F79" i="37"/>
  <c r="F72" i="37" s="1"/>
  <c r="N79" i="37"/>
  <c r="N72" i="37" s="1"/>
  <c r="V79" i="37"/>
  <c r="V72" i="37" s="1"/>
  <c r="O80" i="37"/>
  <c r="I78" i="38"/>
  <c r="Q78" i="38"/>
  <c r="Y78" i="38"/>
  <c r="I80" i="38"/>
  <c r="Q80" i="38"/>
  <c r="Y80" i="38"/>
  <c r="I57" i="38"/>
  <c r="G60" i="38"/>
  <c r="C63" i="38"/>
  <c r="Y63" i="38"/>
  <c r="L78" i="38"/>
  <c r="P80" i="38"/>
  <c r="G78" i="39"/>
  <c r="O79" i="39"/>
  <c r="H69" i="45"/>
  <c r="G63" i="37"/>
  <c r="W63" i="37"/>
  <c r="O78" i="37"/>
  <c r="G80" i="37"/>
  <c r="G72" i="37" s="1"/>
  <c r="P80" i="37"/>
  <c r="D63" i="38"/>
  <c r="B78" i="38"/>
  <c r="O78" i="38"/>
  <c r="R80" i="38"/>
  <c r="S79" i="39"/>
  <c r="G57" i="35"/>
  <c r="O57" i="35"/>
  <c r="W57" i="35"/>
  <c r="G63" i="35"/>
  <c r="O63" i="35"/>
  <c r="W63" i="35"/>
  <c r="H57" i="37"/>
  <c r="P57" i="37"/>
  <c r="X57" i="37"/>
  <c r="H60" i="37"/>
  <c r="P60" i="37"/>
  <c r="X60" i="37"/>
  <c r="H63" i="37"/>
  <c r="P78" i="37"/>
  <c r="H80" i="37"/>
  <c r="H72" i="37" s="1"/>
  <c r="S80" i="37"/>
  <c r="E79" i="38"/>
  <c r="E60" i="38"/>
  <c r="M79" i="38"/>
  <c r="M60" i="38"/>
  <c r="U79" i="38"/>
  <c r="U60" i="38"/>
  <c r="S60" i="38"/>
  <c r="Q63" i="38"/>
  <c r="E78" i="39"/>
  <c r="E57" i="39"/>
  <c r="M78" i="39"/>
  <c r="M57" i="39"/>
  <c r="U78" i="39"/>
  <c r="U57" i="39"/>
  <c r="E80" i="39"/>
  <c r="E63" i="39"/>
  <c r="M80" i="39"/>
  <c r="M63" i="39"/>
  <c r="U80" i="39"/>
  <c r="U63" i="39"/>
  <c r="R69" i="45"/>
  <c r="H57" i="35"/>
  <c r="P57" i="35"/>
  <c r="X57" i="35"/>
  <c r="H63" i="35"/>
  <c r="P63" i="35"/>
  <c r="X63" i="35"/>
  <c r="I57" i="37"/>
  <c r="Q57" i="37"/>
  <c r="Y57" i="37"/>
  <c r="I63" i="37"/>
  <c r="Q63" i="37"/>
  <c r="Y63" i="37"/>
  <c r="I79" i="37"/>
  <c r="I72" i="37" s="1"/>
  <c r="Q79" i="37"/>
  <c r="Q72" i="37" s="1"/>
  <c r="Y79" i="37"/>
  <c r="Y72" i="37" s="1"/>
  <c r="T80" i="37"/>
  <c r="F79" i="38"/>
  <c r="F60" i="38"/>
  <c r="N79" i="38"/>
  <c r="N60" i="38"/>
  <c r="V79" i="38"/>
  <c r="V60" i="38"/>
  <c r="F78" i="39"/>
  <c r="F57" i="39"/>
  <c r="N78" i="39"/>
  <c r="N57" i="39"/>
  <c r="V78" i="39"/>
  <c r="V57" i="39"/>
  <c r="H79" i="39"/>
  <c r="H60" i="39"/>
  <c r="P79" i="39"/>
  <c r="P60" i="39"/>
  <c r="X79" i="39"/>
  <c r="X60" i="39"/>
  <c r="F80" i="39"/>
  <c r="F63" i="39"/>
  <c r="N80" i="39"/>
  <c r="N63" i="39"/>
  <c r="V80" i="39"/>
  <c r="V63" i="39"/>
  <c r="I60" i="39"/>
  <c r="Q60" i="39"/>
  <c r="Y60" i="39"/>
  <c r="E72" i="41"/>
  <c r="M72" i="41"/>
  <c r="U72" i="41"/>
  <c r="E90" i="41"/>
  <c r="E81" i="41" s="1"/>
  <c r="M90" i="41"/>
  <c r="M81" i="41" s="1"/>
  <c r="U90" i="41"/>
  <c r="U81" i="41" s="1"/>
  <c r="D72" i="42"/>
  <c r="L72" i="42"/>
  <c r="T72" i="42"/>
  <c r="C72" i="43"/>
  <c r="K72" i="43"/>
  <c r="S72" i="43"/>
  <c r="H77" i="46"/>
  <c r="P77" i="46"/>
  <c r="X77" i="46"/>
  <c r="I77" i="47"/>
  <c r="Q77" i="47"/>
  <c r="Y77" i="47"/>
  <c r="B60" i="39"/>
  <c r="J60" i="39"/>
  <c r="R60" i="39"/>
  <c r="B63" i="39"/>
  <c r="J63" i="39"/>
  <c r="R63" i="39"/>
  <c r="F72" i="41"/>
  <c r="N72" i="41"/>
  <c r="V72" i="41"/>
  <c r="F90" i="41"/>
  <c r="F81" i="41" s="1"/>
  <c r="N90" i="41"/>
  <c r="N81" i="41" s="1"/>
  <c r="V90" i="41"/>
  <c r="V81" i="41" s="1"/>
  <c r="E72" i="42"/>
  <c r="M72" i="42"/>
  <c r="U72" i="42"/>
  <c r="D72" i="43"/>
  <c r="L72" i="43"/>
  <c r="T72" i="43"/>
  <c r="C77" i="45"/>
  <c r="C69" i="45" s="1"/>
  <c r="C60" i="45"/>
  <c r="K77" i="45"/>
  <c r="K69" i="45" s="1"/>
  <c r="K60" i="45"/>
  <c r="S77" i="45"/>
  <c r="S69" i="45" s="1"/>
  <c r="S60" i="45"/>
  <c r="W60" i="45"/>
  <c r="G77" i="45"/>
  <c r="G69" i="45" s="1"/>
  <c r="I77" i="46"/>
  <c r="I60" i="46"/>
  <c r="Q77" i="46"/>
  <c r="Q60" i="46"/>
  <c r="Y77" i="46"/>
  <c r="Y60" i="46"/>
  <c r="B77" i="47"/>
  <c r="J77" i="47"/>
  <c r="R77" i="47"/>
  <c r="F90" i="42"/>
  <c r="N90" i="42"/>
  <c r="V90" i="42"/>
  <c r="D77" i="45"/>
  <c r="D69" i="45" s="1"/>
  <c r="D60" i="45"/>
  <c r="L77" i="45"/>
  <c r="L69" i="45" s="1"/>
  <c r="L60" i="45"/>
  <c r="T77" i="45"/>
  <c r="T69" i="45" s="1"/>
  <c r="T60" i="45"/>
  <c r="H77" i="45"/>
  <c r="B77" i="46"/>
  <c r="B60" i="46"/>
  <c r="J77" i="46"/>
  <c r="J60" i="46"/>
  <c r="R77" i="46"/>
  <c r="R60" i="46"/>
  <c r="C77" i="47"/>
  <c r="K77" i="47"/>
  <c r="S77" i="47"/>
  <c r="D60" i="39"/>
  <c r="L60" i="39"/>
  <c r="T60" i="39"/>
  <c r="W77" i="45"/>
  <c r="W69" i="45" s="1"/>
  <c r="C77" i="46"/>
  <c r="C60" i="46"/>
  <c r="K77" i="46"/>
  <c r="K60" i="46"/>
  <c r="S77" i="46"/>
  <c r="S60" i="46"/>
  <c r="D77" i="47"/>
  <c r="L77" i="47"/>
  <c r="T77" i="47"/>
  <c r="I72" i="41"/>
  <c r="Q72" i="41"/>
  <c r="Y72" i="41"/>
  <c r="I90" i="41"/>
  <c r="I81" i="41" s="1"/>
  <c r="Q90" i="41"/>
  <c r="Q81" i="41" s="1"/>
  <c r="Y90" i="41"/>
  <c r="Y81" i="41" s="1"/>
  <c r="H72" i="42"/>
  <c r="P72" i="42"/>
  <c r="X72" i="42"/>
  <c r="G72" i="43"/>
  <c r="O72" i="43"/>
  <c r="W72" i="43"/>
  <c r="P60" i="45"/>
  <c r="D77" i="46"/>
  <c r="L77" i="46"/>
  <c r="T77" i="46"/>
  <c r="B72" i="41"/>
  <c r="J72" i="41"/>
  <c r="R72" i="41"/>
  <c r="B90" i="41"/>
  <c r="B81" i="41" s="1"/>
  <c r="J90" i="41"/>
  <c r="J81" i="41" s="1"/>
  <c r="R90" i="41"/>
  <c r="R81" i="41" s="1"/>
  <c r="I72" i="42"/>
  <c r="Q72" i="42"/>
  <c r="Y72" i="42"/>
  <c r="H72" i="43"/>
  <c r="P72" i="43"/>
  <c r="X72" i="43"/>
  <c r="G60" i="45"/>
  <c r="E77" i="46"/>
  <c r="E60" i="46"/>
  <c r="M77" i="46"/>
  <c r="M60" i="46"/>
  <c r="U77" i="46"/>
  <c r="U60" i="46"/>
  <c r="O77" i="45"/>
  <c r="G77" i="47"/>
  <c r="O77" i="47"/>
  <c r="W77" i="47"/>
  <c r="H57" i="39"/>
  <c r="P57" i="39"/>
  <c r="X57" i="39"/>
  <c r="H63" i="39"/>
  <c r="P63" i="39"/>
  <c r="X63" i="39"/>
  <c r="D72" i="41"/>
  <c r="L72" i="41"/>
  <c r="T72" i="41"/>
  <c r="C72" i="42"/>
  <c r="K72" i="42"/>
  <c r="S72" i="42"/>
  <c r="B72" i="43"/>
  <c r="J72" i="43"/>
  <c r="R72" i="43"/>
  <c r="I60" i="45"/>
  <c r="H77" i="47"/>
  <c r="P77" i="47"/>
  <c r="X77" i="47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L72" i="37" l="1"/>
  <c r="D72" i="37"/>
  <c r="C72" i="37"/>
  <c r="O72" i="37"/>
  <c r="J72" i="33"/>
  <c r="B72" i="33"/>
  <c r="P72" i="33"/>
  <c r="G74" i="24"/>
  <c r="G171" i="4" s="1"/>
  <c r="F74" i="24"/>
  <c r="F171" i="4" s="1"/>
  <c r="V74" i="24"/>
  <c r="V171" i="4" s="1"/>
  <c r="D146" i="25"/>
  <c r="W146" i="25"/>
  <c r="E74" i="24"/>
  <c r="E171" i="4" s="1"/>
  <c r="D74" i="24"/>
  <c r="D171" i="4" s="1"/>
  <c r="C74" i="24"/>
  <c r="C171" i="4" s="1"/>
  <c r="B74" i="24"/>
  <c r="B171" i="4" s="1"/>
  <c r="R74" i="24"/>
  <c r="R171" i="4" s="1"/>
  <c r="R69" i="4"/>
  <c r="R142" i="4" s="1"/>
  <c r="I74" i="24"/>
  <c r="I171" i="4" s="1"/>
  <c r="I69" i="4"/>
  <c r="I142" i="4" s="1"/>
  <c r="M74" i="24"/>
  <c r="M171" i="4" s="1"/>
  <c r="M69" i="4"/>
  <c r="M142" i="4" s="1"/>
  <c r="M146" i="25"/>
  <c r="Q74" i="24"/>
  <c r="Q171" i="4" s="1"/>
  <c r="Q69" i="4"/>
  <c r="Q142" i="4" s="1"/>
  <c r="H74" i="24"/>
  <c r="H171" i="4" s="1"/>
  <c r="H69" i="4"/>
  <c r="H142" i="4" s="1"/>
  <c r="L74" i="24"/>
  <c r="L171" i="4" s="1"/>
  <c r="L69" i="4"/>
  <c r="L142" i="4" s="1"/>
  <c r="P74" i="24"/>
  <c r="P171" i="4" s="1"/>
  <c r="P69" i="4"/>
  <c r="P142" i="4" s="1"/>
  <c r="K69" i="4"/>
  <c r="K142" i="4" s="1"/>
  <c r="K74" i="24"/>
  <c r="K171" i="4" s="1"/>
  <c r="U69" i="4"/>
  <c r="U142" i="4" s="1"/>
  <c r="U74" i="24"/>
  <c r="U171" i="4" s="1"/>
  <c r="O74" i="24"/>
  <c r="O171" i="4" s="1"/>
  <c r="O69" i="4"/>
  <c r="O142" i="4" s="1"/>
  <c r="T74" i="24"/>
  <c r="T171" i="4" s="1"/>
  <c r="T69" i="4"/>
  <c r="T142" i="4" s="1"/>
  <c r="C146" i="25"/>
  <c r="J74" i="24"/>
  <c r="J171" i="4" s="1"/>
  <c r="J69" i="4"/>
  <c r="J142" i="4" s="1"/>
  <c r="N74" i="24"/>
  <c r="N171" i="4" s="1"/>
  <c r="N69" i="4"/>
  <c r="N142" i="4" s="1"/>
  <c r="H146" i="25"/>
  <c r="W132" i="23"/>
  <c r="G132" i="23"/>
  <c r="O132" i="23"/>
  <c r="Q115" i="4"/>
  <c r="W61" i="20"/>
  <c r="W57" i="20"/>
  <c r="W56" i="20" s="1"/>
  <c r="T143" i="23"/>
  <c r="T60" i="20"/>
  <c r="T139" i="23"/>
  <c r="N163" i="23"/>
  <c r="N61" i="20"/>
  <c r="S143" i="23"/>
  <c r="S141" i="23"/>
  <c r="S60" i="20"/>
  <c r="S140" i="23"/>
  <c r="S139" i="23"/>
  <c r="S137" i="23"/>
  <c r="S144" i="23"/>
  <c r="C171" i="23"/>
  <c r="I144" i="23"/>
  <c r="I143" i="23"/>
  <c r="I60" i="20"/>
  <c r="I139" i="23"/>
  <c r="I137" i="23"/>
  <c r="I132" i="23" s="1"/>
  <c r="I57" i="20"/>
  <c r="I56" i="20" s="1"/>
  <c r="Q79" i="20"/>
  <c r="Q170" i="4" s="1"/>
  <c r="C157" i="23"/>
  <c r="J132" i="23"/>
  <c r="P157" i="23"/>
  <c r="V205" i="23"/>
  <c r="P194" i="23"/>
  <c r="L163" i="23"/>
  <c r="L151" i="23"/>
  <c r="L61" i="20"/>
  <c r="O79" i="20"/>
  <c r="O170" i="4" s="1"/>
  <c r="G77" i="20"/>
  <c r="G168" i="4" s="1"/>
  <c r="B59" i="20"/>
  <c r="B112" i="4" s="1"/>
  <c r="X194" i="23"/>
  <c r="Q143" i="23"/>
  <c r="Q60" i="20"/>
  <c r="Q139" i="23"/>
  <c r="Q57" i="20"/>
  <c r="Q56" i="20" s="1"/>
  <c r="Q144" i="23"/>
  <c r="Y61" i="20"/>
  <c r="Y57" i="20"/>
  <c r="Y56" i="20" s="1"/>
  <c r="C194" i="23"/>
  <c r="Q170" i="23"/>
  <c r="F144" i="23"/>
  <c r="F132" i="23" s="1"/>
  <c r="F60" i="20"/>
  <c r="Q172" i="23"/>
  <c r="E132" i="23"/>
  <c r="T141" i="23"/>
  <c r="Q175" i="23"/>
  <c r="M79" i="20"/>
  <c r="M170" i="4" s="1"/>
  <c r="K205" i="23"/>
  <c r="Q179" i="23"/>
  <c r="O172" i="23"/>
  <c r="E157" i="23"/>
  <c r="B170" i="23"/>
  <c r="I78" i="20"/>
  <c r="I169" i="4" s="1"/>
  <c r="N153" i="23"/>
  <c r="W160" i="23"/>
  <c r="O176" i="23"/>
  <c r="B172" i="23"/>
  <c r="K77" i="20"/>
  <c r="K168" i="4" s="1"/>
  <c r="N77" i="20"/>
  <c r="N168" i="4" s="1"/>
  <c r="L161" i="23"/>
  <c r="B171" i="23"/>
  <c r="B176" i="23"/>
  <c r="L153" i="23"/>
  <c r="O160" i="23"/>
  <c r="B179" i="23"/>
  <c r="B165" i="23" s="1"/>
  <c r="N151" i="23"/>
  <c r="T140" i="23"/>
  <c r="T132" i="23" s="1"/>
  <c r="M153" i="23"/>
  <c r="Q141" i="23"/>
  <c r="Q132" i="23" s="1"/>
  <c r="L158" i="23"/>
  <c r="M171" i="23"/>
  <c r="W151" i="23"/>
  <c r="W146" i="23" s="1"/>
  <c r="B57" i="20"/>
  <c r="B56" i="20" s="1"/>
  <c r="W154" i="23"/>
  <c r="Q176" i="23"/>
  <c r="L157" i="23"/>
  <c r="O175" i="23"/>
  <c r="W165" i="23"/>
  <c r="Q140" i="23"/>
  <c r="W157" i="23"/>
  <c r="W155" i="23"/>
  <c r="D163" i="23"/>
  <c r="D151" i="23"/>
  <c r="D146" i="23" s="1"/>
  <c r="D61" i="20"/>
  <c r="F78" i="20"/>
  <c r="F169" i="4" s="1"/>
  <c r="R59" i="20"/>
  <c r="R112" i="4" s="1"/>
  <c r="R113" i="4"/>
  <c r="H205" i="21"/>
  <c r="S205" i="21"/>
  <c r="Q194" i="21"/>
  <c r="I194" i="21"/>
  <c r="U76" i="20"/>
  <c r="U167" i="4" s="1"/>
  <c r="I205" i="21"/>
  <c r="V205" i="21"/>
  <c r="R76" i="20"/>
  <c r="R167" i="4" s="1"/>
  <c r="R65" i="4"/>
  <c r="R138" i="4" s="1"/>
  <c r="H194" i="23"/>
  <c r="O205" i="21"/>
  <c r="D205" i="21"/>
  <c r="G205" i="21"/>
  <c r="Y65" i="4"/>
  <c r="Y138" i="4" s="1"/>
  <c r="B65" i="4"/>
  <c r="B138" i="4" s="1"/>
  <c r="Y194" i="21"/>
  <c r="G194" i="21"/>
  <c r="E194" i="23"/>
  <c r="T194" i="23"/>
  <c r="S194" i="23"/>
  <c r="Q65" i="4"/>
  <c r="Q138" i="4" s="1"/>
  <c r="S205" i="23"/>
  <c r="W65" i="4"/>
  <c r="W138" i="4" s="1"/>
  <c r="X205" i="21"/>
  <c r="O194" i="23"/>
  <c r="R194" i="23"/>
  <c r="G194" i="23"/>
  <c r="P205" i="21"/>
  <c r="K194" i="21"/>
  <c r="N79" i="16"/>
  <c r="N108" i="4" s="1"/>
  <c r="N109" i="4"/>
  <c r="F79" i="16"/>
  <c r="F108" i="4" s="1"/>
  <c r="F109" i="4"/>
  <c r="D79" i="16"/>
  <c r="D108" i="4" s="1"/>
  <c r="D110" i="4"/>
  <c r="O178" i="19"/>
  <c r="K184" i="19"/>
  <c r="D102" i="16"/>
  <c r="D165" i="4" s="1"/>
  <c r="B79" i="16"/>
  <c r="B108" i="4" s="1"/>
  <c r="B110" i="4"/>
  <c r="R77" i="16"/>
  <c r="R76" i="16" s="1"/>
  <c r="R81" i="16"/>
  <c r="B101" i="16"/>
  <c r="B164" i="4" s="1"/>
  <c r="C190" i="19"/>
  <c r="V102" i="16"/>
  <c r="V165" i="4" s="1"/>
  <c r="J79" i="16"/>
  <c r="J108" i="4" s="1"/>
  <c r="J109" i="4"/>
  <c r="P171" i="18"/>
  <c r="H171" i="18"/>
  <c r="X166" i="18"/>
  <c r="T170" i="18"/>
  <c r="D95" i="16"/>
  <c r="T169" i="18"/>
  <c r="M166" i="18"/>
  <c r="J174" i="17"/>
  <c r="J53" i="16"/>
  <c r="J168" i="17"/>
  <c r="R166" i="18"/>
  <c r="J166" i="17"/>
  <c r="J171" i="17"/>
  <c r="L171" i="17"/>
  <c r="G160" i="17"/>
  <c r="J165" i="17"/>
  <c r="E166" i="18"/>
  <c r="J164" i="17"/>
  <c r="J167" i="17"/>
  <c r="E160" i="17"/>
  <c r="V240" i="17"/>
  <c r="S240" i="17"/>
  <c r="J163" i="17"/>
  <c r="J217" i="19"/>
  <c r="J173" i="17"/>
  <c r="N240" i="17"/>
  <c r="L217" i="18"/>
  <c r="V229" i="17"/>
  <c r="W173" i="17"/>
  <c r="W53" i="16"/>
  <c r="J162" i="17"/>
  <c r="J160" i="17" s="1"/>
  <c r="U174" i="17"/>
  <c r="U160" i="17" s="1"/>
  <c r="U53" i="16"/>
  <c r="T167" i="18"/>
  <c r="N229" i="17"/>
  <c r="D167" i="18"/>
  <c r="C169" i="18"/>
  <c r="J161" i="17"/>
  <c r="Q175" i="17"/>
  <c r="Q160" i="17" s="1"/>
  <c r="Q53" i="16"/>
  <c r="T166" i="18"/>
  <c r="J169" i="17"/>
  <c r="B160" i="17"/>
  <c r="W165" i="17"/>
  <c r="T175" i="18"/>
  <c r="T217" i="18"/>
  <c r="D166" i="18"/>
  <c r="C168" i="18"/>
  <c r="J170" i="17"/>
  <c r="J172" i="17"/>
  <c r="D217" i="18"/>
  <c r="O172" i="17"/>
  <c r="O160" i="17" s="1"/>
  <c r="O53" i="16"/>
  <c r="D175" i="18"/>
  <c r="D160" i="18" s="1"/>
  <c r="T165" i="18"/>
  <c r="T160" i="18" s="1"/>
  <c r="W164" i="17"/>
  <c r="W160" i="17" s="1"/>
  <c r="R61" i="4"/>
  <c r="R134" i="4" s="1"/>
  <c r="E55" i="7"/>
  <c r="B100" i="16"/>
  <c r="B163" i="4" s="1"/>
  <c r="B61" i="4"/>
  <c r="B134" i="4" s="1"/>
  <c r="S229" i="17"/>
  <c r="N253" i="15"/>
  <c r="N78" i="12"/>
  <c r="N107" i="4" s="1"/>
  <c r="W233" i="15"/>
  <c r="W76" i="12"/>
  <c r="M253" i="15"/>
  <c r="M78" i="12"/>
  <c r="M107" i="4" s="1"/>
  <c r="V233" i="15"/>
  <c r="V76" i="12"/>
  <c r="V71" i="12"/>
  <c r="V70" i="12" s="1"/>
  <c r="K253" i="15"/>
  <c r="K78" i="12"/>
  <c r="K107" i="4" s="1"/>
  <c r="S233" i="15"/>
  <c r="S76" i="12"/>
  <c r="S71" i="12"/>
  <c r="S70" i="12" s="1"/>
  <c r="H253" i="15"/>
  <c r="H78" i="12"/>
  <c r="H107" i="4" s="1"/>
  <c r="Q233" i="15"/>
  <c r="Q76" i="12"/>
  <c r="F253" i="15"/>
  <c r="F78" i="12"/>
  <c r="F107" i="4" s="1"/>
  <c r="E253" i="15"/>
  <c r="E78" i="12"/>
  <c r="E107" i="4" s="1"/>
  <c r="N233" i="15"/>
  <c r="N76" i="12"/>
  <c r="N71" i="12"/>
  <c r="N70" i="12" s="1"/>
  <c r="C253" i="15"/>
  <c r="C78" i="12"/>
  <c r="C107" i="4" s="1"/>
  <c r="K233" i="15"/>
  <c r="K76" i="12"/>
  <c r="K71" i="12"/>
  <c r="K70" i="12" s="1"/>
  <c r="I233" i="15"/>
  <c r="I76" i="12"/>
  <c r="G233" i="15"/>
  <c r="G76" i="12"/>
  <c r="O233" i="15"/>
  <c r="O76" i="12"/>
  <c r="S253" i="15"/>
  <c r="S78" i="12"/>
  <c r="S107" i="4" s="1"/>
  <c r="F233" i="15"/>
  <c r="F76" i="12"/>
  <c r="F71" i="12"/>
  <c r="F70" i="12" s="1"/>
  <c r="P253" i="15"/>
  <c r="P78" i="12"/>
  <c r="P107" i="4" s="1"/>
  <c r="C75" i="12"/>
  <c r="C105" i="4"/>
  <c r="J98" i="12"/>
  <c r="J159" i="4" s="1"/>
  <c r="J57" i="4"/>
  <c r="J132" i="4" s="1"/>
  <c r="I98" i="12"/>
  <c r="I159" i="4" s="1"/>
  <c r="I57" i="4"/>
  <c r="I132" i="4" s="1"/>
  <c r="F98" i="12"/>
  <c r="F159" i="4" s="1"/>
  <c r="F57" i="4"/>
  <c r="F132" i="4" s="1"/>
  <c r="W96" i="12"/>
  <c r="W157" i="4" s="1"/>
  <c r="W55" i="4"/>
  <c r="W130" i="4" s="1"/>
  <c r="J63" i="12"/>
  <c r="J96" i="12" s="1"/>
  <c r="J157" i="4" s="1"/>
  <c r="E98" i="12"/>
  <c r="E159" i="4" s="1"/>
  <c r="E57" i="4"/>
  <c r="E132" i="4" s="1"/>
  <c r="F63" i="12"/>
  <c r="F96" i="12" s="1"/>
  <c r="F157" i="4" s="1"/>
  <c r="C98" i="12"/>
  <c r="C159" i="4" s="1"/>
  <c r="C57" i="4"/>
  <c r="C132" i="4" s="1"/>
  <c r="C63" i="12"/>
  <c r="J86" i="12"/>
  <c r="I63" i="12"/>
  <c r="M98" i="12"/>
  <c r="M159" i="4" s="1"/>
  <c r="M57" i="4"/>
  <c r="M132" i="4" s="1"/>
  <c r="B98" i="12"/>
  <c r="B159" i="4" s="1"/>
  <c r="B63" i="12"/>
  <c r="B57" i="4"/>
  <c r="B132" i="4" s="1"/>
  <c r="R98" i="12"/>
  <c r="R159" i="4" s="1"/>
  <c r="R57" i="4"/>
  <c r="R132" i="4" s="1"/>
  <c r="V96" i="12"/>
  <c r="V157" i="4" s="1"/>
  <c r="V55" i="4"/>
  <c r="V130" i="4" s="1"/>
  <c r="S96" i="12"/>
  <c r="S157" i="4" s="1"/>
  <c r="S55" i="4"/>
  <c r="S130" i="4" s="1"/>
  <c r="N98" i="12"/>
  <c r="N159" i="4" s="1"/>
  <c r="N57" i="4"/>
  <c r="N132" i="4" s="1"/>
  <c r="N63" i="12"/>
  <c r="R63" i="12"/>
  <c r="W3" i="4"/>
  <c r="W128" i="4" s="1"/>
  <c r="W5" i="4"/>
  <c r="K98" i="12"/>
  <c r="K159" i="4" s="1"/>
  <c r="K57" i="4"/>
  <c r="K132" i="4" s="1"/>
  <c r="K63" i="12"/>
  <c r="C96" i="12"/>
  <c r="C157" i="4" s="1"/>
  <c r="C55" i="4"/>
  <c r="C130" i="4" s="1"/>
  <c r="U96" i="12"/>
  <c r="U157" i="4" s="1"/>
  <c r="U55" i="4"/>
  <c r="U130" i="4" s="1"/>
  <c r="I96" i="12"/>
  <c r="I157" i="4" s="1"/>
  <c r="I55" i="4"/>
  <c r="I130" i="4" s="1"/>
  <c r="P98" i="12"/>
  <c r="P159" i="4" s="1"/>
  <c r="P57" i="4"/>
  <c r="P132" i="4" s="1"/>
  <c r="R3" i="4"/>
  <c r="R128" i="4" s="1"/>
  <c r="R5" i="4"/>
  <c r="F5" i="4"/>
  <c r="F3" i="4"/>
  <c r="F128" i="4" s="1"/>
  <c r="H96" i="12"/>
  <c r="H157" i="4" s="1"/>
  <c r="H55" i="4"/>
  <c r="H130" i="4" s="1"/>
  <c r="Y5" i="4"/>
  <c r="Y3" i="4"/>
  <c r="Y128" i="4" s="1"/>
  <c r="N86" i="12"/>
  <c r="Y98" i="12"/>
  <c r="Y159" i="4" s="1"/>
  <c r="Y63" i="12"/>
  <c r="Y57" i="4"/>
  <c r="Y132" i="4" s="1"/>
  <c r="Q96" i="12"/>
  <c r="Q157" i="4" s="1"/>
  <c r="Q55" i="4"/>
  <c r="Q130" i="4" s="1"/>
  <c r="T96" i="12"/>
  <c r="T157" i="4" s="1"/>
  <c r="T55" i="4"/>
  <c r="T130" i="4" s="1"/>
  <c r="X98" i="12"/>
  <c r="X159" i="4" s="1"/>
  <c r="X63" i="12"/>
  <c r="X57" i="4"/>
  <c r="X132" i="4" s="1"/>
  <c r="E96" i="12"/>
  <c r="E157" i="4" s="1"/>
  <c r="E55" i="4"/>
  <c r="E5" i="4"/>
  <c r="E3" i="4"/>
  <c r="E128" i="4" s="1"/>
  <c r="P63" i="12"/>
  <c r="V3" i="4"/>
  <c r="V128" i="4" s="1"/>
  <c r="V5" i="4"/>
  <c r="H98" i="12"/>
  <c r="H159" i="4" s="1"/>
  <c r="H57" i="4"/>
  <c r="H132" i="4" s="1"/>
  <c r="O96" i="12"/>
  <c r="O157" i="4" s="1"/>
  <c r="O55" i="4"/>
  <c r="O130" i="4" s="1"/>
  <c r="G98" i="12"/>
  <c r="G159" i="4" s="1"/>
  <c r="G57" i="4"/>
  <c r="G132" i="4" s="1"/>
  <c r="G63" i="12"/>
  <c r="L98" i="12"/>
  <c r="L159" i="4" s="1"/>
  <c r="L57" i="4"/>
  <c r="L132" i="4" s="1"/>
  <c r="L63" i="12"/>
  <c r="D96" i="12"/>
  <c r="D157" i="4" s="1"/>
  <c r="D55" i="4"/>
  <c r="D130" i="4" s="1"/>
  <c r="R86" i="12"/>
  <c r="U98" i="12"/>
  <c r="U159" i="4" s="1"/>
  <c r="U57" i="4"/>
  <c r="U132" i="4" s="1"/>
  <c r="U3" i="4"/>
  <c r="U128" i="4" s="1"/>
  <c r="U5" i="4"/>
  <c r="M96" i="12"/>
  <c r="M157" i="4" s="1"/>
  <c r="M55" i="4"/>
  <c r="M130" i="4" s="1"/>
  <c r="G136" i="11"/>
  <c r="G55" i="8"/>
  <c r="G52" i="8"/>
  <c r="G51" i="8" s="1"/>
  <c r="S147" i="11"/>
  <c r="S56" i="8"/>
  <c r="S52" i="8"/>
  <c r="S51" i="8" s="1"/>
  <c r="R147" i="11"/>
  <c r="R56" i="8"/>
  <c r="R52" i="8"/>
  <c r="R51" i="8" s="1"/>
  <c r="D136" i="11"/>
  <c r="D55" i="8"/>
  <c r="D100" i="4" s="1"/>
  <c r="K117" i="11"/>
  <c r="C136" i="11"/>
  <c r="C55" i="8"/>
  <c r="C52" i="8"/>
  <c r="C51" i="8" s="1"/>
  <c r="V54" i="7"/>
  <c r="B136" i="11"/>
  <c r="B55" i="8"/>
  <c r="B52" i="8"/>
  <c r="B51" i="8" s="1"/>
  <c r="N54" i="7"/>
  <c r="J117" i="11"/>
  <c r="M136" i="11"/>
  <c r="M55" i="8"/>
  <c r="M100" i="4" s="1"/>
  <c r="C67" i="8"/>
  <c r="C156" i="4" s="1"/>
  <c r="B117" i="11"/>
  <c r="K136" i="11"/>
  <c r="K55" i="8"/>
  <c r="K52" i="8"/>
  <c r="K51" i="8" s="1"/>
  <c r="X136" i="11"/>
  <c r="X52" i="8"/>
  <c r="X51" i="8" s="1"/>
  <c r="X55" i="8"/>
  <c r="S54" i="7"/>
  <c r="J55" i="8"/>
  <c r="J136" i="11"/>
  <c r="J52" i="8"/>
  <c r="J51" i="8" s="1"/>
  <c r="I136" i="11"/>
  <c r="I55" i="8"/>
  <c r="I52" i="8"/>
  <c r="I51" i="8" s="1"/>
  <c r="Y147" i="11"/>
  <c r="Y56" i="8"/>
  <c r="B67" i="8"/>
  <c r="B156" i="4" s="1"/>
  <c r="H136" i="11"/>
  <c r="H55" i="8"/>
  <c r="H52" i="8"/>
  <c r="H51" i="8" s="1"/>
  <c r="W101" i="4"/>
  <c r="Y65" i="8"/>
  <c r="Y154" i="4" s="1"/>
  <c r="Y52" i="4"/>
  <c r="V59" i="8"/>
  <c r="V52" i="4"/>
  <c r="V129" i="4" s="1"/>
  <c r="Y59" i="8"/>
  <c r="H59" i="8"/>
  <c r="U65" i="8"/>
  <c r="U154" i="4" s="1"/>
  <c r="U52" i="4"/>
  <c r="V65" i="8"/>
  <c r="V154" i="4" s="1"/>
  <c r="Y55" i="7"/>
  <c r="Y52" i="7"/>
  <c r="W129" i="4"/>
  <c r="O65" i="8"/>
  <c r="O154" i="4" s="1"/>
  <c r="O52" i="4"/>
  <c r="C52" i="4"/>
  <c r="C129" i="4" s="1"/>
  <c r="B52" i="4"/>
  <c r="M129" i="4"/>
  <c r="M51" i="4"/>
  <c r="L54" i="7"/>
  <c r="S65" i="8"/>
  <c r="S154" i="4" s="1"/>
  <c r="S52" i="4"/>
  <c r="S129" i="4" s="1"/>
  <c r="V55" i="7"/>
  <c r="N59" i="8"/>
  <c r="B59" i="8"/>
  <c r="R65" i="8"/>
  <c r="R154" i="4" s="1"/>
  <c r="R52" i="4"/>
  <c r="R59" i="8"/>
  <c r="S53" i="7"/>
  <c r="K52" i="4"/>
  <c r="K129" i="4" s="1"/>
  <c r="S52" i="7"/>
  <c r="Q59" i="8"/>
  <c r="Q52" i="4"/>
  <c r="V52" i="7"/>
  <c r="P59" i="8"/>
  <c r="P52" i="4"/>
  <c r="P129" i="4" s="1"/>
  <c r="I55" i="7"/>
  <c r="I53" i="7"/>
  <c r="I52" i="7"/>
  <c r="G53" i="7"/>
  <c r="G52" i="7"/>
  <c r="P55" i="7"/>
  <c r="T55" i="7"/>
  <c r="X53" i="7"/>
  <c r="P53" i="7"/>
  <c r="X52" i="7"/>
  <c r="P52" i="7"/>
  <c r="X54" i="7"/>
  <c r="R48" i="5"/>
  <c r="R44" i="5"/>
  <c r="O5" i="5"/>
  <c r="E27" i="5"/>
  <c r="E5" i="5" s="1"/>
  <c r="Q54" i="7"/>
  <c r="T43" i="6"/>
  <c r="O55" i="7"/>
  <c r="P27" i="5"/>
  <c r="P5" i="5" s="1"/>
  <c r="O47" i="6"/>
  <c r="Y54" i="7"/>
  <c r="Y53" i="7"/>
  <c r="W27" i="5"/>
  <c r="B53" i="7"/>
  <c r="K47" i="6"/>
  <c r="K5" i="6"/>
  <c r="Q53" i="7"/>
  <c r="P42" i="6"/>
  <c r="K55" i="7"/>
  <c r="D27" i="5"/>
  <c r="D5" i="5" s="1"/>
  <c r="D46" i="5" s="1"/>
  <c r="W41" i="6"/>
  <c r="B52" i="7"/>
  <c r="D46" i="6"/>
  <c r="T54" i="7"/>
  <c r="L27" i="5"/>
  <c r="I48" i="6"/>
  <c r="I42" i="5"/>
  <c r="T53" i="7"/>
  <c r="J47" i="6"/>
  <c r="P43" i="6"/>
  <c r="Q47" i="6"/>
  <c r="S43" i="6"/>
  <c r="K54" i="7"/>
  <c r="F55" i="7"/>
  <c r="Y41" i="6"/>
  <c r="I46" i="6"/>
  <c r="L53" i="7"/>
  <c r="O5" i="6"/>
  <c r="C54" i="7"/>
  <c r="W52" i="7"/>
  <c r="D45" i="6"/>
  <c r="O52" i="7"/>
  <c r="P45" i="6"/>
  <c r="H27" i="5"/>
  <c r="H5" i="5" s="1"/>
  <c r="H46" i="6"/>
  <c r="K53" i="7"/>
  <c r="T42" i="6"/>
  <c r="L55" i="7"/>
  <c r="H44" i="6"/>
  <c r="I47" i="6"/>
  <c r="C53" i="7"/>
  <c r="H43" i="6"/>
  <c r="H41" i="6" s="1"/>
  <c r="D43" i="6"/>
  <c r="X27" i="5"/>
  <c r="X5" i="5" s="1"/>
  <c r="R46" i="6"/>
  <c r="B45" i="6"/>
  <c r="D42" i="6"/>
  <c r="H45" i="6"/>
  <c r="Q52" i="7"/>
  <c r="Q27" i="5"/>
  <c r="Q5" i="5" s="1"/>
  <c r="O27" i="5"/>
  <c r="O48" i="5" s="1"/>
  <c r="R5" i="6"/>
  <c r="F54" i="7"/>
  <c r="C52" i="7"/>
  <c r="J55" i="7"/>
  <c r="J5" i="6"/>
  <c r="I42" i="6"/>
  <c r="G46" i="6"/>
  <c r="G41" i="6" s="1"/>
  <c r="T27" i="5"/>
  <c r="W54" i="7"/>
  <c r="G55" i="7"/>
  <c r="I54" i="7"/>
  <c r="H48" i="6"/>
  <c r="J27" i="5"/>
  <c r="G27" i="5"/>
  <c r="D48" i="6"/>
  <c r="O54" i="7"/>
  <c r="B27" i="5"/>
  <c r="V27" i="5"/>
  <c r="X48" i="6"/>
  <c r="H47" i="6"/>
  <c r="T47" i="6"/>
  <c r="G54" i="7"/>
  <c r="M54" i="7"/>
  <c r="S42" i="6"/>
  <c r="B43" i="6"/>
  <c r="B41" i="6" s="1"/>
  <c r="F48" i="6"/>
  <c r="T48" i="6"/>
  <c r="D47" i="6"/>
  <c r="F46" i="6"/>
  <c r="F41" i="6" s="1"/>
  <c r="C46" i="6"/>
  <c r="I47" i="5"/>
  <c r="M53" i="7"/>
  <c r="B44" i="6"/>
  <c r="P47" i="6"/>
  <c r="Q46" i="6"/>
  <c r="V41" i="6"/>
  <c r="T44" i="6"/>
  <c r="C27" i="5"/>
  <c r="C5" i="5" s="1"/>
  <c r="C48" i="5" s="1"/>
  <c r="N5" i="6"/>
  <c r="L47" i="6"/>
  <c r="F27" i="5"/>
  <c r="F5" i="5" s="1"/>
  <c r="F44" i="5" s="1"/>
  <c r="X47" i="6"/>
  <c r="X41" i="6" s="1"/>
  <c r="S27" i="5"/>
  <c r="S5" i="5" s="1"/>
  <c r="K47" i="5"/>
  <c r="J52" i="7"/>
  <c r="F44" i="6"/>
  <c r="Y27" i="5"/>
  <c r="B54" i="7"/>
  <c r="U5" i="6"/>
  <c r="Q5" i="6"/>
  <c r="I46" i="5"/>
  <c r="I41" i="5" s="1"/>
  <c r="K46" i="5"/>
  <c r="I44" i="6"/>
  <c r="C44" i="6"/>
  <c r="C41" i="6" s="1"/>
  <c r="R53" i="7"/>
  <c r="M5" i="6"/>
  <c r="M47" i="6" s="1"/>
  <c r="K45" i="5"/>
  <c r="M27" i="5"/>
  <c r="M5" i="5" s="1"/>
  <c r="M42" i="5" s="1"/>
  <c r="I43" i="6"/>
  <c r="S47" i="6"/>
  <c r="R52" i="7"/>
  <c r="L5" i="6"/>
  <c r="K44" i="5"/>
  <c r="T45" i="6"/>
  <c r="E41" i="6"/>
  <c r="I45" i="6"/>
  <c r="D44" i="6"/>
  <c r="U27" i="5"/>
  <c r="T46" i="6"/>
  <c r="G47" i="6"/>
  <c r="R54" i="7"/>
  <c r="C48" i="6"/>
  <c r="I45" i="5"/>
  <c r="K42" i="5"/>
  <c r="P44" i="6"/>
  <c r="N27" i="5"/>
  <c r="P46" i="6"/>
  <c r="C47" i="6"/>
  <c r="J53" i="7"/>
  <c r="U146" i="25"/>
  <c r="K146" i="25"/>
  <c r="P146" i="25"/>
  <c r="F146" i="23"/>
  <c r="H205" i="23"/>
  <c r="S163" i="23"/>
  <c r="S161" i="23"/>
  <c r="S158" i="23"/>
  <c r="S155" i="23"/>
  <c r="S154" i="23"/>
  <c r="S151" i="23"/>
  <c r="S61" i="20"/>
  <c r="S57" i="20"/>
  <c r="S56" i="20" s="1"/>
  <c r="C153" i="23"/>
  <c r="R132" i="23"/>
  <c r="V179" i="23"/>
  <c r="V176" i="23"/>
  <c r="V172" i="23"/>
  <c r="V170" i="23"/>
  <c r="V62" i="20"/>
  <c r="V57" i="20"/>
  <c r="V56" i="20" s="1"/>
  <c r="U165" i="23"/>
  <c r="Q146" i="23"/>
  <c r="M194" i="23"/>
  <c r="L205" i="21"/>
  <c r="S194" i="21"/>
  <c r="P160" i="19"/>
  <c r="R205" i="21"/>
  <c r="W205" i="21"/>
  <c r="W217" i="19"/>
  <c r="W173" i="19"/>
  <c r="W172" i="19"/>
  <c r="W169" i="19"/>
  <c r="W168" i="19"/>
  <c r="W167" i="19"/>
  <c r="W165" i="19"/>
  <c r="W160" i="19" s="1"/>
  <c r="W80" i="16"/>
  <c r="W77" i="16"/>
  <c r="W76" i="16" s="1"/>
  <c r="G160" i="18"/>
  <c r="F171" i="18"/>
  <c r="R217" i="18"/>
  <c r="R175" i="18"/>
  <c r="R174" i="18"/>
  <c r="R173" i="18"/>
  <c r="R172" i="18"/>
  <c r="R170" i="18"/>
  <c r="R169" i="18"/>
  <c r="R168" i="18"/>
  <c r="R167" i="18"/>
  <c r="R165" i="18"/>
  <c r="R164" i="18"/>
  <c r="R163" i="18"/>
  <c r="R162" i="18"/>
  <c r="R161" i="18"/>
  <c r="R97" i="16"/>
  <c r="R95" i="16" s="1"/>
  <c r="H217" i="18"/>
  <c r="H175" i="18"/>
  <c r="H174" i="18"/>
  <c r="H173" i="18"/>
  <c r="H172" i="18"/>
  <c r="H170" i="18"/>
  <c r="H169" i="18"/>
  <c r="H168" i="18"/>
  <c r="H167" i="18"/>
  <c r="H165" i="18"/>
  <c r="H164" i="18"/>
  <c r="H163" i="18"/>
  <c r="H162" i="18"/>
  <c r="H161" i="18"/>
  <c r="H97" i="16"/>
  <c r="H95" i="16" s="1"/>
  <c r="R160" i="19"/>
  <c r="V217" i="18"/>
  <c r="V175" i="18"/>
  <c r="V174" i="18"/>
  <c r="V173" i="18"/>
  <c r="V172" i="18"/>
  <c r="V170" i="18"/>
  <c r="V169" i="18"/>
  <c r="V168" i="18"/>
  <c r="V167" i="18"/>
  <c r="V165" i="18"/>
  <c r="V164" i="18"/>
  <c r="V163" i="18"/>
  <c r="V162" i="18"/>
  <c r="V161" i="18"/>
  <c r="V97" i="16"/>
  <c r="V95" i="16" s="1"/>
  <c r="B178" i="19"/>
  <c r="L178" i="19"/>
  <c r="K229" i="17"/>
  <c r="D253" i="15"/>
  <c r="D78" i="12"/>
  <c r="D107" i="4" s="1"/>
  <c r="H233" i="15"/>
  <c r="H76" i="12"/>
  <c r="H71" i="12"/>
  <c r="H70" i="12" s="1"/>
  <c r="G240" i="17"/>
  <c r="T53" i="16"/>
  <c r="T174" i="17"/>
  <c r="T170" i="17"/>
  <c r="T166" i="17"/>
  <c r="T165" i="17"/>
  <c r="T164" i="17"/>
  <c r="T163" i="17"/>
  <c r="T162" i="17"/>
  <c r="T161" i="17"/>
  <c r="T173" i="17"/>
  <c r="T169" i="17"/>
  <c r="T172" i="17"/>
  <c r="T168" i="17"/>
  <c r="T175" i="17"/>
  <c r="T167" i="17"/>
  <c r="V166" i="18"/>
  <c r="O253" i="15"/>
  <c r="O78" i="12"/>
  <c r="O71" i="12"/>
  <c r="O70" i="12" s="1"/>
  <c r="I117" i="11"/>
  <c r="K160" i="17"/>
  <c r="N101" i="16"/>
  <c r="N164" i="4" s="1"/>
  <c r="N91" i="16"/>
  <c r="N89" i="16" s="1"/>
  <c r="N52" i="16"/>
  <c r="N62" i="4"/>
  <c r="N135" i="4" s="1"/>
  <c r="F160" i="17"/>
  <c r="H45" i="5"/>
  <c r="U55" i="7"/>
  <c r="F42" i="5"/>
  <c r="E46" i="5"/>
  <c r="M43" i="5"/>
  <c r="M41" i="5" s="1"/>
  <c r="K48" i="5"/>
  <c r="N53" i="7"/>
  <c r="D42" i="5"/>
  <c r="C46" i="5"/>
  <c r="R43" i="5"/>
  <c r="P72" i="37"/>
  <c r="R72" i="33"/>
  <c r="S72" i="33"/>
  <c r="B194" i="23"/>
  <c r="G146" i="25"/>
  <c r="X205" i="23"/>
  <c r="H179" i="23"/>
  <c r="H176" i="23"/>
  <c r="H172" i="23"/>
  <c r="H170" i="23"/>
  <c r="H62" i="20"/>
  <c r="I146" i="23"/>
  <c r="G163" i="23"/>
  <c r="G161" i="23"/>
  <c r="G158" i="23"/>
  <c r="G155" i="23"/>
  <c r="G154" i="23"/>
  <c r="G151" i="23"/>
  <c r="G61" i="20"/>
  <c r="G57" i="20"/>
  <c r="G56" i="20" s="1"/>
  <c r="X175" i="23"/>
  <c r="H132" i="23"/>
  <c r="H157" i="23"/>
  <c r="D179" i="23"/>
  <c r="D176" i="23"/>
  <c r="D175" i="23"/>
  <c r="D172" i="23"/>
  <c r="D170" i="23"/>
  <c r="D62" i="20"/>
  <c r="D57" i="20"/>
  <c r="D56" i="20" s="1"/>
  <c r="G153" i="23"/>
  <c r="U132" i="23"/>
  <c r="H160" i="19"/>
  <c r="Q205" i="21"/>
  <c r="O194" i="21"/>
  <c r="O217" i="19"/>
  <c r="O173" i="19"/>
  <c r="O172" i="19"/>
  <c r="O169" i="19"/>
  <c r="O168" i="19"/>
  <c r="O167" i="19"/>
  <c r="O165" i="19"/>
  <c r="O80" i="16"/>
  <c r="O77" i="16"/>
  <c r="O76" i="16" s="1"/>
  <c r="L160" i="19"/>
  <c r="J217" i="18"/>
  <c r="J175" i="18"/>
  <c r="J174" i="18"/>
  <c r="J173" i="18"/>
  <c r="J172" i="18"/>
  <c r="J170" i="18"/>
  <c r="J169" i="18"/>
  <c r="J168" i="18"/>
  <c r="J167" i="18"/>
  <c r="J165" i="18"/>
  <c r="J164" i="18"/>
  <c r="J163" i="18"/>
  <c r="J162" i="18"/>
  <c r="J161" i="18"/>
  <c r="J97" i="16"/>
  <c r="J95" i="16" s="1"/>
  <c r="N217" i="18"/>
  <c r="N175" i="18"/>
  <c r="N174" i="18"/>
  <c r="N173" i="18"/>
  <c r="N172" i="18"/>
  <c r="N170" i="18"/>
  <c r="N169" i="18"/>
  <c r="N168" i="18"/>
  <c r="N167" i="18"/>
  <c r="N165" i="18"/>
  <c r="N164" i="18"/>
  <c r="N163" i="18"/>
  <c r="N162" i="18"/>
  <c r="N161" i="18"/>
  <c r="N97" i="16"/>
  <c r="N95" i="16" s="1"/>
  <c r="J178" i="19"/>
  <c r="S229" i="19"/>
  <c r="S192" i="19"/>
  <c r="S191" i="19"/>
  <c r="S188" i="19"/>
  <c r="S187" i="19"/>
  <c r="S185" i="19"/>
  <c r="S183" i="19"/>
  <c r="S81" i="16"/>
  <c r="C240" i="17"/>
  <c r="X173" i="17"/>
  <c r="X169" i="17"/>
  <c r="X172" i="17"/>
  <c r="X168" i="17"/>
  <c r="X175" i="17"/>
  <c r="X167" i="17"/>
  <c r="X53" i="16"/>
  <c r="X174" i="17"/>
  <c r="X170" i="17"/>
  <c r="X166" i="17"/>
  <c r="X165" i="17"/>
  <c r="X164" i="17"/>
  <c r="X163" i="17"/>
  <c r="X162" i="17"/>
  <c r="X161" i="17"/>
  <c r="X160" i="17" s="1"/>
  <c r="R233" i="15"/>
  <c r="R76" i="12"/>
  <c r="R71" i="12"/>
  <c r="R70" i="12" s="1"/>
  <c r="X171" i="17"/>
  <c r="R160" i="17"/>
  <c r="D160" i="19"/>
  <c r="Y253" i="15"/>
  <c r="Y78" i="12"/>
  <c r="Y71" i="12"/>
  <c r="Y70" i="12" s="1"/>
  <c r="L53" i="16"/>
  <c r="L173" i="17"/>
  <c r="L169" i="17"/>
  <c r="L166" i="17"/>
  <c r="L165" i="17"/>
  <c r="L164" i="17"/>
  <c r="L163" i="17"/>
  <c r="L162" i="17"/>
  <c r="L161" i="17"/>
  <c r="L172" i="17"/>
  <c r="L168" i="17"/>
  <c r="L175" i="17"/>
  <c r="L167" i="17"/>
  <c r="L174" i="17"/>
  <c r="L170" i="17"/>
  <c r="G253" i="15"/>
  <c r="G78" i="12"/>
  <c r="G71" i="12"/>
  <c r="G70" i="12" s="1"/>
  <c r="S160" i="17"/>
  <c r="M89" i="16"/>
  <c r="V101" i="16"/>
  <c r="V164" i="4" s="1"/>
  <c r="V91" i="16"/>
  <c r="V89" i="16" s="1"/>
  <c r="V52" i="16"/>
  <c r="V62" i="4"/>
  <c r="V135" i="4" s="1"/>
  <c r="N160" i="17"/>
  <c r="T147" i="11"/>
  <c r="T56" i="8"/>
  <c r="T52" i="8"/>
  <c r="T51" i="8" s="1"/>
  <c r="H52" i="7"/>
  <c r="O46" i="5"/>
  <c r="F47" i="5"/>
  <c r="E43" i="5"/>
  <c r="D47" i="5"/>
  <c r="E54" i="7"/>
  <c r="C43" i="5"/>
  <c r="M55" i="7"/>
  <c r="P48" i="5"/>
  <c r="T72" i="37"/>
  <c r="L146" i="23"/>
  <c r="R146" i="25"/>
  <c r="S176" i="23"/>
  <c r="S172" i="23"/>
  <c r="S170" i="23"/>
  <c r="S179" i="23"/>
  <c r="S62" i="20"/>
  <c r="Y165" i="23"/>
  <c r="B132" i="23"/>
  <c r="H163" i="23"/>
  <c r="H161" i="23"/>
  <c r="H158" i="23"/>
  <c r="H155" i="23"/>
  <c r="H154" i="23"/>
  <c r="H151" i="23"/>
  <c r="H61" i="20"/>
  <c r="H57" i="20"/>
  <c r="H56" i="20" s="1"/>
  <c r="K205" i="21"/>
  <c r="G217" i="19"/>
  <c r="G173" i="19"/>
  <c r="G172" i="19"/>
  <c r="G169" i="19"/>
  <c r="G168" i="19"/>
  <c r="G167" i="19"/>
  <c r="G165" i="19"/>
  <c r="G80" i="16"/>
  <c r="G77" i="16"/>
  <c r="G76" i="16" s="1"/>
  <c r="U205" i="21"/>
  <c r="I217" i="19"/>
  <c r="I173" i="19"/>
  <c r="I172" i="19"/>
  <c r="I169" i="19"/>
  <c r="I168" i="19"/>
  <c r="I167" i="19"/>
  <c r="I165" i="19"/>
  <c r="I80" i="16"/>
  <c r="I77" i="16"/>
  <c r="I76" i="16" s="1"/>
  <c r="J160" i="19"/>
  <c r="B217" i="18"/>
  <c r="B175" i="18"/>
  <c r="B174" i="18"/>
  <c r="B173" i="18"/>
  <c r="B172" i="18"/>
  <c r="B170" i="18"/>
  <c r="B169" i="18"/>
  <c r="B168" i="18"/>
  <c r="B167" i="18"/>
  <c r="B165" i="18"/>
  <c r="B164" i="18"/>
  <c r="B163" i="18"/>
  <c r="B162" i="18"/>
  <c r="B161" i="18"/>
  <c r="B97" i="16"/>
  <c r="B95" i="16" s="1"/>
  <c r="E229" i="19"/>
  <c r="E192" i="19"/>
  <c r="E191" i="19"/>
  <c r="E188" i="19"/>
  <c r="E187" i="19"/>
  <c r="E185" i="19"/>
  <c r="E183" i="19"/>
  <c r="E81" i="16"/>
  <c r="E77" i="16"/>
  <c r="E76" i="16" s="1"/>
  <c r="N178" i="19"/>
  <c r="C217" i="19"/>
  <c r="C173" i="19"/>
  <c r="C172" i="19"/>
  <c r="C169" i="19"/>
  <c r="C168" i="19"/>
  <c r="C167" i="19"/>
  <c r="C165" i="19"/>
  <c r="C160" i="19" s="1"/>
  <c r="C80" i="16"/>
  <c r="C101" i="16" s="1"/>
  <c r="C164" i="4" s="1"/>
  <c r="C77" i="16"/>
  <c r="C76" i="16" s="1"/>
  <c r="F217" i="18"/>
  <c r="F175" i="18"/>
  <c r="F174" i="18"/>
  <c r="F173" i="18"/>
  <c r="F172" i="18"/>
  <c r="F170" i="18"/>
  <c r="F169" i="18"/>
  <c r="F168" i="18"/>
  <c r="F167" i="18"/>
  <c r="F165" i="18"/>
  <c r="F164" i="18"/>
  <c r="F163" i="18"/>
  <c r="F162" i="18"/>
  <c r="F161" i="18"/>
  <c r="F97" i="16"/>
  <c r="F95" i="16" s="1"/>
  <c r="R178" i="19"/>
  <c r="Y160" i="18"/>
  <c r="T233" i="15"/>
  <c r="T76" i="12"/>
  <c r="T71" i="12"/>
  <c r="T70" i="12" s="1"/>
  <c r="M160" i="17"/>
  <c r="P172" i="17"/>
  <c r="P168" i="17"/>
  <c r="P175" i="17"/>
  <c r="P167" i="17"/>
  <c r="P174" i="17"/>
  <c r="P170" i="17"/>
  <c r="P53" i="16"/>
  <c r="P173" i="17"/>
  <c r="P169" i="17"/>
  <c r="P166" i="17"/>
  <c r="P165" i="17"/>
  <c r="P164" i="17"/>
  <c r="P163" i="17"/>
  <c r="P162" i="17"/>
  <c r="P161" i="17"/>
  <c r="J233" i="15"/>
  <c r="J76" i="12"/>
  <c r="J71" i="12"/>
  <c r="J70" i="12" s="1"/>
  <c r="Y160" i="17"/>
  <c r="Q253" i="15"/>
  <c r="Q78" i="12"/>
  <c r="Q71" i="12"/>
  <c r="Q70" i="12" s="1"/>
  <c r="D53" i="16"/>
  <c r="D172" i="17"/>
  <c r="D168" i="17"/>
  <c r="D166" i="17"/>
  <c r="D165" i="17"/>
  <c r="D164" i="17"/>
  <c r="D163" i="17"/>
  <c r="D162" i="17"/>
  <c r="D161" i="17"/>
  <c r="D175" i="17"/>
  <c r="D167" i="17"/>
  <c r="D174" i="17"/>
  <c r="D170" i="17"/>
  <c r="D173" i="17"/>
  <c r="D169" i="17"/>
  <c r="U233" i="15"/>
  <c r="U76" i="12"/>
  <c r="U71" i="12"/>
  <c r="U70" i="12" s="1"/>
  <c r="G89" i="16"/>
  <c r="E89" i="16"/>
  <c r="L147" i="11"/>
  <c r="L132" i="11"/>
  <c r="L130" i="11"/>
  <c r="L129" i="11"/>
  <c r="L126" i="11"/>
  <c r="L125" i="11"/>
  <c r="L123" i="11"/>
  <c r="L122" i="11"/>
  <c r="L56" i="8"/>
  <c r="L52" i="8"/>
  <c r="L51" i="8" s="1"/>
  <c r="M45" i="5"/>
  <c r="D44" i="5"/>
  <c r="U53" i="7"/>
  <c r="R45" i="5"/>
  <c r="K176" i="23"/>
  <c r="K172" i="23"/>
  <c r="K170" i="23"/>
  <c r="K179" i="23"/>
  <c r="K62" i="20"/>
  <c r="K175" i="23"/>
  <c r="X176" i="23"/>
  <c r="X172" i="23"/>
  <c r="X170" i="23"/>
  <c r="X179" i="23"/>
  <c r="X62" i="20"/>
  <c r="K163" i="23"/>
  <c r="K161" i="23"/>
  <c r="K158" i="23"/>
  <c r="K155" i="23"/>
  <c r="K154" i="23"/>
  <c r="K151" i="23"/>
  <c r="K61" i="20"/>
  <c r="K57" i="20"/>
  <c r="K56" i="20" s="1"/>
  <c r="T176" i="23"/>
  <c r="T175" i="23"/>
  <c r="T172" i="23"/>
  <c r="T170" i="23"/>
  <c r="T179" i="23"/>
  <c r="T62" i="20"/>
  <c r="T57" i="20"/>
  <c r="T56" i="20" s="1"/>
  <c r="L160" i="18"/>
  <c r="Q160" i="18"/>
  <c r="U217" i="18"/>
  <c r="U175" i="18"/>
  <c r="U174" i="18"/>
  <c r="U173" i="18"/>
  <c r="U172" i="18"/>
  <c r="U170" i="18"/>
  <c r="U169" i="18"/>
  <c r="U168" i="18"/>
  <c r="U167" i="18"/>
  <c r="U165" i="18"/>
  <c r="U164" i="18"/>
  <c r="U163" i="18"/>
  <c r="U162" i="18"/>
  <c r="U161" i="18"/>
  <c r="U97" i="16"/>
  <c r="U95" i="16" s="1"/>
  <c r="U166" i="18"/>
  <c r="L233" i="15"/>
  <c r="L76" i="12"/>
  <c r="L71" i="12"/>
  <c r="L70" i="12" s="1"/>
  <c r="H175" i="17"/>
  <c r="H167" i="17"/>
  <c r="H174" i="17"/>
  <c r="H170" i="17"/>
  <c r="H173" i="17"/>
  <c r="H169" i="17"/>
  <c r="H53" i="16"/>
  <c r="H172" i="17"/>
  <c r="H168" i="17"/>
  <c r="H166" i="17"/>
  <c r="H165" i="17"/>
  <c r="H164" i="17"/>
  <c r="H163" i="17"/>
  <c r="H162" i="17"/>
  <c r="H161" i="17"/>
  <c r="B233" i="15"/>
  <c r="B76" i="12"/>
  <c r="B71" i="12"/>
  <c r="B70" i="12" s="1"/>
  <c r="R253" i="15"/>
  <c r="R78" i="12"/>
  <c r="R107" i="4" s="1"/>
  <c r="I253" i="15"/>
  <c r="I78" i="12"/>
  <c r="I71" i="12"/>
  <c r="I70" i="12" s="1"/>
  <c r="M233" i="15"/>
  <c r="M76" i="12"/>
  <c r="M71" i="12"/>
  <c r="M70" i="12" s="1"/>
  <c r="S5" i="4"/>
  <c r="S3" i="4"/>
  <c r="D147" i="11"/>
  <c r="D132" i="11"/>
  <c r="D130" i="11"/>
  <c r="D129" i="11"/>
  <c r="D126" i="11"/>
  <c r="D125" i="11"/>
  <c r="D123" i="11"/>
  <c r="D122" i="11"/>
  <c r="D56" i="8"/>
  <c r="D52" i="8"/>
  <c r="D51" i="8" s="1"/>
  <c r="F52" i="7"/>
  <c r="C45" i="5"/>
  <c r="K41" i="5"/>
  <c r="R42" i="5"/>
  <c r="K72" i="37"/>
  <c r="C72" i="33"/>
  <c r="E146" i="25"/>
  <c r="J146" i="25"/>
  <c r="C179" i="23"/>
  <c r="C176" i="23"/>
  <c r="C172" i="23"/>
  <c r="C170" i="23"/>
  <c r="C62" i="20"/>
  <c r="J176" i="23"/>
  <c r="J172" i="23"/>
  <c r="J170" i="23"/>
  <c r="J179" i="23"/>
  <c r="J62" i="20"/>
  <c r="J57" i="20"/>
  <c r="J56" i="20" s="1"/>
  <c r="K157" i="23"/>
  <c r="K194" i="23"/>
  <c r="N176" i="23"/>
  <c r="N172" i="23"/>
  <c r="N170" i="23"/>
  <c r="N179" i="23"/>
  <c r="N62" i="20"/>
  <c r="N57" i="20"/>
  <c r="N56" i="20" s="1"/>
  <c r="E165" i="23"/>
  <c r="P132" i="23"/>
  <c r="H160" i="23"/>
  <c r="X163" i="23"/>
  <c r="X161" i="23"/>
  <c r="X158" i="23"/>
  <c r="X155" i="23"/>
  <c r="X154" i="23"/>
  <c r="X151" i="23"/>
  <c r="X61" i="20"/>
  <c r="X57" i="20"/>
  <c r="X56" i="20" s="1"/>
  <c r="O163" i="23"/>
  <c r="O161" i="23"/>
  <c r="O158" i="23"/>
  <c r="O155" i="23"/>
  <c r="O154" i="23"/>
  <c r="O151" i="23"/>
  <c r="O146" i="23" s="1"/>
  <c r="O61" i="20"/>
  <c r="O57" i="20"/>
  <c r="O56" i="20" s="1"/>
  <c r="D132" i="23"/>
  <c r="Q165" i="23"/>
  <c r="S171" i="23"/>
  <c r="M163" i="23"/>
  <c r="M161" i="23"/>
  <c r="M158" i="23"/>
  <c r="M155" i="23"/>
  <c r="M154" i="23"/>
  <c r="M151" i="23"/>
  <c r="M61" i="20"/>
  <c r="M57" i="20"/>
  <c r="M56" i="20" s="1"/>
  <c r="C194" i="21"/>
  <c r="C205" i="21"/>
  <c r="B205" i="21"/>
  <c r="M205" i="21"/>
  <c r="X229" i="19"/>
  <c r="X192" i="19"/>
  <c r="X191" i="19"/>
  <c r="X188" i="19"/>
  <c r="X187" i="19"/>
  <c r="X185" i="19"/>
  <c r="X184" i="19"/>
  <c r="X183" i="19"/>
  <c r="X178" i="19" s="1"/>
  <c r="X81" i="16"/>
  <c r="X77" i="16"/>
  <c r="X76" i="16" s="1"/>
  <c r="Y217" i="19"/>
  <c r="Y173" i="19"/>
  <c r="Y172" i="19"/>
  <c r="Y169" i="19"/>
  <c r="Y168" i="19"/>
  <c r="Y167" i="19"/>
  <c r="Y165" i="19"/>
  <c r="Y80" i="16"/>
  <c r="Y77" i="16"/>
  <c r="Y76" i="16" s="1"/>
  <c r="S160" i="18"/>
  <c r="S217" i="19"/>
  <c r="S173" i="19"/>
  <c r="S172" i="19"/>
  <c r="S169" i="19"/>
  <c r="S168" i="19"/>
  <c r="S167" i="19"/>
  <c r="S165" i="19"/>
  <c r="S160" i="19" s="1"/>
  <c r="S80" i="16"/>
  <c r="S77" i="16"/>
  <c r="S76" i="16" s="1"/>
  <c r="K229" i="19"/>
  <c r="K192" i="19"/>
  <c r="K191" i="19"/>
  <c r="K188" i="19"/>
  <c r="K187" i="19"/>
  <c r="K185" i="19"/>
  <c r="K183" i="19"/>
  <c r="K178" i="19" s="1"/>
  <c r="K81" i="16"/>
  <c r="I160" i="18"/>
  <c r="M217" i="18"/>
  <c r="M175" i="18"/>
  <c r="M174" i="18"/>
  <c r="M173" i="18"/>
  <c r="M172" i="18"/>
  <c r="M170" i="18"/>
  <c r="M169" i="18"/>
  <c r="M168" i="18"/>
  <c r="M167" i="18"/>
  <c r="M165" i="18"/>
  <c r="M164" i="18"/>
  <c r="M163" i="18"/>
  <c r="M162" i="18"/>
  <c r="M161" i="18"/>
  <c r="M97" i="16"/>
  <c r="M95" i="16" s="1"/>
  <c r="D233" i="15"/>
  <c r="D76" i="12"/>
  <c r="D71" i="12"/>
  <c r="D70" i="12" s="1"/>
  <c r="B171" i="18"/>
  <c r="D171" i="17"/>
  <c r="J253" i="15"/>
  <c r="J78" i="12"/>
  <c r="J107" i="4" s="1"/>
  <c r="I160" i="17"/>
  <c r="E233" i="15"/>
  <c r="E76" i="12"/>
  <c r="E71" i="12"/>
  <c r="E70" i="12" s="1"/>
  <c r="Y89" i="16"/>
  <c r="T5" i="4"/>
  <c r="T3" i="4"/>
  <c r="K5" i="4"/>
  <c r="K3" i="4"/>
  <c r="U147" i="11"/>
  <c r="U52" i="8"/>
  <c r="U51" i="8" s="1"/>
  <c r="U56" i="8"/>
  <c r="M47" i="5"/>
  <c r="N55" i="7"/>
  <c r="C42" i="5"/>
  <c r="R47" i="5"/>
  <c r="R205" i="23"/>
  <c r="V132" i="23"/>
  <c r="J146" i="23"/>
  <c r="K153" i="23"/>
  <c r="E163" i="23"/>
  <c r="E161" i="23"/>
  <c r="E158" i="23"/>
  <c r="E155" i="23"/>
  <c r="E154" i="23"/>
  <c r="E151" i="23"/>
  <c r="E61" i="20"/>
  <c r="E57" i="20"/>
  <c r="E56" i="20" s="1"/>
  <c r="T171" i="23"/>
  <c r="K171" i="23"/>
  <c r="B146" i="23"/>
  <c r="E160" i="23"/>
  <c r="N205" i="21"/>
  <c r="Y229" i="19"/>
  <c r="Y192" i="19"/>
  <c r="Y191" i="19"/>
  <c r="Y190" i="19"/>
  <c r="Y188" i="19"/>
  <c r="Y187" i="19"/>
  <c r="Y185" i="19"/>
  <c r="Y183" i="19"/>
  <c r="Y81" i="16"/>
  <c r="P229" i="19"/>
  <c r="P192" i="19"/>
  <c r="P191" i="19"/>
  <c r="P188" i="19"/>
  <c r="P187" i="19"/>
  <c r="P185" i="19"/>
  <c r="P184" i="19"/>
  <c r="P183" i="19"/>
  <c r="P81" i="16"/>
  <c r="P77" i="16"/>
  <c r="P76" i="16" s="1"/>
  <c r="G178" i="19"/>
  <c r="Y171" i="19"/>
  <c r="M160" i="19"/>
  <c r="F178" i="19"/>
  <c r="H217" i="19"/>
  <c r="K160" i="18"/>
  <c r="J166" i="18"/>
  <c r="E217" i="18"/>
  <c r="E175" i="18"/>
  <c r="E174" i="18"/>
  <c r="E173" i="18"/>
  <c r="E172" i="18"/>
  <c r="E170" i="18"/>
  <c r="E169" i="18"/>
  <c r="E168" i="18"/>
  <c r="E167" i="18"/>
  <c r="E165" i="18"/>
  <c r="E164" i="18"/>
  <c r="E163" i="18"/>
  <c r="E162" i="18"/>
  <c r="E161" i="18"/>
  <c r="E97" i="16"/>
  <c r="E95" i="16" s="1"/>
  <c r="P171" i="17"/>
  <c r="B253" i="15"/>
  <c r="B78" i="12"/>
  <c r="B107" i="4" s="1"/>
  <c r="C91" i="16"/>
  <c r="C89" i="16" s="1"/>
  <c r="C52" i="16"/>
  <c r="C62" i="4"/>
  <c r="C135" i="4" s="1"/>
  <c r="P117" i="11"/>
  <c r="L5" i="4"/>
  <c r="L3" i="4"/>
  <c r="V147" i="11"/>
  <c r="V56" i="8"/>
  <c r="V52" i="8"/>
  <c r="V51" i="8" s="1"/>
  <c r="C5" i="4"/>
  <c r="C3" i="4"/>
  <c r="M147" i="11"/>
  <c r="M132" i="11"/>
  <c r="M130" i="11"/>
  <c r="M129" i="11"/>
  <c r="M126" i="11"/>
  <c r="M125" i="11"/>
  <c r="M123" i="11"/>
  <c r="M122" i="11"/>
  <c r="M56" i="8"/>
  <c r="M52" i="8"/>
  <c r="M51" i="8" s="1"/>
  <c r="C117" i="11"/>
  <c r="F48" i="5"/>
  <c r="M48" i="5"/>
  <c r="F43" i="5"/>
  <c r="M44" i="5"/>
  <c r="D43" i="5"/>
  <c r="C47" i="5"/>
  <c r="D54" i="7"/>
  <c r="S146" i="25"/>
  <c r="B146" i="25"/>
  <c r="X146" i="25"/>
  <c r="V146" i="23"/>
  <c r="N132" i="23"/>
  <c r="J175" i="23"/>
  <c r="P176" i="23"/>
  <c r="P172" i="23"/>
  <c r="P170" i="23"/>
  <c r="P179" i="23"/>
  <c r="P62" i="20"/>
  <c r="C163" i="23"/>
  <c r="C161" i="23"/>
  <c r="C158" i="23"/>
  <c r="C155" i="23"/>
  <c r="C154" i="23"/>
  <c r="C151" i="23"/>
  <c r="C61" i="20"/>
  <c r="C57" i="20"/>
  <c r="C56" i="20" s="1"/>
  <c r="H175" i="23"/>
  <c r="F205" i="23"/>
  <c r="L176" i="23"/>
  <c r="L175" i="23"/>
  <c r="L172" i="23"/>
  <c r="L170" i="23"/>
  <c r="L179" i="23"/>
  <c r="L62" i="20"/>
  <c r="L57" i="20"/>
  <c r="L56" i="20" s="1"/>
  <c r="G160" i="23"/>
  <c r="W194" i="23"/>
  <c r="M132" i="23"/>
  <c r="T205" i="21"/>
  <c r="G171" i="19"/>
  <c r="Q229" i="19"/>
  <c r="Q192" i="19"/>
  <c r="Q191" i="19"/>
  <c r="Q190" i="19"/>
  <c r="Q188" i="19"/>
  <c r="Q187" i="19"/>
  <c r="Q185" i="19"/>
  <c r="Q183" i="19"/>
  <c r="Q81" i="16"/>
  <c r="E205" i="21"/>
  <c r="H229" i="19"/>
  <c r="H192" i="19"/>
  <c r="H191" i="19"/>
  <c r="H188" i="19"/>
  <c r="H187" i="19"/>
  <c r="H185" i="19"/>
  <c r="H184" i="19"/>
  <c r="H183" i="19"/>
  <c r="H81" i="16"/>
  <c r="H77" i="16"/>
  <c r="H76" i="16" s="1"/>
  <c r="W160" i="18"/>
  <c r="D178" i="19"/>
  <c r="U160" i="19"/>
  <c r="T217" i="19"/>
  <c r="T173" i="19"/>
  <c r="T172" i="19"/>
  <c r="T169" i="19"/>
  <c r="T168" i="19"/>
  <c r="T167" i="19"/>
  <c r="T165" i="19"/>
  <c r="T160" i="19" s="1"/>
  <c r="T80" i="16"/>
  <c r="T77" i="16"/>
  <c r="T76" i="16" s="1"/>
  <c r="X217" i="18"/>
  <c r="X175" i="18"/>
  <c r="X174" i="18"/>
  <c r="X173" i="18"/>
  <c r="X172" i="18"/>
  <c r="X170" i="18"/>
  <c r="X169" i="18"/>
  <c r="X168" i="18"/>
  <c r="X167" i="18"/>
  <c r="X165" i="18"/>
  <c r="X164" i="18"/>
  <c r="X163" i="18"/>
  <c r="X162" i="18"/>
  <c r="X161" i="18"/>
  <c r="X97" i="16"/>
  <c r="X95" i="16" s="1"/>
  <c r="U178" i="19"/>
  <c r="C160" i="18"/>
  <c r="B166" i="18"/>
  <c r="T253" i="15"/>
  <c r="T78" i="12"/>
  <c r="T107" i="4" s="1"/>
  <c r="X233" i="15"/>
  <c r="X76" i="12"/>
  <c r="X71" i="12"/>
  <c r="X70" i="12" s="1"/>
  <c r="O240" i="17"/>
  <c r="F229" i="17"/>
  <c r="F240" i="17"/>
  <c r="N171" i="18"/>
  <c r="I89" i="16"/>
  <c r="K91" i="16"/>
  <c r="K89" i="16" s="1"/>
  <c r="K52" i="16"/>
  <c r="K62" i="4"/>
  <c r="K135" i="4" s="1"/>
  <c r="H117" i="11"/>
  <c r="O117" i="11"/>
  <c r="D5" i="4"/>
  <c r="D3" i="4"/>
  <c r="N147" i="11"/>
  <c r="N132" i="11"/>
  <c r="N130" i="11"/>
  <c r="N129" i="11"/>
  <c r="N126" i="11"/>
  <c r="N125" i="11"/>
  <c r="N123" i="11"/>
  <c r="N122" i="11"/>
  <c r="N56" i="8"/>
  <c r="N52" i="8"/>
  <c r="N51" i="8" s="1"/>
  <c r="E147" i="11"/>
  <c r="E132" i="11"/>
  <c r="E130" i="11"/>
  <c r="E129" i="11"/>
  <c r="E126" i="11"/>
  <c r="E125" i="11"/>
  <c r="E123" i="11"/>
  <c r="E122" i="11"/>
  <c r="E56" i="8"/>
  <c r="E52" i="8"/>
  <c r="E51" i="8" s="1"/>
  <c r="H53" i="7"/>
  <c r="H54" i="7"/>
  <c r="D48" i="5"/>
  <c r="E44" i="5"/>
  <c r="D55" i="7"/>
  <c r="C44" i="5"/>
  <c r="N146" i="23"/>
  <c r="O146" i="25"/>
  <c r="U146" i="23"/>
  <c r="I165" i="23"/>
  <c r="K160" i="23"/>
  <c r="G165" i="23"/>
  <c r="F179" i="23"/>
  <c r="F176" i="23"/>
  <c r="F172" i="23"/>
  <c r="F170" i="23"/>
  <c r="F62" i="20"/>
  <c r="F57" i="20"/>
  <c r="F56" i="20" s="1"/>
  <c r="X132" i="23"/>
  <c r="P163" i="23"/>
  <c r="P161" i="23"/>
  <c r="P158" i="23"/>
  <c r="P155" i="23"/>
  <c r="P154" i="23"/>
  <c r="P151" i="23"/>
  <c r="P61" i="20"/>
  <c r="P57" i="20"/>
  <c r="P56" i="20" s="1"/>
  <c r="O165" i="23"/>
  <c r="X160" i="19"/>
  <c r="Y205" i="21"/>
  <c r="W194" i="21"/>
  <c r="F205" i="21"/>
  <c r="I229" i="19"/>
  <c r="I192" i="19"/>
  <c r="I191" i="19"/>
  <c r="I190" i="19"/>
  <c r="I188" i="19"/>
  <c r="I187" i="19"/>
  <c r="I185" i="19"/>
  <c r="I183" i="19"/>
  <c r="I81" i="16"/>
  <c r="Q217" i="19"/>
  <c r="Q173" i="19"/>
  <c r="Q172" i="19"/>
  <c r="Q169" i="19"/>
  <c r="Q168" i="19"/>
  <c r="Q167" i="19"/>
  <c r="Q165" i="19"/>
  <c r="Q160" i="19" s="1"/>
  <c r="Q80" i="16"/>
  <c r="Q77" i="16"/>
  <c r="Q76" i="16" s="1"/>
  <c r="O160" i="18"/>
  <c r="W178" i="19"/>
  <c r="P217" i="18"/>
  <c r="P175" i="18"/>
  <c r="P174" i="18"/>
  <c r="P173" i="18"/>
  <c r="P172" i="18"/>
  <c r="P170" i="18"/>
  <c r="P169" i="18"/>
  <c r="P168" i="18"/>
  <c r="P167" i="18"/>
  <c r="P165" i="18"/>
  <c r="P164" i="18"/>
  <c r="P163" i="18"/>
  <c r="P162" i="18"/>
  <c r="P161" i="18"/>
  <c r="P97" i="16"/>
  <c r="P95" i="16" s="1"/>
  <c r="M229" i="19"/>
  <c r="M192" i="19"/>
  <c r="M191" i="19"/>
  <c r="M188" i="19"/>
  <c r="M187" i="19"/>
  <c r="M185" i="19"/>
  <c r="M183" i="19"/>
  <c r="M81" i="16"/>
  <c r="M77" i="16"/>
  <c r="M76" i="16" s="1"/>
  <c r="E160" i="19"/>
  <c r="K217" i="19"/>
  <c r="K173" i="19"/>
  <c r="K172" i="19"/>
  <c r="K169" i="19"/>
  <c r="K168" i="19"/>
  <c r="K167" i="19"/>
  <c r="K165" i="19"/>
  <c r="K160" i="19" s="1"/>
  <c r="K80" i="16"/>
  <c r="K77" i="16"/>
  <c r="K76" i="16" s="1"/>
  <c r="C229" i="19"/>
  <c r="C192" i="19"/>
  <c r="C191" i="19"/>
  <c r="C188" i="19"/>
  <c r="C187" i="19"/>
  <c r="C185" i="19"/>
  <c r="C183" i="19"/>
  <c r="C81" i="16"/>
  <c r="K240" i="17"/>
  <c r="L253" i="15"/>
  <c r="L78" i="12"/>
  <c r="L107" i="4" s="1"/>
  <c r="P233" i="15"/>
  <c r="P76" i="12"/>
  <c r="P71" i="12"/>
  <c r="P70" i="12" s="1"/>
  <c r="D217" i="19"/>
  <c r="W253" i="15"/>
  <c r="W78" i="12"/>
  <c r="W71" i="12"/>
  <c r="W70" i="12" s="1"/>
  <c r="Q117" i="11"/>
  <c r="S101" i="16"/>
  <c r="S164" i="4" s="1"/>
  <c r="S91" i="16"/>
  <c r="S89" i="16" s="1"/>
  <c r="S52" i="16"/>
  <c r="S62" i="4"/>
  <c r="S135" i="4" s="1"/>
  <c r="C160" i="17"/>
  <c r="G117" i="11"/>
  <c r="F147" i="11"/>
  <c r="F132" i="11"/>
  <c r="F130" i="11"/>
  <c r="F129" i="11"/>
  <c r="F126" i="11"/>
  <c r="F125" i="11"/>
  <c r="F123" i="11"/>
  <c r="F122" i="11"/>
  <c r="F56" i="8"/>
  <c r="F52" i="8"/>
  <c r="F51" i="8" s="1"/>
  <c r="L128" i="11"/>
  <c r="F101" i="16"/>
  <c r="F164" i="4" s="1"/>
  <c r="F91" i="16"/>
  <c r="F89" i="16" s="1"/>
  <c r="F52" i="16"/>
  <c r="F62" i="4"/>
  <c r="F135" i="4" s="1"/>
  <c r="E48" i="5"/>
  <c r="F45" i="5"/>
  <c r="M46" i="5"/>
  <c r="D45" i="5"/>
  <c r="U54" i="7"/>
  <c r="E52" i="7"/>
  <c r="W55" i="7"/>
  <c r="D53" i="7"/>
  <c r="R46" i="5"/>
  <c r="F113" i="4" l="1"/>
  <c r="F77" i="20"/>
  <c r="F168" i="4" s="1"/>
  <c r="I59" i="20"/>
  <c r="I113" i="4"/>
  <c r="I77" i="20"/>
  <c r="I168" i="4" s="1"/>
  <c r="Y59" i="20"/>
  <c r="Y114" i="4"/>
  <c r="Y78" i="20"/>
  <c r="Y169" i="4" s="1"/>
  <c r="S132" i="23"/>
  <c r="S113" i="4"/>
  <c r="S77" i="20"/>
  <c r="S168" i="4" s="1"/>
  <c r="Q113" i="4"/>
  <c r="Q77" i="20"/>
  <c r="Q168" i="4" s="1"/>
  <c r="N114" i="4"/>
  <c r="N78" i="20"/>
  <c r="N169" i="4" s="1"/>
  <c r="D114" i="4"/>
  <c r="D78" i="20"/>
  <c r="D169" i="4" s="1"/>
  <c r="T113" i="4"/>
  <c r="T77" i="20"/>
  <c r="T168" i="4" s="1"/>
  <c r="L114" i="4"/>
  <c r="L78" i="20"/>
  <c r="L169" i="4" s="1"/>
  <c r="W59" i="20"/>
  <c r="W114" i="4"/>
  <c r="W78" i="20"/>
  <c r="W169" i="4" s="1"/>
  <c r="L165" i="23"/>
  <c r="Q59" i="20"/>
  <c r="J165" i="23"/>
  <c r="V47" i="7"/>
  <c r="E146" i="23"/>
  <c r="B76" i="20"/>
  <c r="B167" i="4" s="1"/>
  <c r="R110" i="4"/>
  <c r="R102" i="16"/>
  <c r="R165" i="4" s="1"/>
  <c r="R79" i="16"/>
  <c r="I160" i="19"/>
  <c r="O160" i="19"/>
  <c r="C178" i="19"/>
  <c r="Y160" i="19"/>
  <c r="Y178" i="19"/>
  <c r="U52" i="16"/>
  <c r="U62" i="4"/>
  <c r="U135" i="4" s="1"/>
  <c r="U101" i="16"/>
  <c r="U164" i="4" s="1"/>
  <c r="U91" i="16"/>
  <c r="U89" i="16" s="1"/>
  <c r="W52" i="16"/>
  <c r="W61" i="4" s="1"/>
  <c r="W62" i="4"/>
  <c r="W135" i="4" s="1"/>
  <c r="W91" i="16"/>
  <c r="W89" i="16" s="1"/>
  <c r="O52" i="16"/>
  <c r="O61" i="4" s="1"/>
  <c r="O134" i="4" s="1"/>
  <c r="O62" i="4"/>
  <c r="O135" i="4" s="1"/>
  <c r="O91" i="16"/>
  <c r="O89" i="16" s="1"/>
  <c r="Q52" i="16"/>
  <c r="Q61" i="4" s="1"/>
  <c r="Q134" i="4" s="1"/>
  <c r="Q62" i="4"/>
  <c r="Q135" i="4" s="1"/>
  <c r="Q91" i="16"/>
  <c r="Q89" i="16" s="1"/>
  <c r="R160" i="18"/>
  <c r="J91" i="16"/>
  <c r="J89" i="16" s="1"/>
  <c r="J62" i="4"/>
  <c r="J135" i="4" s="1"/>
  <c r="J52" i="16"/>
  <c r="J101" i="16"/>
  <c r="J164" i="4" s="1"/>
  <c r="P160" i="17"/>
  <c r="N75" i="12"/>
  <c r="N105" i="4"/>
  <c r="Q105" i="4"/>
  <c r="Q75" i="12"/>
  <c r="Q104" i="4" s="1"/>
  <c r="C104" i="4"/>
  <c r="C73" i="12"/>
  <c r="C102" i="4" s="1"/>
  <c r="S105" i="4"/>
  <c r="S75" i="12"/>
  <c r="F75" i="12"/>
  <c r="F105" i="4"/>
  <c r="O75" i="12"/>
  <c r="O104" i="4" s="1"/>
  <c r="O105" i="4"/>
  <c r="V75" i="12"/>
  <c r="V105" i="4"/>
  <c r="G75" i="12"/>
  <c r="G104" i="4" s="1"/>
  <c r="G105" i="4"/>
  <c r="I75" i="12"/>
  <c r="I104" i="4" s="1"/>
  <c r="I105" i="4"/>
  <c r="W105" i="4"/>
  <c r="W75" i="12"/>
  <c r="W104" i="4" s="1"/>
  <c r="P47" i="7"/>
  <c r="X47" i="7"/>
  <c r="K75" i="12"/>
  <c r="K105" i="4"/>
  <c r="F55" i="4"/>
  <c r="F130" i="4" s="1"/>
  <c r="J55" i="4"/>
  <c r="P96" i="12"/>
  <c r="P157" i="4" s="1"/>
  <c r="P55" i="4"/>
  <c r="P130" i="4" s="1"/>
  <c r="E130" i="4"/>
  <c r="E51" i="4"/>
  <c r="K96" i="12"/>
  <c r="K157" i="4" s="1"/>
  <c r="K55" i="4"/>
  <c r="K130" i="4" s="1"/>
  <c r="X96" i="12"/>
  <c r="X157" i="4" s="1"/>
  <c r="X55" i="4"/>
  <c r="X130" i="4" s="1"/>
  <c r="R96" i="12"/>
  <c r="R157" i="4" s="1"/>
  <c r="R55" i="4"/>
  <c r="R130" i="4" s="1"/>
  <c r="N96" i="12"/>
  <c r="N157" i="4" s="1"/>
  <c r="N55" i="4"/>
  <c r="N130" i="4" s="1"/>
  <c r="Y47" i="7"/>
  <c r="Y96" i="12"/>
  <c r="Y157" i="4" s="1"/>
  <c r="Y55" i="4"/>
  <c r="Y130" i="4" s="1"/>
  <c r="S47" i="7"/>
  <c r="I51" i="4"/>
  <c r="J130" i="4"/>
  <c r="L96" i="12"/>
  <c r="L157" i="4" s="1"/>
  <c r="L55" i="4"/>
  <c r="L130" i="4" s="1"/>
  <c r="G96" i="12"/>
  <c r="G157" i="4" s="1"/>
  <c r="G55" i="4"/>
  <c r="B96" i="12"/>
  <c r="B157" i="4" s="1"/>
  <c r="B55" i="4"/>
  <c r="B130" i="4" s="1"/>
  <c r="T47" i="7"/>
  <c r="K54" i="8"/>
  <c r="K100" i="4"/>
  <c r="B54" i="8"/>
  <c r="B100" i="4"/>
  <c r="H100" i="4"/>
  <c r="H54" i="8"/>
  <c r="C100" i="4"/>
  <c r="C54" i="8"/>
  <c r="Y101" i="4"/>
  <c r="Y54" i="8"/>
  <c r="Y99" i="4" s="1"/>
  <c r="I100" i="4"/>
  <c r="I54" i="8"/>
  <c r="R101" i="4"/>
  <c r="R54" i="8"/>
  <c r="R99" i="4" s="1"/>
  <c r="J100" i="4"/>
  <c r="J54" i="8"/>
  <c r="S101" i="4"/>
  <c r="S54" i="8"/>
  <c r="S99" i="4" s="1"/>
  <c r="X100" i="4"/>
  <c r="X54" i="8"/>
  <c r="X99" i="4" s="1"/>
  <c r="G100" i="4"/>
  <c r="G54" i="8"/>
  <c r="U129" i="4"/>
  <c r="Y129" i="4"/>
  <c r="Y51" i="4"/>
  <c r="Q129" i="4"/>
  <c r="Q51" i="4"/>
  <c r="R129" i="4"/>
  <c r="B129" i="4"/>
  <c r="O129" i="4"/>
  <c r="O51" i="4"/>
  <c r="I47" i="7"/>
  <c r="M47" i="7"/>
  <c r="D47" i="7"/>
  <c r="L47" i="7"/>
  <c r="E47" i="7"/>
  <c r="G47" i="7"/>
  <c r="K47" i="7"/>
  <c r="W47" i="7"/>
  <c r="F47" i="7"/>
  <c r="S46" i="5"/>
  <c r="S42" i="5"/>
  <c r="S44" i="5"/>
  <c r="S43" i="5"/>
  <c r="S47" i="5"/>
  <c r="S45" i="5"/>
  <c r="S48" i="5"/>
  <c r="M44" i="6"/>
  <c r="M45" i="6"/>
  <c r="M46" i="6"/>
  <c r="M43" i="6"/>
  <c r="M48" i="6"/>
  <c r="M42" i="6"/>
  <c r="M41" i="6" s="1"/>
  <c r="J5" i="5"/>
  <c r="J48" i="5"/>
  <c r="W5" i="5"/>
  <c r="W48" i="5" s="1"/>
  <c r="X44" i="5"/>
  <c r="X42" i="5"/>
  <c r="X43" i="5"/>
  <c r="X45" i="5"/>
  <c r="X46" i="5"/>
  <c r="N48" i="5"/>
  <c r="Q42" i="6"/>
  <c r="Q48" i="6"/>
  <c r="Q45" i="6"/>
  <c r="Q44" i="6"/>
  <c r="Q43" i="6"/>
  <c r="T5" i="5"/>
  <c r="T48" i="5" s="1"/>
  <c r="P42" i="5"/>
  <c r="P43" i="5"/>
  <c r="P44" i="5"/>
  <c r="P45" i="5"/>
  <c r="P46" i="5"/>
  <c r="P47" i="5"/>
  <c r="U43" i="6"/>
  <c r="U47" i="6"/>
  <c r="U45" i="6"/>
  <c r="U48" i="6"/>
  <c r="U42" i="6"/>
  <c r="U44" i="6"/>
  <c r="X47" i="5"/>
  <c r="U46" i="6"/>
  <c r="I41" i="6"/>
  <c r="Y5" i="5"/>
  <c r="Y48" i="5"/>
  <c r="J48" i="6"/>
  <c r="J43" i="6"/>
  <c r="J42" i="6"/>
  <c r="J45" i="6"/>
  <c r="J46" i="6"/>
  <c r="J44" i="6"/>
  <c r="T41" i="6"/>
  <c r="J47" i="7"/>
  <c r="S41" i="6"/>
  <c r="L5" i="5"/>
  <c r="U5" i="5"/>
  <c r="U48" i="5" s="1"/>
  <c r="C47" i="7"/>
  <c r="E45" i="5"/>
  <c r="E42" i="5"/>
  <c r="E41" i="5" s="1"/>
  <c r="E47" i="5"/>
  <c r="H42" i="5"/>
  <c r="H41" i="5" s="1"/>
  <c r="H43" i="5"/>
  <c r="H44" i="5"/>
  <c r="H46" i="5"/>
  <c r="H47" i="5"/>
  <c r="B47" i="7"/>
  <c r="R48" i="6"/>
  <c r="R42" i="6"/>
  <c r="R43" i="6"/>
  <c r="R45" i="6"/>
  <c r="R44" i="6"/>
  <c r="R47" i="6"/>
  <c r="O42" i="5"/>
  <c r="O43" i="5"/>
  <c r="O44" i="5"/>
  <c r="O45" i="5"/>
  <c r="O47" i="5"/>
  <c r="O47" i="7"/>
  <c r="N46" i="6"/>
  <c r="N42" i="6"/>
  <c r="N44" i="6"/>
  <c r="N43" i="6"/>
  <c r="N48" i="6"/>
  <c r="N45" i="6"/>
  <c r="Q48" i="5"/>
  <c r="Q45" i="5"/>
  <c r="Q47" i="5"/>
  <c r="Q42" i="5"/>
  <c r="Q43" i="5"/>
  <c r="Q44" i="5"/>
  <c r="P41" i="5"/>
  <c r="L48" i="6"/>
  <c r="L44" i="6"/>
  <c r="L45" i="6"/>
  <c r="L42" i="6"/>
  <c r="L46" i="6"/>
  <c r="L43" i="6"/>
  <c r="N47" i="6"/>
  <c r="Q47" i="7"/>
  <c r="N5" i="5"/>
  <c r="R47" i="7"/>
  <c r="V5" i="5"/>
  <c r="V48" i="5" s="1"/>
  <c r="Q46" i="5"/>
  <c r="X48" i="5"/>
  <c r="H48" i="5"/>
  <c r="B5" i="5"/>
  <c r="B48" i="5"/>
  <c r="D41" i="6"/>
  <c r="O42" i="6"/>
  <c r="O46" i="6"/>
  <c r="O45" i="6"/>
  <c r="O48" i="6"/>
  <c r="O44" i="6"/>
  <c r="O43" i="6"/>
  <c r="P41" i="6"/>
  <c r="G5" i="5"/>
  <c r="U47" i="7"/>
  <c r="N47" i="7"/>
  <c r="F46" i="5"/>
  <c r="F41" i="5" s="1"/>
  <c r="K45" i="6"/>
  <c r="K46" i="6"/>
  <c r="K44" i="6"/>
  <c r="K43" i="6"/>
  <c r="K42" i="6"/>
  <c r="K48" i="6"/>
  <c r="W73" i="12"/>
  <c r="W102" i="4" s="1"/>
  <c r="W107" i="4"/>
  <c r="M79" i="16"/>
  <c r="M110" i="4"/>
  <c r="M102" i="16"/>
  <c r="M165" i="4" s="1"/>
  <c r="P59" i="20"/>
  <c r="P114" i="4"/>
  <c r="P78" i="20"/>
  <c r="P169" i="4" s="1"/>
  <c r="P75" i="12"/>
  <c r="P105" i="4"/>
  <c r="F59" i="20"/>
  <c r="F115" i="4"/>
  <c r="F79" i="20"/>
  <c r="F170" i="4" s="1"/>
  <c r="N67" i="8"/>
  <c r="N156" i="4" s="1"/>
  <c r="N101" i="4"/>
  <c r="N54" i="8"/>
  <c r="X75" i="12"/>
  <c r="X105" i="4"/>
  <c r="H79" i="16"/>
  <c r="H108" i="4" s="1"/>
  <c r="H110" i="4"/>
  <c r="H102" i="16"/>
  <c r="H165" i="4" s="1"/>
  <c r="T165" i="23"/>
  <c r="U75" i="12"/>
  <c r="U105" i="4"/>
  <c r="Q73" i="12"/>
  <c r="Q102" i="4" s="1"/>
  <c r="Q107" i="4"/>
  <c r="G160" i="19"/>
  <c r="R75" i="12"/>
  <c r="R105" i="4"/>
  <c r="H165" i="23"/>
  <c r="V165" i="23"/>
  <c r="S59" i="20"/>
  <c r="S114" i="4"/>
  <c r="S78" i="20"/>
  <c r="S169" i="4" s="1"/>
  <c r="F101" i="4"/>
  <c r="F67" i="8"/>
  <c r="F156" i="4" s="1"/>
  <c r="F54" i="8"/>
  <c r="I110" i="4"/>
  <c r="I102" i="16"/>
  <c r="I165" i="4" s="1"/>
  <c r="C59" i="20"/>
  <c r="C114" i="4"/>
  <c r="C78" i="20"/>
  <c r="C169" i="4" s="1"/>
  <c r="F100" i="16"/>
  <c r="F163" i="4" s="1"/>
  <c r="F61" i="4"/>
  <c r="C110" i="4"/>
  <c r="C102" i="16"/>
  <c r="C165" i="4" s="1"/>
  <c r="P160" i="18"/>
  <c r="F165" i="23"/>
  <c r="N117" i="11"/>
  <c r="H178" i="19"/>
  <c r="V54" i="8"/>
  <c r="V99" i="4" s="1"/>
  <c r="V101" i="4"/>
  <c r="Y79" i="16"/>
  <c r="Y109" i="4"/>
  <c r="Y101" i="16"/>
  <c r="Y164" i="4" s="1"/>
  <c r="N59" i="20"/>
  <c r="N115" i="4"/>
  <c r="N79" i="20"/>
  <c r="N170" i="4" s="1"/>
  <c r="C115" i="4"/>
  <c r="C79" i="20"/>
  <c r="C170" i="4" s="1"/>
  <c r="S128" i="4"/>
  <c r="S41" i="5"/>
  <c r="N160" i="18"/>
  <c r="D59" i="20"/>
  <c r="D115" i="4"/>
  <c r="D79" i="20"/>
  <c r="D170" i="4" s="1"/>
  <c r="H160" i="18"/>
  <c r="S146" i="23"/>
  <c r="E101" i="4"/>
  <c r="E54" i="8"/>
  <c r="E67" i="8"/>
  <c r="E156" i="4" s="1"/>
  <c r="D128" i="4"/>
  <c r="Q110" i="4"/>
  <c r="Q102" i="16"/>
  <c r="Q165" i="4" s="1"/>
  <c r="M54" i="8"/>
  <c r="M101" i="4"/>
  <c r="M67" i="8"/>
  <c r="M156" i="4" s="1"/>
  <c r="P79" i="16"/>
  <c r="P108" i="4" s="1"/>
  <c r="P110" i="4"/>
  <c r="P102" i="16"/>
  <c r="P165" i="4" s="1"/>
  <c r="E75" i="12"/>
  <c r="E105" i="4"/>
  <c r="C165" i="23"/>
  <c r="B75" i="12"/>
  <c r="B105" i="4"/>
  <c r="P101" i="16"/>
  <c r="P164" i="4" s="1"/>
  <c r="P91" i="16"/>
  <c r="P52" i="16"/>
  <c r="P62" i="4"/>
  <c r="P135" i="4" s="1"/>
  <c r="B160" i="18"/>
  <c r="H59" i="20"/>
  <c r="H114" i="4"/>
  <c r="H78" i="20"/>
  <c r="H169" i="4" s="1"/>
  <c r="L160" i="17"/>
  <c r="L52" i="16"/>
  <c r="L101" i="16"/>
  <c r="L164" i="4" s="1"/>
  <c r="L91" i="16"/>
  <c r="L62" i="4"/>
  <c r="L135" i="4" s="1"/>
  <c r="J160" i="18"/>
  <c r="D165" i="23"/>
  <c r="N100" i="16"/>
  <c r="N163" i="4" s="1"/>
  <c r="N61" i="4"/>
  <c r="F117" i="11"/>
  <c r="K79" i="16"/>
  <c r="K108" i="4" s="1"/>
  <c r="K109" i="4"/>
  <c r="Q79" i="16"/>
  <c r="Q109" i="4"/>
  <c r="Q101" i="16"/>
  <c r="Q164" i="4" s="1"/>
  <c r="E117" i="11"/>
  <c r="K100" i="16"/>
  <c r="K163" i="4" s="1"/>
  <c r="K61" i="4"/>
  <c r="X160" i="18"/>
  <c r="T79" i="16"/>
  <c r="T108" i="4" s="1"/>
  <c r="T109" i="4"/>
  <c r="Q178" i="19"/>
  <c r="M117" i="11"/>
  <c r="E160" i="18"/>
  <c r="P178" i="19"/>
  <c r="U54" i="8"/>
  <c r="U99" i="4" s="1"/>
  <c r="U101" i="4"/>
  <c r="T128" i="4"/>
  <c r="M160" i="18"/>
  <c r="K110" i="4"/>
  <c r="K102" i="16"/>
  <c r="K165" i="4" s="1"/>
  <c r="X79" i="16"/>
  <c r="X108" i="4" s="1"/>
  <c r="X110" i="4"/>
  <c r="X102" i="16"/>
  <c r="X165" i="4" s="1"/>
  <c r="O59" i="20"/>
  <c r="O114" i="4"/>
  <c r="O78" i="20"/>
  <c r="O169" i="4" s="1"/>
  <c r="N165" i="23"/>
  <c r="M75" i="12"/>
  <c r="M105" i="4"/>
  <c r="I107" i="4"/>
  <c r="K115" i="4"/>
  <c r="K79" i="20"/>
  <c r="K170" i="4" s="1"/>
  <c r="L54" i="8"/>
  <c r="L101" i="4"/>
  <c r="L67" i="8"/>
  <c r="L156" i="4" s="1"/>
  <c r="F160" i="18"/>
  <c r="C79" i="16"/>
  <c r="C108" i="4" s="1"/>
  <c r="C109" i="4"/>
  <c r="I79" i="16"/>
  <c r="I109" i="4"/>
  <c r="I101" i="16"/>
  <c r="I164" i="4" s="1"/>
  <c r="H146" i="23"/>
  <c r="V100" i="16"/>
  <c r="V163" i="4" s="1"/>
  <c r="V61" i="4"/>
  <c r="H75" i="12"/>
  <c r="H105" i="4"/>
  <c r="L59" i="20"/>
  <c r="L115" i="4"/>
  <c r="L79" i="20"/>
  <c r="L170" i="4" s="1"/>
  <c r="C128" i="4"/>
  <c r="L128" i="4"/>
  <c r="X59" i="20"/>
  <c r="X114" i="4"/>
  <c r="X78" i="20"/>
  <c r="X169" i="4" s="1"/>
  <c r="J59" i="20"/>
  <c r="J115" i="4"/>
  <c r="J79" i="20"/>
  <c r="J170" i="4" s="1"/>
  <c r="D54" i="8"/>
  <c r="D101" i="4"/>
  <c r="D67" i="8"/>
  <c r="D156" i="4" s="1"/>
  <c r="L117" i="11"/>
  <c r="T75" i="12"/>
  <c r="T105" i="4"/>
  <c r="S115" i="4"/>
  <c r="S79" i="20"/>
  <c r="S170" i="4" s="1"/>
  <c r="T54" i="8"/>
  <c r="T99" i="4" s="1"/>
  <c r="T101" i="4"/>
  <c r="G73" i="12"/>
  <c r="G102" i="4" s="1"/>
  <c r="G107" i="4"/>
  <c r="X101" i="16"/>
  <c r="X164" i="4" s="1"/>
  <c r="X91" i="16"/>
  <c r="X52" i="16"/>
  <c r="X62" i="4"/>
  <c r="X135" i="4" s="1"/>
  <c r="O79" i="16"/>
  <c r="O109" i="4"/>
  <c r="O101" i="16"/>
  <c r="O164" i="4" s="1"/>
  <c r="W79" i="16"/>
  <c r="W109" i="4"/>
  <c r="W101" i="16"/>
  <c r="W164" i="4" s="1"/>
  <c r="K101" i="16"/>
  <c r="K164" i="4" s="1"/>
  <c r="P115" i="4"/>
  <c r="P79" i="20"/>
  <c r="P170" i="4" s="1"/>
  <c r="Y110" i="4"/>
  <c r="Y102" i="16"/>
  <c r="Y165" i="4" s="1"/>
  <c r="E59" i="20"/>
  <c r="E114" i="4"/>
  <c r="E78" i="20"/>
  <c r="E169" i="4" s="1"/>
  <c r="C41" i="5"/>
  <c r="S79" i="16"/>
  <c r="S108" i="4" s="1"/>
  <c r="S109" i="4"/>
  <c r="X146" i="23"/>
  <c r="R41" i="5"/>
  <c r="D117" i="11"/>
  <c r="U160" i="18"/>
  <c r="X115" i="4"/>
  <c r="X79" i="20"/>
  <c r="X170" i="4" s="1"/>
  <c r="K165" i="23"/>
  <c r="D160" i="17"/>
  <c r="D52" i="16"/>
  <c r="D101" i="16"/>
  <c r="D164" i="4" s="1"/>
  <c r="D91" i="16"/>
  <c r="D62" i="4"/>
  <c r="D135" i="4" s="1"/>
  <c r="H47" i="7"/>
  <c r="S110" i="4"/>
  <c r="S102" i="16"/>
  <c r="S165" i="4" s="1"/>
  <c r="C61" i="4"/>
  <c r="D75" i="12"/>
  <c r="D105" i="4"/>
  <c r="M59" i="20"/>
  <c r="M114" i="4"/>
  <c r="M78" i="20"/>
  <c r="M169" i="4" s="1"/>
  <c r="H160" i="17"/>
  <c r="H101" i="16"/>
  <c r="H164" i="4" s="1"/>
  <c r="H91" i="16"/>
  <c r="H52" i="16"/>
  <c r="H62" i="4"/>
  <c r="H135" i="4" s="1"/>
  <c r="T59" i="20"/>
  <c r="T115" i="4"/>
  <c r="T79" i="20"/>
  <c r="T170" i="4" s="1"/>
  <c r="K59" i="20"/>
  <c r="K114" i="4"/>
  <c r="K78" i="20"/>
  <c r="K169" i="4" s="1"/>
  <c r="J75" i="12"/>
  <c r="J105" i="4"/>
  <c r="E79" i="16"/>
  <c r="E110" i="4"/>
  <c r="E102" i="16"/>
  <c r="E165" i="4" s="1"/>
  <c r="S165" i="23"/>
  <c r="Y73" i="12"/>
  <c r="Y102" i="4" s="1"/>
  <c r="Y107" i="4"/>
  <c r="S178" i="19"/>
  <c r="G59" i="20"/>
  <c r="G114" i="4"/>
  <c r="G78" i="20"/>
  <c r="G169" i="4" s="1"/>
  <c r="D41" i="5"/>
  <c r="T160" i="17"/>
  <c r="T52" i="16"/>
  <c r="T101" i="16"/>
  <c r="T164" i="4" s="1"/>
  <c r="T91" i="16"/>
  <c r="T62" i="4"/>
  <c r="T135" i="4" s="1"/>
  <c r="S61" i="4"/>
  <c r="M178" i="19"/>
  <c r="I178" i="19"/>
  <c r="P146" i="23"/>
  <c r="C146" i="23"/>
  <c r="P165" i="23"/>
  <c r="K128" i="4"/>
  <c r="M146" i="23"/>
  <c r="L75" i="12"/>
  <c r="L105" i="4"/>
  <c r="K146" i="23"/>
  <c r="X165" i="23"/>
  <c r="E178" i="19"/>
  <c r="G79" i="16"/>
  <c r="G109" i="4"/>
  <c r="G101" i="16"/>
  <c r="G164" i="4" s="1"/>
  <c r="G146" i="23"/>
  <c r="H115" i="4"/>
  <c r="H79" i="20"/>
  <c r="H170" i="4" s="1"/>
  <c r="O107" i="4"/>
  <c r="V160" i="18"/>
  <c r="V59" i="20"/>
  <c r="V115" i="4"/>
  <c r="V79" i="20"/>
  <c r="V170" i="4" s="1"/>
  <c r="Q112" i="4" l="1"/>
  <c r="Q76" i="20"/>
  <c r="Q167" i="4" s="1"/>
  <c r="W112" i="4"/>
  <c r="W76" i="20"/>
  <c r="W167" i="4" s="1"/>
  <c r="I112" i="4"/>
  <c r="I76" i="20"/>
  <c r="I167" i="4" s="1"/>
  <c r="Y112" i="4"/>
  <c r="Y76" i="20"/>
  <c r="Y167" i="4" s="1"/>
  <c r="R108" i="4"/>
  <c r="R100" i="16"/>
  <c r="R163" i="4" s="1"/>
  <c r="J100" i="16"/>
  <c r="J163" i="4" s="1"/>
  <c r="J61" i="4"/>
  <c r="W134" i="4"/>
  <c r="W51" i="4"/>
  <c r="U100" i="16"/>
  <c r="U163" i="4" s="1"/>
  <c r="U61" i="4"/>
  <c r="K104" i="4"/>
  <c r="K73" i="12"/>
  <c r="K102" i="4" s="1"/>
  <c r="I73" i="12"/>
  <c r="I102" i="4" s="1"/>
  <c r="V104" i="4"/>
  <c r="V73" i="12"/>
  <c r="V102" i="4" s="1"/>
  <c r="F104" i="4"/>
  <c r="F73" i="12"/>
  <c r="F102" i="4" s="1"/>
  <c r="S104" i="4"/>
  <c r="S73" i="12"/>
  <c r="S102" i="4" s="1"/>
  <c r="O73" i="12"/>
  <c r="O102" i="4" s="1"/>
  <c r="N104" i="4"/>
  <c r="N73" i="12"/>
  <c r="N102" i="4" s="1"/>
  <c r="R51" i="4"/>
  <c r="G130" i="4"/>
  <c r="G51" i="4"/>
  <c r="B51" i="4"/>
  <c r="G99" i="4"/>
  <c r="G65" i="8"/>
  <c r="G154" i="4" s="1"/>
  <c r="J99" i="4"/>
  <c r="J65" i="8"/>
  <c r="J154" i="4" s="1"/>
  <c r="I99" i="4"/>
  <c r="I65" i="8"/>
  <c r="I154" i="4" s="1"/>
  <c r="C99" i="4"/>
  <c r="C65" i="8"/>
  <c r="C154" i="4" s="1"/>
  <c r="B99" i="4"/>
  <c r="B65" i="8"/>
  <c r="B154" i="4" s="1"/>
  <c r="H99" i="4"/>
  <c r="H65" i="8"/>
  <c r="H154" i="4" s="1"/>
  <c r="K99" i="4"/>
  <c r="K65" i="8"/>
  <c r="K154" i="4" s="1"/>
  <c r="Y45" i="5"/>
  <c r="Y46" i="5"/>
  <c r="Y47" i="5"/>
  <c r="Y42" i="5"/>
  <c r="Y43" i="5"/>
  <c r="Y44" i="5"/>
  <c r="G44" i="5"/>
  <c r="G45" i="5"/>
  <c r="G46" i="5"/>
  <c r="G47" i="5"/>
  <c r="G42" i="5"/>
  <c r="G43" i="5"/>
  <c r="U41" i="6"/>
  <c r="J45" i="5"/>
  <c r="J44" i="5"/>
  <c r="J46" i="5"/>
  <c r="J42" i="5"/>
  <c r="J47" i="5"/>
  <c r="J43" i="5"/>
  <c r="R41" i="6"/>
  <c r="G48" i="5"/>
  <c r="N41" i="6"/>
  <c r="L41" i="6"/>
  <c r="X41" i="5"/>
  <c r="W45" i="5"/>
  <c r="W42" i="5"/>
  <c r="W47" i="5"/>
  <c r="W44" i="5"/>
  <c r="W43" i="5"/>
  <c r="W46" i="5"/>
  <c r="Q41" i="5"/>
  <c r="O41" i="6"/>
  <c r="B42" i="5"/>
  <c r="B44" i="5"/>
  <c r="B47" i="5"/>
  <c r="B45" i="5"/>
  <c r="B43" i="5"/>
  <c r="B46" i="5"/>
  <c r="K41" i="6"/>
  <c r="N44" i="5"/>
  <c r="N43" i="5"/>
  <c r="N46" i="5"/>
  <c r="N42" i="5"/>
  <c r="N45" i="5"/>
  <c r="N47" i="5"/>
  <c r="L44" i="5"/>
  <c r="L45" i="5"/>
  <c r="L47" i="5"/>
  <c r="L43" i="5"/>
  <c r="L42" i="5"/>
  <c r="L41" i="5" s="1"/>
  <c r="L46" i="5"/>
  <c r="U45" i="5"/>
  <c r="U44" i="5"/>
  <c r="U47" i="5"/>
  <c r="U42" i="5"/>
  <c r="U43" i="5"/>
  <c r="U46" i="5"/>
  <c r="T44" i="5"/>
  <c r="T42" i="5"/>
  <c r="T43" i="5"/>
  <c r="T45" i="5"/>
  <c r="T46" i="5"/>
  <c r="T47" i="5"/>
  <c r="O41" i="5"/>
  <c r="J41" i="6"/>
  <c r="L48" i="5"/>
  <c r="V42" i="5"/>
  <c r="V43" i="5"/>
  <c r="V45" i="5"/>
  <c r="V46" i="5"/>
  <c r="V47" i="5"/>
  <c r="V44" i="5"/>
  <c r="Q41" i="6"/>
  <c r="T89" i="16"/>
  <c r="T73" i="12"/>
  <c r="T104" i="4"/>
  <c r="L100" i="16"/>
  <c r="L163" i="4" s="1"/>
  <c r="L61" i="4"/>
  <c r="S134" i="4"/>
  <c r="S51" i="4"/>
  <c r="G112" i="4"/>
  <c r="G76" i="20"/>
  <c r="M112" i="4"/>
  <c r="M76" i="20"/>
  <c r="M167" i="4" s="1"/>
  <c r="V112" i="4"/>
  <c r="V76" i="20"/>
  <c r="L73" i="12"/>
  <c r="L104" i="4"/>
  <c r="S100" i="16"/>
  <c r="T100" i="16"/>
  <c r="T163" i="4" s="1"/>
  <c r="T61" i="4"/>
  <c r="E108" i="4"/>
  <c r="E100" i="16"/>
  <c r="K112" i="4"/>
  <c r="K98" i="4" s="1"/>
  <c r="K76" i="20"/>
  <c r="H100" i="16"/>
  <c r="H163" i="4" s="1"/>
  <c r="H61" i="4"/>
  <c r="E112" i="4"/>
  <c r="E76" i="20"/>
  <c r="E167" i="4" s="1"/>
  <c r="X112" i="4"/>
  <c r="X76" i="20"/>
  <c r="B73" i="12"/>
  <c r="B104" i="4"/>
  <c r="F112" i="4"/>
  <c r="F76" i="20"/>
  <c r="M108" i="4"/>
  <c r="M100" i="16"/>
  <c r="H89" i="16"/>
  <c r="D89" i="16"/>
  <c r="O108" i="4"/>
  <c r="O100" i="16"/>
  <c r="O163" i="4" s="1"/>
  <c r="I98" i="4"/>
  <c r="M99" i="4"/>
  <c r="M65" i="8"/>
  <c r="M154" i="4" s="1"/>
  <c r="E99" i="4"/>
  <c r="E65" i="8"/>
  <c r="E154" i="4" s="1"/>
  <c r="D99" i="4"/>
  <c r="D65" i="8"/>
  <c r="D154" i="4" s="1"/>
  <c r="Q108" i="4"/>
  <c r="Q98" i="4" s="1"/>
  <c r="Q100" i="16"/>
  <c r="Q163" i="4" s="1"/>
  <c r="P100" i="16"/>
  <c r="P163" i="4" s="1"/>
  <c r="P61" i="4"/>
  <c r="E73" i="12"/>
  <c r="E104" i="4"/>
  <c r="F134" i="4"/>
  <c r="F51" i="4"/>
  <c r="F65" i="8"/>
  <c r="F154" i="4" s="1"/>
  <c r="F99" i="4"/>
  <c r="X73" i="12"/>
  <c r="X104" i="4"/>
  <c r="P73" i="12"/>
  <c r="P104" i="4"/>
  <c r="G108" i="4"/>
  <c r="G100" i="16"/>
  <c r="G163" i="4" s="1"/>
  <c r="D100" i="16"/>
  <c r="D163" i="4" s="1"/>
  <c r="D61" i="4"/>
  <c r="M73" i="12"/>
  <c r="M104" i="4"/>
  <c r="H112" i="4"/>
  <c r="H76" i="20"/>
  <c r="H167" i="4" s="1"/>
  <c r="P89" i="16"/>
  <c r="D112" i="4"/>
  <c r="D76" i="20"/>
  <c r="D167" i="4" s="1"/>
  <c r="N112" i="4"/>
  <c r="N76" i="20"/>
  <c r="N167" i="4" s="1"/>
  <c r="V98" i="4"/>
  <c r="U73" i="12"/>
  <c r="U104" i="4"/>
  <c r="N99" i="4"/>
  <c r="N65" i="8"/>
  <c r="J73" i="12"/>
  <c r="J104" i="4"/>
  <c r="D73" i="12"/>
  <c r="D104" i="4"/>
  <c r="T112" i="4"/>
  <c r="T76" i="20"/>
  <c r="T167" i="4" s="1"/>
  <c r="C134" i="4"/>
  <c r="C51" i="4"/>
  <c r="X100" i="16"/>
  <c r="X163" i="4" s="1"/>
  <c r="X61" i="4"/>
  <c r="L112" i="4"/>
  <c r="L76" i="20"/>
  <c r="V134" i="4"/>
  <c r="V51" i="4"/>
  <c r="I108" i="4"/>
  <c r="I100" i="16"/>
  <c r="I163" i="4" s="1"/>
  <c r="L99" i="4"/>
  <c r="L65" i="8"/>
  <c r="K134" i="4"/>
  <c r="K51" i="4"/>
  <c r="N134" i="4"/>
  <c r="N51" i="4"/>
  <c r="L89" i="16"/>
  <c r="C100" i="16"/>
  <c r="C163" i="4" s="1"/>
  <c r="W108" i="4"/>
  <c r="W98" i="4" s="1"/>
  <c r="W100" i="16"/>
  <c r="W163" i="4" s="1"/>
  <c r="X89" i="16"/>
  <c r="J112" i="4"/>
  <c r="J76" i="20"/>
  <c r="O112" i="4"/>
  <c r="O76" i="20"/>
  <c r="O167" i="4" s="1"/>
  <c r="R73" i="12"/>
  <c r="R104" i="4"/>
  <c r="P112" i="4"/>
  <c r="P76" i="20"/>
  <c r="Y108" i="4"/>
  <c r="Y98" i="4" s="1"/>
  <c r="Y100" i="16"/>
  <c r="Y163" i="4" s="1"/>
  <c r="C112" i="4"/>
  <c r="C98" i="4" s="1"/>
  <c r="C76" i="20"/>
  <c r="H73" i="12"/>
  <c r="H104" i="4"/>
  <c r="S112" i="4"/>
  <c r="S98" i="4" s="1"/>
  <c r="S76" i="20"/>
  <c r="F98" i="4" l="1"/>
  <c r="G98" i="4"/>
  <c r="J134" i="4"/>
  <c r="J51" i="4"/>
  <c r="U134" i="4"/>
  <c r="U51" i="4"/>
  <c r="O98" i="4"/>
  <c r="V41" i="5"/>
  <c r="G41" i="5"/>
  <c r="U41" i="5"/>
  <c r="W41" i="5"/>
  <c r="N41" i="5"/>
  <c r="T41" i="5"/>
  <c r="J41" i="5"/>
  <c r="B41" i="5"/>
  <c r="Y41" i="5"/>
  <c r="O153" i="4"/>
  <c r="G153" i="4"/>
  <c r="W153" i="4"/>
  <c r="C167" i="4"/>
  <c r="R102" i="4"/>
  <c r="R98" i="4" s="1"/>
  <c r="F153" i="4"/>
  <c r="X134" i="4"/>
  <c r="X51" i="4"/>
  <c r="X167" i="4"/>
  <c r="T134" i="4"/>
  <c r="T51" i="4"/>
  <c r="J167" i="4"/>
  <c r="P102" i="4"/>
  <c r="P98" i="4" s="1"/>
  <c r="E102" i="4"/>
  <c r="E98" i="4"/>
  <c r="M163" i="4"/>
  <c r="H134" i="4"/>
  <c r="H51" i="4"/>
  <c r="S167" i="4"/>
  <c r="L167" i="4"/>
  <c r="N98" i="4"/>
  <c r="N153" i="4" s="1"/>
  <c r="P167" i="4"/>
  <c r="V153" i="4"/>
  <c r="C153" i="4"/>
  <c r="D102" i="4"/>
  <c r="D98" i="4" s="1"/>
  <c r="U102" i="4"/>
  <c r="U98" i="4" s="1"/>
  <c r="D134" i="4"/>
  <c r="D51" i="4"/>
  <c r="S163" i="4"/>
  <c r="G167" i="4"/>
  <c r="K153" i="4"/>
  <c r="X102" i="4"/>
  <c r="X98" i="4" s="1"/>
  <c r="P134" i="4"/>
  <c r="P51" i="4"/>
  <c r="F167" i="4"/>
  <c r="K167" i="4"/>
  <c r="T102" i="4"/>
  <c r="T98" i="4" s="1"/>
  <c r="H102" i="4"/>
  <c r="H98" i="4" s="1"/>
  <c r="Q153" i="4"/>
  <c r="S153" i="4"/>
  <c r="I153" i="4"/>
  <c r="E163" i="4"/>
  <c r="L102" i="4"/>
  <c r="L98" i="4" s="1"/>
  <c r="V167" i="4"/>
  <c r="J102" i="4"/>
  <c r="J98" i="4" s="1"/>
  <c r="Y153" i="4"/>
  <c r="N154" i="4"/>
  <c r="B102" i="4"/>
  <c r="B98" i="4" s="1"/>
  <c r="L134" i="4"/>
  <c r="L51" i="4"/>
  <c r="L154" i="4"/>
  <c r="M102" i="4"/>
  <c r="M98" i="4" s="1"/>
  <c r="M153" i="4" l="1"/>
  <c r="L153" i="4"/>
  <c r="B153" i="4"/>
  <c r="J153" i="4"/>
  <c r="P153" i="4"/>
  <c r="X153" i="4"/>
  <c r="R153" i="4"/>
  <c r="U153" i="4"/>
  <c r="H153" i="4"/>
  <c r="T153" i="4"/>
  <c r="D153" i="4"/>
  <c r="E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<sst xmlns="http://schemas.openxmlformats.org/spreadsheetml/2006/main" count="8364" uniqueCount="3249">
  <si>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</si>
  <si>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</si>
  <si>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</si>
  <si>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</si>
  <si>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</si>
  <si>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</si>
  <si>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</si>
  <si>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</si>
  <si>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</si>
  <si>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</si>
  <si>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</si>
  <si>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</si>
  <si>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</si>
  <si>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</si>
  <si>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</si>
  <si>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</si>
  <si>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</si>
  <si>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</si>
  <si>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</si>
  <si>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</si>
  <si>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</si>
  <si>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</si>
  <si>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</si>
  <si>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</si>
  <si>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</si>
  <si>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</si>
  <si>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</si>
  <si>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</si>
  <si>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</si>
  <si>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</si>
  <si>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</si>
  <si>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</si>
  <si>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</si>
  <si>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</si>
  <si>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</si>
  <si>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</si>
  <si>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</si>
  <si>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</si>
  <si>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</si>
  <si>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</si>
  <si>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</si>
  <si>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</si>
  <si>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</si>
  <si>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</si>
  <si>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</si>
  <si>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</si>
  <si>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</si>
  <si>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</si>
  <si>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</si>
  <si>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</si>
  <si>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</si>
  <si>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</si>
  <si>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</si>
  <si>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</si>
  <si>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</si>
  <si>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</si>
  <si>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</si>
  <si>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</si>
  <si>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</si>
  <si>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</si>
  <si>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</si>
  <si>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</si>
  <si>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</si>
  <si>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</si>
  <si>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</si>
  <si>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</si>
  <si>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</si>
  <si>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</si>
  <si>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</si>
  <si>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</si>
  <si>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</si>
  <si>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</si>
  <si>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</si>
  <si>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</si>
  <si>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</si>
  <si>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</si>
  <si>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</si>
  <si>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</si>
  <si>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</si>
  <si>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</si>
  <si>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</si>
  <si>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</si>
  <si>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</si>
  <si>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</si>
  <si>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</si>
  <si>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</si>
  <si>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</si>
  <si>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</si>
  <si>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</si>
  <si>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</si>
  <si>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</si>
  <si>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</si>
  <si>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</si>
  <si>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</si>
  <si>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</si>
  <si>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</si>
  <si>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</si>
  <si>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</si>
  <si>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</si>
  <si>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</si>
  <si>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</si>
  <si>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</si>
  <si>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</si>
  <si>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</si>
  <si>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</si>
  <si>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</si>
  <si>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</si>
  <si>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</si>
  <si>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</si>
  <si>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</si>
  <si>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</si>
  <si>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PROCESS_EMI.ktCO2.LV.NSI.TOTAL</t>
  </si>
  <si>
    <t>Market shares of CO2 emissions (%)</t>
  </si>
  <si>
    <t>VA.Meuro2023.LV.ISI.BF_BOF</t>
  </si>
  <si>
    <t>VA.Meuro2023.LV.ISI.EAF</t>
  </si>
  <si>
    <t>Physical output (kt steel)</t>
  </si>
  <si>
    <t>OUTPUT.kt.LV.ISI.BF_BOF</t>
  </si>
  <si>
    <t>OUTPUT.kt.LV.ISI.EAF</t>
  </si>
  <si>
    <t>Installed capacity (kt steel production)</t>
  </si>
  <si>
    <t>CAP.kt.LV.ISI.BF_BOF</t>
  </si>
  <si>
    <t>CAP.kt.LV.ISI.EAF</t>
  </si>
  <si>
    <t>Capacity investment (kt steel production)</t>
  </si>
  <si>
    <t>NEWCAP.kt.LV.ISI.BF_BOF</t>
  </si>
  <si>
    <t>NEWCAP.kt.LV.ISI.EAF</t>
  </si>
  <si>
    <t>Decommissioned capacity (kt steel production)</t>
  </si>
  <si>
    <t>Idle capacity (kt steel production)</t>
  </si>
  <si>
    <t>FEC.ktoe.LV.ISI.TOTAL.TOTAL.TOTAL.TOTAL</t>
  </si>
  <si>
    <t>FEC.ktoe.LV.ISI.TOTAL.TOTAL.TOTAL.NONCOKE_SOLIDS</t>
  </si>
  <si>
    <t>FEC.ktoe.LV.ISI.TOTAL.TOTAL.TOTAL.COKE</t>
  </si>
  <si>
    <t>FEC.ktoe.LV.ISI.TOTAL.TOTAL.TOTAL.RFG</t>
  </si>
  <si>
    <t>FEC.ktoe.LV.ISI.TOTAL.TOTAL.TOTAL.LPG</t>
  </si>
  <si>
    <t>FEC.ktoe.LV.ISI.TOTAL.TOTAL.TOTAL.DIESEL</t>
  </si>
  <si>
    <t>FEC.ktoe.LV.ISI.TOTAL.TOTAL.TOTAL.RFO</t>
  </si>
  <si>
    <t>FEC.ktoe.LV.ISI.TOTAL.TOTAL.TOTAL.OTHER</t>
  </si>
  <si>
    <t>FEC.ktoe.LV.ISI.TOTAL.TOTAL.TOTAL.NG</t>
  </si>
  <si>
    <t>FEC.ktoe.LV.ISI.TOTAL.TOTAL.TOTAL.DERIVED</t>
  </si>
  <si>
    <t>FEC.ktoe.LV.ISI.TOTAL.TOTAL.TOTAL.BIOMASS_WASTE</t>
  </si>
  <si>
    <t>FEC.ktoe.LV.ISI.TOTAL.TOTAL.TOTAL.BIOGAS</t>
  </si>
  <si>
    <t>FEC.ktoe.LV.ISI.TOTAL.TOTAL.TOTAL.LIQBIO</t>
  </si>
  <si>
    <t>FEC.ktoe.LV.ISI.TOTAL.TOTAL.TOTAL.SOLAR</t>
  </si>
  <si>
    <t>FEC.ktoe.LV.ISI.TOTAL.TOTAL.TOTAL.GEO</t>
  </si>
  <si>
    <t>FEC.ktoe.LV.ISI.TOTAL.TOTAL.TOTAL.AMBIENT</t>
  </si>
  <si>
    <t>FEC.ktoe.LV.ISI.TOTAL.TOTAL.TOTAL.STEAM_DISTR</t>
  </si>
  <si>
    <t>FEC.ktoe.LV.ISI.TOTAL.TOTAL.TOTAL.ELEC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</si>
  <si>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</si>
  <si>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</si>
  <si>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</si>
  <si>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</si>
  <si>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</si>
  <si>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</si>
  <si>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</si>
  <si>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</si>
  <si>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</si>
  <si>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FEC.ktoe.LV.ISI.BF_BOF.TOTAL.TOTAL.TOTAL</t>
  </si>
  <si>
    <t>FEC.ktoe.LV.ISI.BF_BOF.LIGHT.GENERIC.ELEC</t>
  </si>
  <si>
    <t>FEC.ktoe.LV.ISI.BF_BOF.AIRCOMP.GENERIC.ELEC</t>
  </si>
  <si>
    <t>FEC.ktoe.LV.ISI.BF_BOF.MOTOR.GENERIC.ELEC</t>
  </si>
  <si>
    <t>FEC.ktoe.LV.ISI.BF_BOF.FANS.GENERIC.ELEC</t>
  </si>
  <si>
    <t>FEC.ktoe.LV.ISI.BF_BOF.LOW_ENTH.TOTAL.TOTAL</t>
  </si>
  <si>
    <t>Diesel oil and liquid biofuels</t>
  </si>
  <si>
    <t>FEC.ktoe.LV.ISI.BF_BOF.LOW_ENTH.THERM.DIESEL_LIQBIO</t>
  </si>
  <si>
    <t>FEC.ktoe.LV.ISI.BF_BOF.LOW_ENTH.THERM.NG_BIOGAS</t>
  </si>
  <si>
    <t>FEC.ktoe.LV.ISI.BF_BOF.LOW_ENTH.THERM.SOLAR_GEO</t>
  </si>
  <si>
    <t>FEC.ktoe.LV.ISI.BF_BOF.LOW_ENTH.HP.AMBIENT</t>
  </si>
  <si>
    <t>FEC.ktoe.LV.ISI.BF_BOF.LOW_ENTH.THERM.ELEC</t>
  </si>
  <si>
    <t>Steel: Sinter/Pellet-making</t>
  </si>
  <si>
    <t>FEC.ktoe.LV.ISI.BF_BOF.SINTERING.TOTAL.TOTAL</t>
  </si>
  <si>
    <t>FEC.ktoe.LV.ISI.BF_BOF.SINTERING.THERM.NONCOKE_SOLIDS</t>
  </si>
  <si>
    <t>FEC.ktoe.LV.ISI.BF_BOF.SINTERING.THERM.RFO</t>
  </si>
  <si>
    <t>FEC.ktoe.LV.ISI.BF_BOF.SINTERING.THERM.NG_BIOGAS</t>
  </si>
  <si>
    <t>FEC.ktoe.LV.ISI.BF_BOF.SINTERING.THERM.DERIVED</t>
  </si>
  <si>
    <t>FEC.ktoe.LV.ISI.BF_BOF.SINTERING.THERM.ELEC</t>
  </si>
  <si>
    <t>Steel: Blast /Basic oxygen furnace</t>
  </si>
  <si>
    <t>FEC.ktoe.LV.ISI.BF_BOF.BLAST_FURNACE.TOTAL.TOTAL</t>
  </si>
  <si>
    <t>FEC.ktoe.LV.ISI.BF_BOF.BLAST_FURNACE.THERM.NONCOKE_SOLIDS</t>
  </si>
  <si>
    <t>FEC.ktoe.LV.ISI.BF_BOF.BLAST_FURNACE.THERM.COKE</t>
  </si>
  <si>
    <t>FEC.ktoe.LV.ISI.BF_BOF.BLAST_FURNACE.THERM.RFO</t>
  </si>
  <si>
    <t>FEC.ktoe.LV.ISI.BF_BOF.BLAST_FURNACE.THERM.NG_BIOGAS</t>
  </si>
  <si>
    <t>FEC.ktoe.LV.ISI.BF_BOF.BLAST_FURNACE.THERM.DERIVED</t>
  </si>
  <si>
    <t>Steel: Furnaces, refining and rolling</t>
  </si>
  <si>
    <t>FEC.ktoe.LV.ISI.BF_BOF.REFINING.TOTAL.TOTAL</t>
  </si>
  <si>
    <t>Steel: Furnaces, refining and rolling - Thermal</t>
  </si>
  <si>
    <t>FEC.ktoe.LV.ISI.BF_BOF.REFINING.THERM.TOTAL</t>
  </si>
  <si>
    <t>FEC.ktoe.LV.ISI.BF_BOF.REFINING.THERM.LPG</t>
  </si>
  <si>
    <t>FEC.ktoe.LV.ISI.BF_BOF.REFINING.THERM.DIESEL_LIQBIO</t>
  </si>
  <si>
    <t>FEC.ktoe.LV.ISI.BF_BOF.REFINING.THERM.RFO</t>
  </si>
  <si>
    <t>FEC.ktoe.LV.ISI.BF_BOF.REFINING.THERM.NG_BIOGAS</t>
  </si>
  <si>
    <t>Steel: Furnaces, refining and rolling - Electric</t>
  </si>
  <si>
    <t>FEC.ktoe.LV.ISI.BF_BOF.REFINING.ELEC.ELEC</t>
  </si>
  <si>
    <t>Steel: Product finishing</t>
  </si>
  <si>
    <t>Steel: Product finishing - Thermal</t>
  </si>
  <si>
    <t>FEC.ktoe.LV.ISI.BF_BOF.FINISHING.THERM.TOTAL</t>
  </si>
  <si>
    <t>FEC.ktoe.LV.ISI.BF_BOF.FINISHING.THERM.LPG</t>
  </si>
  <si>
    <t>FEC.ktoe.LV.ISI.BF_BOF.FINISHING.THERM.DIESEL_LIQBIO</t>
  </si>
  <si>
    <t>FEC.ktoe.LV.ISI.BF_BOF.FINISHING.THERM.NG_BIOGAS</t>
  </si>
  <si>
    <t>Steel: Product finishing - Steam</t>
  </si>
  <si>
    <t>FEC.ktoe.LV.ISI.BF_BOF.FINISHING_STEAM.TOTAL.TOTAL</t>
  </si>
  <si>
    <t>FEC.ktoe.LV.ISI.BF_BOF.FINISHING_STEAM.STEAM.NONCOKE_SOLIDS</t>
  </si>
  <si>
    <t>FEC.ktoe.LV.ISI.BF_BOF.FINISHING_STEAM.STEAM.RFG</t>
  </si>
  <si>
    <t>FEC.ktoe.LV.ISI.BF_BOF.FINISHING_STEAM.STEAM.LPG</t>
  </si>
  <si>
    <t>FEC.ktoe.LV.ISI.BF_BOF.FINISHING_STEAM.STEAM.DIESEL_LIQBIO</t>
  </si>
  <si>
    <t>FEC.ktoe.LV.ISI.BF_BOF.FINISHING_STEAM.STEAM.RFO</t>
  </si>
  <si>
    <t>FEC.ktoe.LV.ISI.BF_BOF.FINISHING_STEAM.STEAM.OTHER</t>
  </si>
  <si>
    <t>FEC.ktoe.LV.ISI.BF_BOF.FINISHING_STEAM.STEAM.NG_BIOGAS</t>
  </si>
  <si>
    <t>FEC.ktoe.LV.ISI.BF_BOF.FINISHING_STEAM.STEAM.DERIVED</t>
  </si>
  <si>
    <t>FEC.ktoe.LV.ISI.BF_BOF.FINISHING_STEAM.STEAM.BIOMASS_WASTE</t>
  </si>
  <si>
    <t>FEC.ktoe.LV.ISI.BF_BOF.FINISHING_STEAM.STEAM.STEAM_DISTR</t>
  </si>
  <si>
    <t>Steel: Product finishing - Electric</t>
  </si>
  <si>
    <t>FEC.ktoe.LV.ISI.BF_BOF.FINISHING.ELEC.ELEC</t>
  </si>
  <si>
    <t>FEC.ktoe.LV.ISI.EAF.TOTAL.TOTAL.TOTAL</t>
  </si>
  <si>
    <t>FEC.ktoe.LV.ISI.EAF.LIGHT.GENERIC.ELEC</t>
  </si>
  <si>
    <t>FEC.ktoe.LV.ISI.EAF.AIRCOMP.GENERIC.ELEC</t>
  </si>
  <si>
    <t>FEC.ktoe.LV.ISI.EAF.MOTOR.GENERIC.ELEC</t>
  </si>
  <si>
    <t>FEC.ktoe.LV.ISI.EAF.FANS.GENERIC.ELEC</t>
  </si>
  <si>
    <t>FEC.ktoe.LV.ISI.EAF.LOW_ENTH.TOTAL.TOTAL</t>
  </si>
  <si>
    <t>FEC.ktoe.LV.ISI.EAF.LOW_ENTH.THERM.DIESEL_LIQBIO</t>
  </si>
  <si>
    <t>FEC.ktoe.LV.ISI.EAF.LOW_ENTH.THERM.NG_BIOGAS</t>
  </si>
  <si>
    <t>FEC.ktoe.LV.ISI.EAF.LOW_ENTH.THERM.SOLAR_GEO</t>
  </si>
  <si>
    <t>FEC.ktoe.LV.ISI.EAF.LOW_ENTH.HP.AMBIENT</t>
  </si>
  <si>
    <t>FEC.ktoe.LV.ISI.EAF.LOW_ENTH.THERM.ELEC</t>
  </si>
  <si>
    <t>Steel: Smelters</t>
  </si>
  <si>
    <t>FEC.ktoe.LV.ISI.EAF.SMELTING.TOTAL.TOTAL</t>
  </si>
  <si>
    <t>FEC.ktoe.LV.ISI.EAF.SMELTING.THERM.NONCOKE_SOLIDS</t>
  </si>
  <si>
    <t>FEC.ktoe.LV.ISI.EAF.SMELTING.THERM.RFO</t>
  </si>
  <si>
    <t>FEC.ktoe.LV.ISI.EAF.SMELTING.THERM.NG_BIOGAS</t>
  </si>
  <si>
    <t>FEC.ktoe.LV.ISI.EAF.SMELTING.THERM.DERIVED</t>
  </si>
  <si>
    <t>Steel: Electric arc</t>
  </si>
  <si>
    <t>FEC.ktoe.LV.ISI.EAF.ARC_FURNACE.ELEC.ELEC</t>
  </si>
  <si>
    <t>FEC.ktoe.LV.ISI.EAF.REFINING.TOTAL.TOTAL</t>
  </si>
  <si>
    <t>FEC.ktoe.LV.ISI.EAF.REFINING.THERM.TOTAL</t>
  </si>
  <si>
    <t>FEC.ktoe.LV.ISI.EAF.REFINING.THERM.LPG</t>
  </si>
  <si>
    <t>FEC.ktoe.LV.ISI.EAF.REFINING.THERM.DIESEL_LIQBIO</t>
  </si>
  <si>
    <t>FEC.ktoe.LV.ISI.EAF.REFINING.THERM.RFO</t>
  </si>
  <si>
    <t>FEC.ktoe.LV.ISI.EAF.REFINING.THERM.NG_BIOGAS</t>
  </si>
  <si>
    <t>FEC.ktoe.LV.ISI.EAF.REFINING.ELEC.ELEC</t>
  </si>
  <si>
    <t>FEC.ktoe.LV.ISI.EAF.FINISHING.THERM.TOTAL</t>
  </si>
  <si>
    <t>FEC.ktoe.LV.ISI.EAF.FINISHING.THERM.LPG</t>
  </si>
  <si>
    <t>FEC.ktoe.LV.ISI.EAF.FINISHING.THERM.DIESEL_LIQBIO</t>
  </si>
  <si>
    <t>FEC.ktoe.LV.ISI.EAF.FINISHING.THERM.NG_BIOGAS</t>
  </si>
  <si>
    <t>FEC.ktoe.LV.ISI.EAF.FINISHING_STEAM.TOTAL.TOTAL</t>
  </si>
  <si>
    <t>FEC.ktoe.LV.ISI.EAF.FINISHING_STEAM.STEAM.NONCOKE_SOLIDS</t>
  </si>
  <si>
    <t>FEC.ktoe.LV.ISI.EAF.FINISHING_STEAM.STEAM.RFG</t>
  </si>
  <si>
    <t>FEC.ktoe.LV.ISI.EAF.FINISHING_STEAM.STEAM.LPG</t>
  </si>
  <si>
    <t>FEC.ktoe.LV.ISI.EAF.FINISHING_STEAM.STEAM.DIESEL_LIQBIO</t>
  </si>
  <si>
    <t>FEC.ktoe.LV.ISI.EAF.FINISHING_STEAM.STEAM.RFO</t>
  </si>
  <si>
    <t>FEC.ktoe.LV.ISI.EAF.FINISHING_STEAM.STEAM.OTHER</t>
  </si>
  <si>
    <t>FEC.ktoe.LV.ISI.EAF.FINISHING_STEAM.STEAM.NG_BIOGAS</t>
  </si>
  <si>
    <t>FEC.ktoe.LV.ISI.EAF.FINISHING_STEAM.STEAM.DERIVED</t>
  </si>
  <si>
    <t>FEC.ktoe.LV.ISI.EAF.FINISHING_STEAM.STEAM.BIOMASS_WASTE</t>
  </si>
  <si>
    <t>FEC.ktoe.LV.ISI.EAF.FINISHING_STEAM.STEAM.STEAM_DISTR</t>
  </si>
  <si>
    <t>FEC.ktoe.LV.ISI.EAF.FINISHING.ELEC.ELEC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</si>
  <si>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</si>
  <si>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</si>
  <si>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</si>
  <si>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UED.ktoe.LV.ISI.BF_BOF.TOTAL.TOTAL.TOTAL</t>
  </si>
  <si>
    <t>UED.ktoe.LV.ISI.BF_BOF.LIGHT.GENERIC.ELEC</t>
  </si>
  <si>
    <t>UED.ktoe.LV.ISI.BF_BOF.AIRCOMP.GENERIC.ELEC</t>
  </si>
  <si>
    <t>UED.ktoe.LV.ISI.BF_BOF.MOTOR.GENERIC.ELEC</t>
  </si>
  <si>
    <t>UED.ktoe.LV.ISI.BF_BOF.FANS.GENERIC.ELEC</t>
  </si>
  <si>
    <t>UED.ktoe.LV.ISI.BF_BOF.LOW_ENTH.TOTAL.TOTAL</t>
  </si>
  <si>
    <t>UED.ktoe.LV.ISI.BF_BOF.LOW_ENTH.THERM.DIESEL_LIQBIO</t>
  </si>
  <si>
    <t>UED.ktoe.LV.ISI.BF_BOF.LOW_ENTH.THERM.NG_BIOGAS</t>
  </si>
  <si>
    <t>UED.ktoe.LV.ISI.BF_BOF.LOW_ENTH.THERM.SOLAR_GEO</t>
  </si>
  <si>
    <t>UED.ktoe.LV.ISI.BF_BOF.LOW_ENTH.HP.AMBIENT</t>
  </si>
  <si>
    <t>UED.ktoe.LV.ISI.BF_BOF.LOW_ENTH.THERM.ELEC</t>
  </si>
  <si>
    <t>UED.ktoe.LV.ISI.BF_BOF.SINTERING.TOTAL.TOTAL</t>
  </si>
  <si>
    <t>UED.ktoe.LV.ISI.BF_BOF.SINTERING.THERM.NONCOKE_SOLIDS</t>
  </si>
  <si>
    <t>UED.ktoe.LV.ISI.BF_BOF.SINTERING.THERM.RFO</t>
  </si>
  <si>
    <t>UED.ktoe.LV.ISI.BF_BOF.SINTERING.THERM.NG_BIOGAS</t>
  </si>
  <si>
    <t>UED.ktoe.LV.ISI.BF_BOF.SINTERING.THERM.DERIVED</t>
  </si>
  <si>
    <t>UED.ktoe.LV.ISI.BF_BOF.SINTERING.THERM.ELEC</t>
  </si>
  <si>
    <t>UED.ktoe.LV.ISI.BF_BOF.BLAST_FURNACE.TOTAL.TOTAL</t>
  </si>
  <si>
    <t>UED.ktoe.LV.ISI.BF_BOF.BLAST_FURNACE.THERM.NONCOKE_SOLIDS</t>
  </si>
  <si>
    <t>UED.ktoe.LV.ISI.BF_BOF.BLAST_FURNACE.THERM.COKE</t>
  </si>
  <si>
    <t>UED.ktoe.LV.ISI.BF_BOF.BLAST_FURNACE.THERM.RFO</t>
  </si>
  <si>
    <t>UED.ktoe.LV.ISI.BF_BOF.BLAST_FURNACE.THERM.NG_BIOGAS</t>
  </si>
  <si>
    <t>UED.ktoe.LV.ISI.BF_BOF.BLAST_FURNACE.THERM.DERIVED</t>
  </si>
  <si>
    <t>UED.ktoe.LV.ISI.BF_BOF.REFINING.TOTAL.TOTAL</t>
  </si>
  <si>
    <t>UED.ktoe.LV.ISI.BF_BOF.REFINING.THERM.TOTAL</t>
  </si>
  <si>
    <t>UED.ktoe.LV.ISI.BF_BOF.REFINING.THERM.LPG</t>
  </si>
  <si>
    <t>UED.ktoe.LV.ISI.BF_BOF.REFINING.THERM.DIESEL_LIQBIO</t>
  </si>
  <si>
    <t>UED.ktoe.LV.ISI.BF_BOF.REFINING.THERM.RFO</t>
  </si>
  <si>
    <t>UED.ktoe.LV.ISI.BF_BOF.REFINING.THERM.NG_BIOGAS</t>
  </si>
  <si>
    <t>UED.ktoe.LV.ISI.BF_BOF.REFINING.ELEC.ELEC</t>
  </si>
  <si>
    <t>UED.ktoe.LV.ISI.BF_BOF.FINISHING.THERM.TOTAL</t>
  </si>
  <si>
    <t>UED.ktoe.LV.ISI.BF_BOF.FINISHING.THERM.LPG</t>
  </si>
  <si>
    <t>UED.ktoe.LV.ISI.BF_BOF.FINISHING.THERM.DIESEL_LIQBIO</t>
  </si>
  <si>
    <t>UED.ktoe.LV.ISI.BF_BOF.FINISHING.THERM.NG_BIOGAS</t>
  </si>
  <si>
    <t>UED.ktoe.LV.ISI.BF_BOF.FINISHING_STEAM.TOTAL.TOTAL</t>
  </si>
  <si>
    <t>UED.ktoe.LV.ISI.BF_BOF.FINISHING_STEAM.STEAM.NONCOKE_SOLIDS</t>
  </si>
  <si>
    <t>UED.ktoe.LV.ISI.BF_BOF.FINISHING_STEAM.STEAM.RFG</t>
  </si>
  <si>
    <t>UED.ktoe.LV.ISI.BF_BOF.FINISHING_STEAM.STEAM.LPG</t>
  </si>
  <si>
    <t>UED.ktoe.LV.ISI.BF_BOF.FINISHING_STEAM.STEAM.DIESEL_LIQBIO</t>
  </si>
  <si>
    <t>UED.ktoe.LV.ISI.BF_BOF.FINISHING_STEAM.STEAM.RFO</t>
  </si>
  <si>
    <t>UED.ktoe.LV.ISI.BF_BOF.FINISHING_STEAM.STEAM.OTHER</t>
  </si>
  <si>
    <t>UED.ktoe.LV.ISI.BF_BOF.FINISHING_STEAM.STEAM.NG_BIOGAS</t>
  </si>
  <si>
    <t>UED.ktoe.LV.ISI.BF_BOF.FINISHING_STEAM.STEAM.DERIVED</t>
  </si>
  <si>
    <t>UED.ktoe.LV.ISI.BF_BOF.FINISHING_STEAM.STEAM.BIOMASS_WASTE</t>
  </si>
  <si>
    <t>UED.ktoe.LV.ISI.BF_BOF.FINISHING_STEAM.STEAM.STEAM_DISTR</t>
  </si>
  <si>
    <t>UED.ktoe.LV.ISI.BF_BOF.FINISHING.ELEC.ELEC</t>
  </si>
  <si>
    <t>UED.ktoe.LV.ISI.EAF.TOTAL.TOTAL.TOTAL</t>
  </si>
  <si>
    <t>UED.ktoe.LV.ISI.EAF.LIGHT.GENERIC.ELEC</t>
  </si>
  <si>
    <t>UED.ktoe.LV.ISI.EAF.AIRCOMP.GENERIC.ELEC</t>
  </si>
  <si>
    <t>UED.ktoe.LV.ISI.EAF.MOTOR.GENERIC.ELEC</t>
  </si>
  <si>
    <t>UED.ktoe.LV.ISI.EAF.FANS.GENERIC.ELEC</t>
  </si>
  <si>
    <t>UED.ktoe.LV.ISI.EAF.LOW_ENTH.TOTAL.TOTAL</t>
  </si>
  <si>
    <t>UED.ktoe.LV.ISI.EAF.LOW_ENTH.THERM.DIESEL_LIQBIO</t>
  </si>
  <si>
    <t>UED.ktoe.LV.ISI.EAF.LOW_ENTH.THERM.NG_BIOGAS</t>
  </si>
  <si>
    <t>UED.ktoe.LV.ISI.EAF.LOW_ENTH.THERM.SOLAR_GEO</t>
  </si>
  <si>
    <t>UED.ktoe.LV.ISI.EAF.LOW_ENTH.HP.AMBIENT</t>
  </si>
  <si>
    <t>UED.ktoe.LV.ISI.EAF.LOW_ENTH.THERM.ELEC</t>
  </si>
  <si>
    <t>UED.ktoe.LV.ISI.EAF.SMELTING.TOTAL.TOTAL</t>
  </si>
  <si>
    <t>UED.ktoe.LV.ISI.EAF.SMELTING.THERM.NONCOKE_SOLIDS</t>
  </si>
  <si>
    <t>UED.ktoe.LV.ISI.EAF.SMELTING.THERM.RFO</t>
  </si>
  <si>
    <t>UED.ktoe.LV.ISI.EAF.SMELTING.THERM.NG_BIOGAS</t>
  </si>
  <si>
    <t>UED.ktoe.LV.ISI.EAF.SMELTING.THERM.DERIVED</t>
  </si>
  <si>
    <t>UED.ktoe.LV.ISI.EAF.ARC_FURNACE.ELEC.ELEC</t>
  </si>
  <si>
    <t>UED.ktoe.LV.ISI.EAF.REFINING.TOTAL.TOTAL</t>
  </si>
  <si>
    <t>UED.ktoe.LV.ISI.EAF.REFINING.THERM.TOTAL</t>
  </si>
  <si>
    <t>UED.ktoe.LV.ISI.EAF.REFINING.THERM.LPG</t>
  </si>
  <si>
    <t>UED.ktoe.LV.ISI.EAF.REFINING.THERM.DIESEL_LIQBIO</t>
  </si>
  <si>
    <t>UED.ktoe.LV.ISI.EAF.REFINING.THERM.RFO</t>
  </si>
  <si>
    <t>UED.ktoe.LV.ISI.EAF.REFINING.THERM.NG_BIOGAS</t>
  </si>
  <si>
    <t>UED.ktoe.LV.ISI.EAF.REFINING.ELEC.ELEC</t>
  </si>
  <si>
    <t>UED.ktoe.LV.ISI.EAF.FINISHING.THERM.TOTAL</t>
  </si>
  <si>
    <t>UED.ktoe.LV.ISI.EAF.FINISHING.THERM.LPG</t>
  </si>
  <si>
    <t>UED.ktoe.LV.ISI.EAF.FINISHING.THERM.DIESEL_LIQBIO</t>
  </si>
  <si>
    <t>UED.ktoe.LV.ISI.EAF.FINISHING.THERM.NG_BIOGAS</t>
  </si>
  <si>
    <t>UED.ktoe.LV.ISI.EAF.FINISHING_STEAM.TOTAL.TOTAL</t>
  </si>
  <si>
    <t>UED.ktoe.LV.ISI.EAF.FINISHING_STEAM.STEAM.NONCOKE_SOLIDS</t>
  </si>
  <si>
    <t>UED.ktoe.LV.ISI.EAF.FINISHING_STEAM.STEAM.RFG</t>
  </si>
  <si>
    <t>UED.ktoe.LV.ISI.EAF.FINISHING_STEAM.STEAM.LPG</t>
  </si>
  <si>
    <t>UED.ktoe.LV.ISI.EAF.FINISHING_STEAM.STEAM.DIESEL_LIQBIO</t>
  </si>
  <si>
    <t>UED.ktoe.LV.ISI.EAF.FINISHING_STEAM.STEAM.RFO</t>
  </si>
  <si>
    <t>UED.ktoe.LV.ISI.EAF.FINISHING_STEAM.STEAM.OTHER</t>
  </si>
  <si>
    <t>UED.ktoe.LV.ISI.EAF.FINISHING_STEAM.STEAM.NG_BIOGAS</t>
  </si>
  <si>
    <t>UED.ktoe.LV.ISI.EAF.FINISHING_STEAM.STEAM.DERIVED</t>
  </si>
  <si>
    <t>UED.ktoe.LV.ISI.EAF.FINISHING_STEAM.STEAM.BIOMASS_WASTE</t>
  </si>
  <si>
    <t>UED.ktoe.LV.ISI.EAF.FINISHING_STEAM.STEAM.STEAM_DISTR</t>
  </si>
  <si>
    <t>UED.ktoe.LV.ISI.EAF.FINISHING.ELEC.ELEC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</si>
  <si>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</si>
  <si>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</si>
  <si>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</si>
  <si>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FUEL_EMI.ktCO2.LV.ISI.BF_BOF.LIGHT.GENERIC.ELEC</t>
  </si>
  <si>
    <t>FUEL_EMI.ktCO2.LV.ISI.BF_BOF.AIRCOMP.GENERIC.ELEC</t>
  </si>
  <si>
    <t>FUEL_EMI.ktCO2.LV.ISI.BF_BOF.MOTOR.GENERIC.ELEC</t>
  </si>
  <si>
    <t>FUEL_EMI.ktCO2.LV.ISI.BF_BOF.FANS.GENERIC.ELEC</t>
  </si>
  <si>
    <t>FUEL_EMI.ktCO2.LV.ISI.BF_BOF.LOW_ENTH.TOTAL.TOTAL</t>
  </si>
  <si>
    <t>FUEL_EMI.ktCO2.LV.ISI.BF_BOF.LOW_ENTH.THERM.DIESEL_LIQBIO</t>
  </si>
  <si>
    <t>FUEL_EMI.ktCO2.LV.ISI.BF_BOF.LOW_ENTH.THERM.NG_BIOGAS</t>
  </si>
  <si>
    <t>FUEL_EMI.ktCO2.LV.ISI.BF_BOF.LOW_ENTH.THERM.SOLAR_GEO</t>
  </si>
  <si>
    <t>FUEL_EMI.ktCO2.LV.ISI.BF_BOF.LOW_ENTH.HP.AMBIENT</t>
  </si>
  <si>
    <t>FUEL_EMI.ktCO2.LV.ISI.BF_BOF.LOW_ENTH.THERM.ELEC</t>
  </si>
  <si>
    <t>FUEL_EMI.ktCO2.LV.ISI.BF_BOF.SINTERING.TOTAL.TOTAL</t>
  </si>
  <si>
    <t>FUEL_EMI.ktCO2.LV.ISI.BF_BOF.SINTERING.THERM.NONCOKE_SOLIDS</t>
  </si>
  <si>
    <t>FUEL_EMI.ktCO2.LV.ISI.BF_BOF.SINTERING.THERM.RFO</t>
  </si>
  <si>
    <t>FUEL_EMI.ktCO2.LV.ISI.BF_BOF.SINTERING.THERM.NG_BIOGAS</t>
  </si>
  <si>
    <t>FUEL_EMI.ktCO2.LV.ISI.BF_BOF.SINTERING.THERM.DERIVED</t>
  </si>
  <si>
    <t>FUEL_EMI.ktCO2.LV.ISI.BF_BOF.SINTERING.THERM.ELEC</t>
  </si>
  <si>
    <t>FUEL_EMI.ktCO2.LV.ISI.BF_BOF.BLAST_FURNACE.TOTAL.TOTAL</t>
  </si>
  <si>
    <t>FUEL_EMI.ktCO2.LV.ISI.BF_BOF.BLAST_FURNACE.THERM.NONCOKE_SOLIDS</t>
  </si>
  <si>
    <t>FUEL_EMI.ktCO2.LV.ISI.BF_BOF.BLAST_FURNACE.THERM.COKE</t>
  </si>
  <si>
    <t>FUEL_EMI.ktCO2.LV.ISI.BF_BOF.BLAST_FURNACE.THERM.RFO</t>
  </si>
  <si>
    <t>FUEL_EMI.ktCO2.LV.ISI.BF_BOF.BLAST_FURNACE.THERM.NG_BIOGAS</t>
  </si>
  <si>
    <t>FUEL_EMI.ktCO2.LV.ISI.BF_BOF.BLAST_FURNACE.THERM.DERIVED</t>
  </si>
  <si>
    <t>FUEL_EMI.ktCO2.LV.ISI.BF_BOF.REFINING.TOTAL.TOTAL</t>
  </si>
  <si>
    <t>FUEL_EMI.ktCO2.LV.ISI.BF_BOF.REFINING.THERM.TOTAL</t>
  </si>
  <si>
    <t>FUEL_EMI.ktCO2.LV.ISI.BF_BOF.REFINING.THERM.LPG</t>
  </si>
  <si>
    <t>FUEL_EMI.ktCO2.LV.ISI.BF_BOF.REFINING.THERM.DIESEL_LIQBIO</t>
  </si>
  <si>
    <t>FUEL_EMI.ktCO2.LV.ISI.BF_BOF.REFINING.THERM.RFO</t>
  </si>
  <si>
    <t>FUEL_EMI.ktCO2.LV.ISI.BF_BOF.REFINING.THERM.NG_BIOGAS</t>
  </si>
  <si>
    <t>FUEL_EMI.ktCO2.LV.ISI.BF_BOF.REFINING.ELEC.ELEC</t>
  </si>
  <si>
    <t>FUEL_EMI.ktCO2.LV.ISI.BF_BOF.FINISHING.THERM.TOTAL</t>
  </si>
  <si>
    <t>FUEL_EMI.ktCO2.LV.ISI.BF_BOF.FINISHING.THERM.LPG</t>
  </si>
  <si>
    <t>FUEL_EMI.ktCO2.LV.ISI.BF_BOF.FINISHING.THERM.DIESEL_LIQBIO</t>
  </si>
  <si>
    <t>FUEL_EMI.ktCO2.LV.ISI.BF_BOF.FINISHING.THERM.NG_BIOGAS</t>
  </si>
  <si>
    <t>FUEL_EMI.ktCO2.LV.ISI.BF_BOF.FINISHING_STEAM.TOTAL.TOTAL</t>
  </si>
  <si>
    <t>FUEL_EMI.ktCO2.LV.ISI.BF_BOF.FINISHING_STEAM.STEAM.NONCOKE_SOLIDS</t>
  </si>
  <si>
    <t>FUEL_EMI.ktCO2.LV.ISI.BF_BOF.FINISHING_STEAM.STEAM.RFG</t>
  </si>
  <si>
    <t>FUEL_EMI.ktCO2.LV.ISI.BF_BOF.FINISHING_STEAM.STEAM.LPG</t>
  </si>
  <si>
    <t>FUEL_EMI.ktCO2.LV.ISI.BF_BOF.FINISHING_STEAM.STEAM.DIESEL_LIQBIO</t>
  </si>
  <si>
    <t>FUEL_EMI.ktCO2.LV.ISI.BF_BOF.FINISHING_STEAM.STEAM.RFO</t>
  </si>
  <si>
    <t>FUEL_EMI.ktCO2.LV.ISI.BF_BOF.FINISHING_STEAM.STEAM.OTHER</t>
  </si>
  <si>
    <t>FUEL_EMI.ktCO2.LV.ISI.BF_BOF.FINISHING_STEAM.STEAM.NG_BIOGAS</t>
  </si>
  <si>
    <t>FUEL_EMI.ktCO2.LV.ISI.BF_BOF.FINISHING_STEAM.STEAM.DERIVED</t>
  </si>
  <si>
    <t>FUEL_EMI.ktCO2.LV.ISI.BF_BOF.FINISHING_STEAM.STEAM.BIOMASS_WASTE</t>
  </si>
  <si>
    <t>FUEL_EMI.ktCO2.LV.ISI.BF_BOF.FINISHING_STEAM.STEAM.STEAM_DISTR</t>
  </si>
  <si>
    <t>FUEL_EMI.ktCO2.LV.ISI.BF_BOF.FINISHING.ELEC.ELEC</t>
  </si>
  <si>
    <t>PROCESS_EMI.ktCO2.LV.ISI.BF_BOF</t>
  </si>
  <si>
    <t>FUEL_EMI.ktCO2.LV.ISI.EAF.LIGHT.GENERIC.ELEC</t>
  </si>
  <si>
    <t>FUEL_EMI.ktCO2.LV.ISI.EAF.AIRCOMP.GENERIC.ELEC</t>
  </si>
  <si>
    <t>FUEL_EMI.ktCO2.LV.ISI.EAF.MOTOR.GENERIC.ELEC</t>
  </si>
  <si>
    <t>FUEL_EMI.ktCO2.LV.ISI.EAF.FANS.GENERIC.ELEC</t>
  </si>
  <si>
    <t>FUEL_EMI.ktCO2.LV.ISI.EAF.LOW_ENTH.TOTAL.TOTAL</t>
  </si>
  <si>
    <t>FUEL_EMI.ktCO2.LV.ISI.EAF.LOW_ENTH.THERM.DIESEL_LIQBIO</t>
  </si>
  <si>
    <t>FUEL_EMI.ktCO2.LV.ISI.EAF.LOW_ENTH.THERM.NG_BIOGAS</t>
  </si>
  <si>
    <t>FUEL_EMI.ktCO2.LV.ISI.EAF.LOW_ENTH.THERM.SOLAR_GEO</t>
  </si>
  <si>
    <t>FUEL_EMI.ktCO2.LV.ISI.EAF.LOW_ENTH.HP.AMBIENT</t>
  </si>
  <si>
    <t>FUEL_EMI.ktCO2.LV.ISI.EAF.LOW_ENTH.THERM.ELEC</t>
  </si>
  <si>
    <t>FUEL_EMI.ktCO2.LV.ISI.EAF.SMELTING.TOTAL.TOTAL</t>
  </si>
  <si>
    <t>FUEL_EMI.ktCO2.LV.ISI.EAF.SMELTING.THERM.NONCOKE_SOLIDS</t>
  </si>
  <si>
    <t>FUEL_EMI.ktCO2.LV.ISI.EAF.SMELTING.THERM.RFO</t>
  </si>
  <si>
    <t>FUEL_EMI.ktCO2.LV.ISI.EAF.SMELTING.THERM.NG_BIOGAS</t>
  </si>
  <si>
    <t>FUEL_EMI.ktCO2.LV.ISI.EAF.SMELTING.THERM.DERIVED</t>
  </si>
  <si>
    <t>FUEL_EMI.ktCO2.LV.ISI.EAF.ARC_FURNACE.ELEC.ELEC</t>
  </si>
  <si>
    <t>FUEL_EMI.ktCO2.LV.ISI.EAF.REFINING.TOTAL.TOTAL</t>
  </si>
  <si>
    <t>FUEL_EMI.ktCO2.LV.ISI.EAF.REFINING.THERM.TOTAL</t>
  </si>
  <si>
    <t>FUEL_EMI.ktCO2.LV.ISI.EAF.REFINING.THERM.LPG</t>
  </si>
  <si>
    <t>FUEL_EMI.ktCO2.LV.ISI.EAF.REFINING.THERM.DIESEL_LIQBIO</t>
  </si>
  <si>
    <t>FUEL_EMI.ktCO2.LV.ISI.EAF.REFINING.THERM.RFO</t>
  </si>
  <si>
    <t>FUEL_EMI.ktCO2.LV.ISI.EAF.REFINING.THERM.NG_BIOGAS</t>
  </si>
  <si>
    <t>FUEL_EMI.ktCO2.LV.ISI.EAF.REFINING.ELEC.ELEC</t>
  </si>
  <si>
    <t>FUEL_EMI.ktCO2.LV.ISI.EAF.FINISHING.THERM.TOTAL</t>
  </si>
  <si>
    <t>FUEL_EMI.ktCO2.LV.ISI.EAF.FINISHING.THERM.LPG</t>
  </si>
  <si>
    <t>FUEL_EMI.ktCO2.LV.ISI.EAF.FINISHING.THERM.DIESEL_LIQBIO</t>
  </si>
  <si>
    <t>FUEL_EMI.ktCO2.LV.ISI.EAF.FINISHING.THERM.NG_BIOGAS</t>
  </si>
  <si>
    <t>FUEL_EMI.ktCO2.LV.ISI.EAF.FINISHING_STEAM.TOTAL.TOTAL</t>
  </si>
  <si>
    <t>FUEL_EMI.ktCO2.LV.ISI.EAF.FINISHING_STEAM.STEAM.NONCOKE_SOLIDS</t>
  </si>
  <si>
    <t>FUEL_EMI.ktCO2.LV.ISI.EAF.FINISHING_STEAM.STEAM.RFG</t>
  </si>
  <si>
    <t>FUEL_EMI.ktCO2.LV.ISI.EAF.FINISHING_STEAM.STEAM.LPG</t>
  </si>
  <si>
    <t>FUEL_EMI.ktCO2.LV.ISI.EAF.FINISHING_STEAM.STEAM.DIESEL_LIQBIO</t>
  </si>
  <si>
    <t>FUEL_EMI.ktCO2.LV.ISI.EAF.FINISHING_STEAM.STEAM.RFO</t>
  </si>
  <si>
    <t>FUEL_EMI.ktCO2.LV.ISI.EAF.FINISHING_STEAM.STEAM.OTHER</t>
  </si>
  <si>
    <t>FUEL_EMI.ktCO2.LV.ISI.EAF.FINISHING_STEAM.STEAM.NG_BIOGAS</t>
  </si>
  <si>
    <t>FUEL_EMI.ktCO2.LV.ISI.EAF.FINISHING_STEAM.STEAM.DERIVED</t>
  </si>
  <si>
    <t>FUEL_EMI.ktCO2.LV.ISI.EAF.FINISHING_STEAM.STEAM.BIOMASS_WASTE</t>
  </si>
  <si>
    <t>FUEL_EMI.ktCO2.LV.ISI.EAF.FINISHING_STEAM.STEAM.STEAM_DISTR</t>
  </si>
  <si>
    <t>FUEL_EMI.ktCO2.LV.ISI.EAF.FINISHING.ELEC.ELEC</t>
  </si>
  <si>
    <t>PROCESS_EMI.ktCO2.LV.ISI.EAF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</si>
  <si>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</si>
  <si>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</si>
  <si>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</si>
  <si>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</si>
  <si>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VA.Meuro2023.LV.NFM.ALUMINA</t>
  </si>
  <si>
    <t>VA.Meuro2023.LV.NFM.PRIM_ALU</t>
  </si>
  <si>
    <t>VA.Meuro2023.LV.NFM.SEC_ALU</t>
  </si>
  <si>
    <t>VA.Meuro2023.LV.NFM.OTHER_NFM</t>
  </si>
  <si>
    <t>Physical output (kt)</t>
  </si>
  <si>
    <t>Alumina production (kt)</t>
  </si>
  <si>
    <t>OUTPUT.kt.LV.NFM.ALUMINA</t>
  </si>
  <si>
    <t>Aluminium production (kt)</t>
  </si>
  <si>
    <t>OUTPUT.kt.LV.NFM.PRIM_ALU</t>
  </si>
  <si>
    <t>OUTPUT.kt.LV.NFM.SEC_ALU</t>
  </si>
  <si>
    <t>Other non-ferrous metals (kt lead eq.)</t>
  </si>
  <si>
    <t>OUTPUT.kt.LV.NFM.OTHER_NFM</t>
  </si>
  <si>
    <t>Installed capacity (kt production)</t>
  </si>
  <si>
    <t>CAP.kt.LV.NFM.ALUMINA</t>
  </si>
  <si>
    <t>CAP.kt.LV.NFM.PRIM_ALU</t>
  </si>
  <si>
    <t>CAP.kt.LV.NFM.SEC_ALU</t>
  </si>
  <si>
    <t>CAP.kt.LV.NFM.OTHER_NFM</t>
  </si>
  <si>
    <t>Capacity investment (kt production)</t>
  </si>
  <si>
    <t>NEWCAP.kt.LV.NFM.ALUMINA</t>
  </si>
  <si>
    <t>NEWCAP.kt.LV.NFM.PRIM_ALU</t>
  </si>
  <si>
    <t>NEWCAP.kt.LV.NFM.SEC_ALU</t>
  </si>
  <si>
    <t>NEWCAP.kt.LV.NFM.OTHER_NFM</t>
  </si>
  <si>
    <t>Decommissioned capacity (kt production)</t>
  </si>
  <si>
    <t>Idle capacity (kt production)</t>
  </si>
  <si>
    <t>FEC.ktoe.LV.NFM.TOTAL.TOTAL.TOTAL.TOTAL</t>
  </si>
  <si>
    <t>FEC.ktoe.LV.NFM.TOTAL.TOTAL.TOTAL.SOLIDS</t>
  </si>
  <si>
    <t>FEC.ktoe.LV.NFM.TOTAL.TOTAL.TOTAL.RFG</t>
  </si>
  <si>
    <t>FEC.ktoe.LV.NFM.TOTAL.TOTAL.TOTAL.LPG</t>
  </si>
  <si>
    <t>FEC.ktoe.LV.NFM.TOTAL.TOTAL.TOTAL.DIESEL</t>
  </si>
  <si>
    <t>FEC.ktoe.LV.NFM.TOTAL.TOTAL.TOTAL.RFO</t>
  </si>
  <si>
    <t>FEC.ktoe.LV.NFM.TOTAL.TOTAL.TOTAL.OTHER</t>
  </si>
  <si>
    <t>FEC.ktoe.LV.NFM.TOTAL.TOTAL.TOTAL.NG</t>
  </si>
  <si>
    <t>FEC.ktoe.LV.NFM.TOTAL.TOTAL.TOTAL.DERIVED</t>
  </si>
  <si>
    <t>FEC.ktoe.LV.NFM.TOTAL.TOTAL.TOTAL.BIOMASS_WASTE</t>
  </si>
  <si>
    <t>FEC.ktoe.LV.NFM.TOTAL.TOTAL.TOTAL.BIOGAS</t>
  </si>
  <si>
    <t>FEC.ktoe.LV.NFM.TOTAL.TOTAL.TOTAL.LIQBIO</t>
  </si>
  <si>
    <t>FEC.ktoe.LV.NFM.TOTAL.TOTAL.TOTAL.SOLAR</t>
  </si>
  <si>
    <t>FEC.ktoe.LV.NFM.TOTAL.TOTAL.TOTAL.GEO</t>
  </si>
  <si>
    <t>FEC.ktoe.LV.NFM.TOTAL.TOTAL.TOTAL.AMBIENT</t>
  </si>
  <si>
    <t>FEC.ktoe.LV.NFM.TOTAL.TOTAL.TOTAL.STEAM_DISTR</t>
  </si>
  <si>
    <t>FEC.ktoe.LV.NFM.TOTAL.TOTAL.TOTAL.ELEC</t>
  </si>
  <si>
    <t>FEC.ktoe.LV.NFM.ALUMINA.TOTAL.TOTAL.TOTAL</t>
  </si>
  <si>
    <t>FEC.ktoe.LV.NFM.ALUMINA.LIGHT.GENERIC.ELEC</t>
  </si>
  <si>
    <t>FEC.ktoe.LV.NFM.ALUMINA.AIRCOMP.GENERIC.ELEC</t>
  </si>
  <si>
    <t>FEC.ktoe.LV.NFM.ALUMINA.MOTOR.GENERIC.ELEC</t>
  </si>
  <si>
    <t>FEC.ktoe.LV.NFM.ALUMINA.FANS.GENERIC.ELEC</t>
  </si>
  <si>
    <t>FEC.ktoe.LV.NFM.ALUMINA.LOW_ENTH.TOTAL.TOTAL</t>
  </si>
  <si>
    <t>FEC.ktoe.LV.NFM.ALUMINA.LOW_ENTH.THERM.DIESEL_LIQBIO</t>
  </si>
  <si>
    <t>FEC.ktoe.LV.NFM.ALUMINA.LOW_ENTH.THERM.NG_BIOGAS</t>
  </si>
  <si>
    <t>FEC.ktoe.LV.NFM.ALUMINA.LOW_ENTH.THERM.SOLAR_GEO</t>
  </si>
  <si>
    <t>FEC.ktoe.LV.NFM.ALUMINA.LOW_ENTH.HP.AMBIENT</t>
  </si>
  <si>
    <t>FEC.ktoe.LV.NFM.ALUMINA.LOW_ENTH.THERM.ELEC</t>
  </si>
  <si>
    <t>Alumina production: High-enthalpy heat</t>
  </si>
  <si>
    <t>FEC.ktoe.LV.NFM.ALUMINA.A_PRODUCTION.TOTAL.TOTAL</t>
  </si>
  <si>
    <t>FEC.ktoe.LV.NFM.ALUMINA.A_PRODUCTION.STEAM.SOLIDS</t>
  </si>
  <si>
    <t>FEC.ktoe.LV.NFM.ALUMINA.A_PRODUCTION.STEAM.RFG</t>
  </si>
  <si>
    <t>FEC.ktoe.LV.NFM.ALUMINA.A_PRODUCTION.STEAM.LPG</t>
  </si>
  <si>
    <t>FEC.ktoe.LV.NFM.ALUMINA.A_PRODUCTION.STEAM.DIESEL_LIQBIO</t>
  </si>
  <si>
    <t>FEC.ktoe.LV.NFM.ALUMINA.A_PRODUCTION.STEAM.RFO</t>
  </si>
  <si>
    <t>FEC.ktoe.LV.NFM.ALUMINA.A_PRODUCTION.STEAM.OTHER</t>
  </si>
  <si>
    <t>FEC.ktoe.LV.NFM.ALUMINA.A_PRODUCTION.STEAM.NG_BIOGAS</t>
  </si>
  <si>
    <t>FEC.ktoe.LV.NFM.ALUMINA.A_PRODUCTION.STEAM.DERIVED</t>
  </si>
  <si>
    <t>FEC.ktoe.LV.NFM.ALUMINA.A_PRODUCTION.STEAM.BIOMASS_WASTE</t>
  </si>
  <si>
    <t>FEC.ktoe.LV.NFM.ALUMINA.A_PRODUCTION.STEAM.STEAM_DISTR</t>
  </si>
  <si>
    <t>Alumina production: Refining</t>
  </si>
  <si>
    <t>FEC.ktoe.LV.NFM.ALUMINA.A_REFINING.TOTAL.TOTAL</t>
  </si>
  <si>
    <t>FEC.ktoe.LV.NFM.ALUMINA.A_REFINING.THERM.LPG</t>
  </si>
  <si>
    <t>FEC.ktoe.LV.NFM.ALUMINA.A_REFINING.THERM.DIESEL_LIQBIO</t>
  </si>
  <si>
    <t>FEC.ktoe.LV.NFM.ALUMINA.A_REFINING.THERM.RFO</t>
  </si>
  <si>
    <t>FEC.ktoe.LV.NFM.ALUMINA.A_REFINING.THERM.NG_BIOGAS</t>
  </si>
  <si>
    <t>FEC.ktoe.LV.NFM.ALUMINA.A_REFINING.THERM.ELEC</t>
  </si>
  <si>
    <t>FEC.ktoe.LV.NFM.PRIM_ALU.TOTAL.TOTAL.TOTAL</t>
  </si>
  <si>
    <t>FEC.ktoe.LV.NFM.PRIM_ALU.LIGHT.GENERIC.ELEC</t>
  </si>
  <si>
    <t>FEC.ktoe.LV.NFM.PRIM_ALU.AIRCOMP.GENERIC.ELEC</t>
  </si>
  <si>
    <t>FEC.ktoe.LV.NFM.PRIM_ALU.MOTOR.GENERIC.ELEC</t>
  </si>
  <si>
    <t>FEC.ktoe.LV.NFM.PRIM_ALU.FANS.GENERIC.ELEC</t>
  </si>
  <si>
    <t>FEC.ktoe.LV.NFM.PRIM_ALU.LOW_ENTH.TOTAL.TOTAL</t>
  </si>
  <si>
    <t>FEC.ktoe.LV.NFM.PRIM_ALU.LOW_ENTH.THERM.DIESEL_LIQBIO</t>
  </si>
  <si>
    <t>FEC.ktoe.LV.NFM.PRIM_ALU.LOW_ENTH.THERM.NG_BIOGAS</t>
  </si>
  <si>
    <t>FEC.ktoe.LV.NFM.PRIM_ALU.LOW_ENTH.THERM.SOLAR_GEO</t>
  </si>
  <si>
    <t>FEC.ktoe.LV.NFM.PRIM_ALU.LOW_ENTH.HP.AMBIENT</t>
  </si>
  <si>
    <t>FEC.ktoe.LV.NFM.PRIM_ALU.LOW_ENTH.THERM.ELEC</t>
  </si>
  <si>
    <t>Aluminium electrolysis (smelting)</t>
  </si>
  <si>
    <t>FEC.ktoe.LV.NFM.PRIM_ALU.SMELTING.ELEC.ELEC</t>
  </si>
  <si>
    <t>Aluminium processing  (metallurgy e.g. cast house, reheating)</t>
  </si>
  <si>
    <t>FEC.ktoe.LV.NFM.PRIM_ALU.PROCESSING.TOTAL.TOTAL</t>
  </si>
  <si>
    <t>Aluminium processing - Thermal</t>
  </si>
  <si>
    <t>FEC.ktoe.LV.NFM.PRIM_ALU.PROCESSING.THERM.TOTAL</t>
  </si>
  <si>
    <t>FEC.ktoe.LV.NFM.PRIM_ALU.PROCESSING.THERM.LPG</t>
  </si>
  <si>
    <t>FEC.ktoe.LV.NFM.PRIM_ALU.PROCESSING.THERM.DIESEL_LIQBIO</t>
  </si>
  <si>
    <t>FEC.ktoe.LV.NFM.PRIM_ALU.PROCESSING.THERM.RFO</t>
  </si>
  <si>
    <t>FEC.ktoe.LV.NFM.PRIM_ALU.PROCESSING.THERM.NG_BIOGAS</t>
  </si>
  <si>
    <t>Aluminium processing - Electric</t>
  </si>
  <si>
    <t>FEC.ktoe.LV.NFM.PRIM_ALU.PROCESSING.ELEC.ELEC</t>
  </si>
  <si>
    <t>Aluminium finishing</t>
  </si>
  <si>
    <t>Aluminium finishing - Thermal</t>
  </si>
  <si>
    <t>FEC.ktoe.LV.NFM.PRIM_ALU.FINISHING.THERM.TOTAL</t>
  </si>
  <si>
    <t>FEC.ktoe.LV.NFM.PRIM_ALU.FINISHING.THERM.LPG</t>
  </si>
  <si>
    <t>FEC.ktoe.LV.NFM.PRIM_ALU.FINISHING.THERM.DIESEL_LIQBIO</t>
  </si>
  <si>
    <t>FEC.ktoe.LV.NFM.PRIM_ALU.FINISHING.THERM.NG_BIOGAS</t>
  </si>
  <si>
    <t>Aluminium finishing - Steam</t>
  </si>
  <si>
    <t>FEC.ktoe.LV.NFM.PRIM_ALU.FINISHING_STEAM.TOTAL.TOTAL</t>
  </si>
  <si>
    <t>FEC.ktoe.LV.NFM.PRIM_ALU.FINISHING_STEAM.STEAM.SOLIDS</t>
  </si>
  <si>
    <t>FEC.ktoe.LV.NFM.PRIM_ALU.FINISHING_STEAM.STEAM.RFG</t>
  </si>
  <si>
    <t>FEC.ktoe.LV.NFM.PRIM_ALU.FINISHING_STEAM.STEAM.LPG</t>
  </si>
  <si>
    <t>FEC.ktoe.LV.NFM.PRIM_ALU.FINISHING_STEAM.STEAM.DIESEL_LIQBIO</t>
  </si>
  <si>
    <t>FEC.ktoe.LV.NFM.PRIM_ALU.FINISHING_STEAM.STEAM.RFO</t>
  </si>
  <si>
    <t>FEC.ktoe.LV.NFM.PRIM_ALU.FINISHING_STEAM.STEAM.OTHER</t>
  </si>
  <si>
    <t>FEC.ktoe.LV.NFM.PRIM_ALU.FINISHING_STEAM.STEAM.NG_BIOGAS</t>
  </si>
  <si>
    <t>FEC.ktoe.LV.NFM.PRIM_ALU.FINISHING_STEAM.STEAM.DERIVED</t>
  </si>
  <si>
    <t>FEC.ktoe.LV.NFM.PRIM_ALU.FINISHING_STEAM.STEAM.BIOMASS_WASTE</t>
  </si>
  <si>
    <t>FEC.ktoe.LV.NFM.PRIM_ALU.FINISHING_STEAM.STEAM.STEAM_DISTR</t>
  </si>
  <si>
    <t>Aluminium finishing - Electric</t>
  </si>
  <si>
    <t>FEC.ktoe.LV.NFM.PRIM_ALU.FINISHING.ELEC.ELEC</t>
  </si>
  <si>
    <t>FEC.ktoe.LV.NFM.SEC_ALU.TOTAL.TOTAL.TOTAL</t>
  </si>
  <si>
    <t>FEC.ktoe.LV.NFM.SEC_ALU.LIGHT.GENERIC.ELEC</t>
  </si>
  <si>
    <t>FEC.ktoe.LV.NFM.SEC_ALU.AIRCOMP.GENERIC.ELEC</t>
  </si>
  <si>
    <t>FEC.ktoe.LV.NFM.SEC_ALU.MOTOR.GENERIC.ELEC</t>
  </si>
  <si>
    <t>FEC.ktoe.LV.NFM.SEC_ALU.FANS.GENERIC.ELEC</t>
  </si>
  <si>
    <t>FEC.ktoe.LV.NFM.SEC_ALU.LOW_ENTH.TOTAL.TOTAL</t>
  </si>
  <si>
    <t>FEC.ktoe.LV.NFM.SEC_ALU.LOW_ENTH.THERM.DIESEL_LIQBIO</t>
  </si>
  <si>
    <t>FEC.ktoe.LV.NFM.SEC_ALU.LOW_ENTH.THERM.NG_BIOGAS</t>
  </si>
  <si>
    <t>FEC.ktoe.LV.NFM.SEC_ALU.LOW_ENTH.THERM.SOLAR_GEO</t>
  </si>
  <si>
    <t>FEC.ktoe.LV.NFM.SEC_ALU.LOW_ENTH.HP.AMBIENT</t>
  </si>
  <si>
    <t>FEC.ktoe.LV.NFM.SEC_ALU.LOW_ENTH.THERM.ELEC</t>
  </si>
  <si>
    <t>Secondary aluminium (incl. pre-treatment, remelting)</t>
  </si>
  <si>
    <t>FEC.ktoe.LV.NFM.SEC_ALU.SEC_REMELTING.TOTAL.TOTAL</t>
  </si>
  <si>
    <t>Secondary aluminium - Thermal</t>
  </si>
  <si>
    <t>FEC.ktoe.LV.NFM.SEC_ALU.SEC_REMELTING.THERM.TOTAL</t>
  </si>
  <si>
    <t>FEC.ktoe.LV.NFM.SEC_ALU.SEC_REMELTING.THERM.LPG</t>
  </si>
  <si>
    <t>FEC.ktoe.LV.NFM.SEC_ALU.SEC_REMELTING.THERM.DIESEL_LIQBIO</t>
  </si>
  <si>
    <t>FEC.ktoe.LV.NFM.SEC_ALU.SEC_REMELTING.THERM.RFO</t>
  </si>
  <si>
    <t>FEC.ktoe.LV.NFM.SEC_ALU.SEC_REMELTING.THERM.NG_BIOGAS</t>
  </si>
  <si>
    <t>Secondary aluminium - Electric</t>
  </si>
  <si>
    <t>FEC.ktoe.LV.NFM.SEC_ALU.SEC_REMELTING.ELEC.ELEC</t>
  </si>
  <si>
    <t>FEC.ktoe.LV.NFM.SEC_ALU.SEC_PROCESSING.TOTAL.TOTAL</t>
  </si>
  <si>
    <t>FEC.ktoe.LV.NFM.SEC_ALU.SEC_PROCESSING.THERM.TOTAL</t>
  </si>
  <si>
    <t>FEC.ktoe.LV.NFM.SEC_ALU.SEC_PROCESSING.THERM.LPG</t>
  </si>
  <si>
    <t>FEC.ktoe.LV.NFM.SEC_ALU.SEC_PROCESSING.THERM.DIESEL_LIQBIO</t>
  </si>
  <si>
    <t>FEC.ktoe.LV.NFM.SEC_ALU.SEC_PROCESSING.THERM.RFO</t>
  </si>
  <si>
    <t>FEC.ktoe.LV.NFM.SEC_ALU.SEC_PROCESSING.THERM.NG_BIOGAS</t>
  </si>
  <si>
    <t>FEC.ktoe.LV.NFM.SEC_ALU.SEC_PROCESSING.ELEC.ELEC</t>
  </si>
  <si>
    <t>FEC.ktoe.LV.NFM.SEC_ALU.SEC_FINISHING.THERM.TOTAL</t>
  </si>
  <si>
    <t>FEC.ktoe.LV.NFM.SEC_ALU.SEC_FINISHING.THERM.LPG</t>
  </si>
  <si>
    <t>FEC.ktoe.LV.NFM.SEC_ALU.SEC_FINISHING.THERM.DIESEL_LIQBIO</t>
  </si>
  <si>
    <t>FEC.ktoe.LV.NFM.SEC_ALU.SEC_FINISHING.THERM.NG_BIOGAS</t>
  </si>
  <si>
    <t>FEC.ktoe.LV.NFM.SEC_ALU.SEC_FINISHING_STEAM.TOTAL.TOTAL</t>
  </si>
  <si>
    <t>FEC.ktoe.LV.NFM.SEC_ALU.SEC_FINISHING_STEAM.STEAM.SOLIDS</t>
  </si>
  <si>
    <t>FEC.ktoe.LV.NFM.SEC_ALU.SEC_FINISHING_STEAM.STEAM.RFG</t>
  </si>
  <si>
    <t>FEC.ktoe.LV.NFM.SEC_ALU.SEC_FINISHING_STEAM.STEAM.LPG</t>
  </si>
  <si>
    <t>FEC.ktoe.LV.NFM.SEC_ALU.SEC_FINISHING_STEAM.STEAM.DIESEL_LIQBIO</t>
  </si>
  <si>
    <t>FEC.ktoe.LV.NFM.SEC_ALU.SEC_FINISHING_STEAM.STEAM.RFO</t>
  </si>
  <si>
    <t>FEC.ktoe.LV.NFM.SEC_ALU.SEC_FINISHING_STEAM.STEAM.OTHER</t>
  </si>
  <si>
    <t>FEC.ktoe.LV.NFM.SEC_ALU.SEC_FINISHING_STEAM.STEAM.NG_BIOGAS</t>
  </si>
  <si>
    <t>FEC.ktoe.LV.NFM.SEC_ALU.SEC_FINISHING_STEAM.STEAM.DERIVED</t>
  </si>
  <si>
    <t>FEC.ktoe.LV.NFM.SEC_ALU.SEC_FINISHING_STEAM.STEAM.BIOMASS_WASTE</t>
  </si>
  <si>
    <t>FEC.ktoe.LV.NFM.SEC_ALU.SEC_FINISHING_STEAM.STEAM.STEAM_DISTR</t>
  </si>
  <si>
    <t>FEC.ktoe.LV.NFM.SEC_ALU.SEC_FINISHING.ELEC.ELEC</t>
  </si>
  <si>
    <t>FEC.ktoe.LV.NFM.OTHER_NFM.TOTAL.TOTAL.TOTAL</t>
  </si>
  <si>
    <t>FEC.ktoe.LV.NFM.OTHER_NFM.LIGHT.GENERIC.ELEC</t>
  </si>
  <si>
    <t>FEC.ktoe.LV.NFM.OTHER_NFM.AIRCOMP.GENERIC.ELEC</t>
  </si>
  <si>
    <t>FEC.ktoe.LV.NFM.OTHER_NFM.MOTOR.GENERIC.ELEC</t>
  </si>
  <si>
    <t>FEC.ktoe.LV.NFM.OTHER_NFM.FANS.GENERIC.ELEC</t>
  </si>
  <si>
    <t>FEC.ktoe.LV.NFM.OTHER_NFM.LOW_ENTH.TOTAL.TOTAL</t>
  </si>
  <si>
    <t>FEC.ktoe.LV.NFM.OTHER_NFM.LOW_ENTH.THERM.DIESEL_LIQBIO</t>
  </si>
  <si>
    <t>FEC.ktoe.LV.NFM.OTHER_NFM.LOW_ENTH.THERM.NG_BIOGAS</t>
  </si>
  <si>
    <t>FEC.ktoe.LV.NFM.OTHER_NFM.LOW_ENTH.THERM.SOLAR_GEO</t>
  </si>
  <si>
    <t>FEC.ktoe.LV.NFM.OTHER_NFM.LOW_ENTH.HP.AMBIENT</t>
  </si>
  <si>
    <t>FEC.ktoe.LV.NFM.OTHER_NFM.LOW_ENTH.THERM.ELEC</t>
  </si>
  <si>
    <t>Other Metals: production</t>
  </si>
  <si>
    <t>FEC.ktoe.LV.NFM.OTHER_NFM.OTH_PRODUCTION.TOTAL.TOTAL</t>
  </si>
  <si>
    <t>Metal production - Thermal</t>
  </si>
  <si>
    <t>FEC.ktoe.LV.NFM.OTHER_NFM.OTH_PRODUCTION.THERM.TOTAL</t>
  </si>
  <si>
    <t>FEC.ktoe.LV.NFM.OTHER_NFM.OTH_PRODUCTION.THERM.SOLIDS</t>
  </si>
  <si>
    <t>FEC.ktoe.LV.NFM.OTHER_NFM.OTH_PRODUCTION.THERM.LPG</t>
  </si>
  <si>
    <t>FEC.ktoe.LV.NFM.OTHER_NFM.OTH_PRODUCTION.THERM.DIESEL_LIQBIO</t>
  </si>
  <si>
    <t>FEC.ktoe.LV.NFM.OTHER_NFM.OTH_PRODUCTION.THERM.RFO</t>
  </si>
  <si>
    <t>FEC.ktoe.LV.NFM.OTHER_NFM.OTH_PRODUCTION.THERM.NG_BIOGAS</t>
  </si>
  <si>
    <t>Metal production - Electric</t>
  </si>
  <si>
    <t>FEC.ktoe.LV.NFM.OTHER_NFM.OTH_PRODUCTION.ELEC.ELEC</t>
  </si>
  <si>
    <t>Metal processing  (metallurgy e.g. cast house, reheating)</t>
  </si>
  <si>
    <t>FEC.ktoe.LV.NFM.OTHER_NFM.OTH_PROCESSING.TOTAL.TOTAL</t>
  </si>
  <si>
    <t>Metal processing - Thermal</t>
  </si>
  <si>
    <t>FEC.ktoe.LV.NFM.OTHER_NFM.OTH_PROCESSING.THERM.TOTAL</t>
  </si>
  <si>
    <t>FEC.ktoe.LV.NFM.OTHER_NFM.OTH_PROCESSING.THERM.LPG</t>
  </si>
  <si>
    <t>FEC.ktoe.LV.NFM.OTHER_NFM.OTH_PROCESSING.THERM.DIESEL_LIQBIO</t>
  </si>
  <si>
    <t>FEC.ktoe.LV.NFM.OTHER_NFM.OTH_PROCESSING.THERM.RFO</t>
  </si>
  <si>
    <t>FEC.ktoe.LV.NFM.OTHER_NFM.OTH_PROCESSING.THERM.NG_BIOGAS</t>
  </si>
  <si>
    <t>Metal processing - Electric</t>
  </si>
  <si>
    <t>FEC.ktoe.LV.NFM.OTHER_NFM.OTH_PROCESSING.ELEC.ELEC</t>
  </si>
  <si>
    <t>Metal finishing</t>
  </si>
  <si>
    <t>Metal finishing - Thermal</t>
  </si>
  <si>
    <t>FEC.ktoe.LV.NFM.OTHER_NFM.OTH_FINISHING.THERM.TOTAL</t>
  </si>
  <si>
    <t>FEC.ktoe.LV.NFM.OTHER_NFM.OTH_FINISHING.THERM.LPG</t>
  </si>
  <si>
    <t>FEC.ktoe.LV.NFM.OTHER_NFM.OTH_FINISHING.THERM.DIESEL_LIQBIO</t>
  </si>
  <si>
    <t>FEC.ktoe.LV.NFM.OTHER_NFM.OTH_FINISHING.THERM.NG_BIOGAS</t>
  </si>
  <si>
    <t>Metal finishing - Steam</t>
  </si>
  <si>
    <t>FEC.ktoe.LV.NFM.OTHER_NFM.OTH_FINISHING_STEAM.TOTAL.TOTAL</t>
  </si>
  <si>
    <t>FEC.ktoe.LV.NFM.OTHER_NFM.OTH_FINISHING_STEAM.STEAM.SOLIDS</t>
  </si>
  <si>
    <t>FEC.ktoe.LV.NFM.OTHER_NFM.OTH_FINISHING_STEAM.STEAM.RFG</t>
  </si>
  <si>
    <t>FEC.ktoe.LV.NFM.OTHER_NFM.OTH_FINISHING_STEAM.STEAM.LPG</t>
  </si>
  <si>
    <t>FEC.ktoe.LV.NFM.OTHER_NFM.OTH_FINISHING_STEAM.STEAM.DIESEL_LIQBIO</t>
  </si>
  <si>
    <t>FEC.ktoe.LV.NFM.OTHER_NFM.OTH_FINISHING_STEAM.STEAM.RFO</t>
  </si>
  <si>
    <t>FEC.ktoe.LV.NFM.OTHER_NFM.OTH_FINISHING_STEAM.STEAM.OTHER</t>
  </si>
  <si>
    <t>FEC.ktoe.LV.NFM.OTHER_NFM.OTH_FINISHING_STEAM.STEAM.NG_BIOGAS</t>
  </si>
  <si>
    <t>FEC.ktoe.LV.NFM.OTHER_NFM.OTH_FINISHING_STEAM.STEAM.DERIVED</t>
  </si>
  <si>
    <t>FEC.ktoe.LV.NFM.OTHER_NFM.OTH_FINISHING_STEAM.STEAM.BIOMASS_WASTE</t>
  </si>
  <si>
    <t>FEC.ktoe.LV.NFM.OTHER_NFM.OTH_FINISHING_STEAM.STEAM.STEAM_DISTR</t>
  </si>
  <si>
    <t>Metal finishing - Electric</t>
  </si>
  <si>
    <t>FEC.ktoe.LV.NFM.OTHER_NFM.OTH_FINISHING.ELEC.ELEC</t>
  </si>
  <si>
    <t>UED.ktoe.LV.NFM.ALUMINA.TOTAL.TOTAL.TOTAL</t>
  </si>
  <si>
    <t>UED.ktoe.LV.NFM.ALUMINA.LIGHT.GENERIC.ELEC</t>
  </si>
  <si>
    <t>UED.ktoe.LV.NFM.ALUMINA.AIRCOMP.GENERIC.ELEC</t>
  </si>
  <si>
    <t>UED.ktoe.LV.NFM.ALUMINA.MOTOR.GENERIC.ELEC</t>
  </si>
  <si>
    <t>UED.ktoe.LV.NFM.ALUMINA.FANS.GENERIC.ELEC</t>
  </si>
  <si>
    <t>UED.ktoe.LV.NFM.ALUMINA.LOW_ENTH.TOTAL.TOTAL</t>
  </si>
  <si>
    <t>UED.ktoe.LV.NFM.ALUMINA.LOW_ENTH.THERM.DIESEL_LIQBIO</t>
  </si>
  <si>
    <t>UED.ktoe.LV.NFM.ALUMINA.LOW_ENTH.THERM.NG_BIOGAS</t>
  </si>
  <si>
    <t>UED.ktoe.LV.NFM.ALUMINA.LOW_ENTH.THERM.SOLAR_GEO</t>
  </si>
  <si>
    <t>UED.ktoe.LV.NFM.ALUMINA.LOW_ENTH.HP.AMBIENT</t>
  </si>
  <si>
    <t>UED.ktoe.LV.NFM.ALUMINA.LOW_ENTH.THERM.ELEC</t>
  </si>
  <si>
    <t>UED.ktoe.LV.NFM.ALUMINA.A_PRODUCTION.TOTAL.TOTAL</t>
  </si>
  <si>
    <t>UED.ktoe.LV.NFM.ALUMINA.A_PRODUCTION.STEAM.SOLIDS</t>
  </si>
  <si>
    <t>UED.ktoe.LV.NFM.ALUMINA.A_PRODUCTION.STEAM.RFG</t>
  </si>
  <si>
    <t>UED.ktoe.LV.NFM.ALUMINA.A_PRODUCTION.STEAM.LPG</t>
  </si>
  <si>
    <t>UED.ktoe.LV.NFM.ALUMINA.A_PRODUCTION.STEAM.DIESEL_LIQBIO</t>
  </si>
  <si>
    <t>UED.ktoe.LV.NFM.ALUMINA.A_PRODUCTION.STEAM.RFO</t>
  </si>
  <si>
    <t>UED.ktoe.LV.NFM.ALUMINA.A_PRODUCTION.STEAM.OTHER</t>
  </si>
  <si>
    <t>UED.ktoe.LV.NFM.ALUMINA.A_PRODUCTION.STEAM.NG_BIOGAS</t>
  </si>
  <si>
    <t>UED.ktoe.LV.NFM.ALUMINA.A_PRODUCTION.STEAM.DERIVED</t>
  </si>
  <si>
    <t>UED.ktoe.LV.NFM.ALUMINA.A_PRODUCTION.STEAM.BIOMASS_WASTE</t>
  </si>
  <si>
    <t>UED.ktoe.LV.NFM.ALUMINA.A_PRODUCTION.STEAM.STEAM_DISTR</t>
  </si>
  <si>
    <t>UED.ktoe.LV.NFM.ALUMINA.A_REFINING.TOTAL.TOTAL</t>
  </si>
  <si>
    <t>UED.ktoe.LV.NFM.ALUMINA.A_REFINING.THERM.LPG</t>
  </si>
  <si>
    <t>UED.ktoe.LV.NFM.ALUMINA.A_REFINING.THERM.DIESEL_LIQBIO</t>
  </si>
  <si>
    <t>UED.ktoe.LV.NFM.ALUMINA.A_REFINING.THERM.RFO</t>
  </si>
  <si>
    <t>UED.ktoe.LV.NFM.ALUMINA.A_REFINING.THERM.NG_BIOGAS</t>
  </si>
  <si>
    <t>UED.ktoe.LV.NFM.ALUMINA.A_REFINING.THERM.ELEC</t>
  </si>
  <si>
    <t>UED.ktoe.LV.NFM.PRIM_ALU.TOTAL.TOTAL.TOTAL</t>
  </si>
  <si>
    <t>UED.ktoe.LV.NFM.PRIM_ALU.LIGHT.GENERIC.ELEC</t>
  </si>
  <si>
    <t>UED.ktoe.LV.NFM.PRIM_ALU.AIRCOMP.GENERIC.ELEC</t>
  </si>
  <si>
    <t>UED.ktoe.LV.NFM.PRIM_ALU.MOTOR.GENERIC.ELEC</t>
  </si>
  <si>
    <t>UED.ktoe.LV.NFM.PRIM_ALU.FANS.GENERIC.ELEC</t>
  </si>
  <si>
    <t>UED.ktoe.LV.NFM.PRIM_ALU.LOW_ENTH.TOTAL.TOTAL</t>
  </si>
  <si>
    <t>UED.ktoe.LV.NFM.PRIM_ALU.LOW_ENTH.THERM.DIESEL_LIQBIO</t>
  </si>
  <si>
    <t>UED.ktoe.LV.NFM.PRIM_ALU.LOW_ENTH.THERM.NG_BIOGAS</t>
  </si>
  <si>
    <t>UED.ktoe.LV.NFM.PRIM_ALU.LOW_ENTH.THERM.SOLAR_GEO</t>
  </si>
  <si>
    <t>UED.ktoe.LV.NFM.PRIM_ALU.LOW_ENTH.HP.AMBIENT</t>
  </si>
  <si>
    <t>UED.ktoe.LV.NFM.PRIM_ALU.LOW_ENTH.THERM.ELEC</t>
  </si>
  <si>
    <t>UED.ktoe.LV.NFM.PRIM_ALU.SMELTING.ELEC.ELEC</t>
  </si>
  <si>
    <t>UED.ktoe.LV.NFM.PRIM_ALU.PROCESSING.TOTAL.TOTAL</t>
  </si>
  <si>
    <t>UED.ktoe.LV.NFM.PRIM_ALU.PROCESSING.THERM.TOTAL</t>
  </si>
  <si>
    <t>UED.ktoe.LV.NFM.PRIM_ALU.PROCESSING.THERM.LPG</t>
  </si>
  <si>
    <t>UED.ktoe.LV.NFM.PRIM_ALU.PROCESSING.THERM.DIESEL_LIQBIO</t>
  </si>
  <si>
    <t>UED.ktoe.LV.NFM.PRIM_ALU.PROCESSING.THERM.RFO</t>
  </si>
  <si>
    <t>UED.ktoe.LV.NFM.PRIM_ALU.PROCESSING.THERM.NG_BIOGAS</t>
  </si>
  <si>
    <t>UED.ktoe.LV.NFM.PRIM_ALU.PROCESSING.ELEC.ELEC</t>
  </si>
  <si>
    <t>UED.ktoe.LV.NFM.PRIM_ALU.FINISHING.THERM.TOTAL</t>
  </si>
  <si>
    <t>UED.ktoe.LV.NFM.PRIM_ALU.FINISHING.THERM.LPG</t>
  </si>
  <si>
    <t>UED.ktoe.LV.NFM.PRIM_ALU.FINISHING.THERM.DIESEL_LIQBIO</t>
  </si>
  <si>
    <t>UED.ktoe.LV.NFM.PRIM_ALU.FINISHING.THERM.NG_BIOGAS</t>
  </si>
  <si>
    <t>UED.ktoe.LV.NFM.PRIM_ALU.FINISHING_STEAM.TOTAL.TOTAL</t>
  </si>
  <si>
    <t>UED.ktoe.LV.NFM.PRIM_ALU.FINISHING_STEAM.STEAM.SOLIDS</t>
  </si>
  <si>
    <t>UED.ktoe.LV.NFM.PRIM_ALU.FINISHING_STEAM.STEAM.RFG</t>
  </si>
  <si>
    <t>UED.ktoe.LV.NFM.PRIM_ALU.FINISHING_STEAM.STEAM.LPG</t>
  </si>
  <si>
    <t>UED.ktoe.LV.NFM.PRIM_ALU.FINISHING_STEAM.STEAM.DIESEL_LIQBIO</t>
  </si>
  <si>
    <t>UED.ktoe.LV.NFM.PRIM_ALU.FINISHING_STEAM.STEAM.RFO</t>
  </si>
  <si>
    <t>UED.ktoe.LV.NFM.PRIM_ALU.FINISHING_STEAM.STEAM.OTHER</t>
  </si>
  <si>
    <t>UED.ktoe.LV.NFM.PRIM_ALU.FINISHING_STEAM.STEAM.NG_BIOGAS</t>
  </si>
  <si>
    <t>UED.ktoe.LV.NFM.PRIM_ALU.FINISHING_STEAM.STEAM.DERIVED</t>
  </si>
  <si>
    <t>UED.ktoe.LV.NFM.PRIM_ALU.FINISHING_STEAM.STEAM.BIOMASS_WASTE</t>
  </si>
  <si>
    <t>UED.ktoe.LV.NFM.PRIM_ALU.FINISHING_STEAM.STEAM.STEAM_DISTR</t>
  </si>
  <si>
    <t>UED.ktoe.LV.NFM.PRIM_ALU.FINISHING.ELEC.ELEC</t>
  </si>
  <si>
    <t>UED.ktoe.LV.NFM.SEC_ALU.TOTAL.TOTAL.TOTAL</t>
  </si>
  <si>
    <t>UED.ktoe.LV.NFM.SEC_ALU.LIGHT.GENERIC.ELEC</t>
  </si>
  <si>
    <t>UED.ktoe.LV.NFM.SEC_ALU.AIRCOMP.GENERIC.ELEC</t>
  </si>
  <si>
    <t>UED.ktoe.LV.NFM.SEC_ALU.MOTOR.GENERIC.ELEC</t>
  </si>
  <si>
    <t>UED.ktoe.LV.NFM.SEC_ALU.FANS.GENERIC.ELEC</t>
  </si>
  <si>
    <t>UED.ktoe.LV.NFM.SEC_ALU.LOW_ENTH.TOTAL.TOTAL</t>
  </si>
  <si>
    <t>UED.ktoe.LV.NFM.SEC_ALU.LOW_ENTH.THERM.DIESEL_LIQBIO</t>
  </si>
  <si>
    <t>UED.ktoe.LV.NFM.SEC_ALU.LOW_ENTH.THERM.NG_BIOGAS</t>
  </si>
  <si>
    <t>UED.ktoe.LV.NFM.SEC_ALU.LOW_ENTH.THERM.SOLAR_GEO</t>
  </si>
  <si>
    <t>UED.ktoe.LV.NFM.SEC_ALU.LOW_ENTH.HP.AMBIENT</t>
  </si>
  <si>
    <t>UED.ktoe.LV.NFM.SEC_ALU.LOW_ENTH.THERM.ELEC</t>
  </si>
  <si>
    <t>UED.ktoe.LV.NFM.SEC_ALU.SEC_REMELTING.TOTAL.TOTAL</t>
  </si>
  <si>
    <t>UED.ktoe.LV.NFM.SEC_ALU.SEC_REMELTING.THERM.TOTAL</t>
  </si>
  <si>
    <t>UED.ktoe.LV.NFM.SEC_ALU.SEC_REMELTING.THERM.LPG</t>
  </si>
  <si>
    <t>UED.ktoe.LV.NFM.SEC_ALU.SEC_REMELTING.THERM.DIESEL_LIQBIO</t>
  </si>
  <si>
    <t>UED.ktoe.LV.NFM.SEC_ALU.SEC_REMELTING.THERM.RFO</t>
  </si>
  <si>
    <t>UED.ktoe.LV.NFM.SEC_ALU.SEC_REMELTING.THERM.NG_BIOGAS</t>
  </si>
  <si>
    <t>UED.ktoe.LV.NFM.SEC_ALU.SEC_REMELTING.ELEC.ELEC</t>
  </si>
  <si>
    <t>UED.ktoe.LV.NFM.SEC_ALU.SEC_PROCESSING.TOTAL.TOTAL</t>
  </si>
  <si>
    <t>UED.ktoe.LV.NFM.SEC_ALU.SEC_PROCESSING.THERM.TOTAL</t>
  </si>
  <si>
    <t>UED.ktoe.LV.NFM.SEC_ALU.SEC_PROCESSING.THERM.LPG</t>
  </si>
  <si>
    <t>UED.ktoe.LV.NFM.SEC_ALU.SEC_PROCESSING.THERM.DIESEL_LIQBIO</t>
  </si>
  <si>
    <t>UED.ktoe.LV.NFM.SEC_ALU.SEC_PROCESSING.THERM.RFO</t>
  </si>
  <si>
    <t>UED.ktoe.LV.NFM.SEC_ALU.SEC_PROCESSING.THERM.NG_BIOGAS</t>
  </si>
  <si>
    <t>UED.ktoe.LV.NFM.SEC_ALU.SEC_PROCESSING.ELEC.ELEC</t>
  </si>
  <si>
    <t>UED.ktoe.LV.NFM.SEC_ALU.SEC_FINISHING.THERM.TOTAL</t>
  </si>
  <si>
    <t>UED.ktoe.LV.NFM.SEC_ALU.SEC_FINISHING.THERM.LPG</t>
  </si>
  <si>
    <t>UED.ktoe.LV.NFM.SEC_ALU.SEC_FINISHING.THERM.DIESEL_LIQBIO</t>
  </si>
  <si>
    <t>UED.ktoe.LV.NFM.SEC_ALU.SEC_FINISHING.THERM.NG_BIOGAS</t>
  </si>
  <si>
    <t>UED.ktoe.LV.NFM.SEC_ALU.SEC_FINISHING_STEAM.TOTAL.TOTAL</t>
  </si>
  <si>
    <t>UED.ktoe.LV.NFM.SEC_ALU.SEC_FINISHING_STEAM.STEAM.SOLIDS</t>
  </si>
  <si>
    <t>UED.ktoe.LV.NFM.SEC_ALU.SEC_FINISHING_STEAM.STEAM.RFG</t>
  </si>
  <si>
    <t>UED.ktoe.LV.NFM.SEC_ALU.SEC_FINISHING_STEAM.STEAM.LPG</t>
  </si>
  <si>
    <t>UED.ktoe.LV.NFM.SEC_ALU.SEC_FINISHING_STEAM.STEAM.DIESEL_LIQBIO</t>
  </si>
  <si>
    <t>UED.ktoe.LV.NFM.SEC_ALU.SEC_FINISHING_STEAM.STEAM.RFO</t>
  </si>
  <si>
    <t>UED.ktoe.LV.NFM.SEC_ALU.SEC_FINISHING_STEAM.STEAM.OTHER</t>
  </si>
  <si>
    <t>UED.ktoe.LV.NFM.SEC_ALU.SEC_FINISHING_STEAM.STEAM.NG_BIOGAS</t>
  </si>
  <si>
    <t>UED.ktoe.LV.NFM.SEC_ALU.SEC_FINISHING_STEAM.STEAM.DERIVED</t>
  </si>
  <si>
    <t>UED.ktoe.LV.NFM.SEC_ALU.SEC_FINISHING_STEAM.STEAM.BIOMASS_WASTE</t>
  </si>
  <si>
    <t>UED.ktoe.LV.NFM.SEC_ALU.SEC_FINISHING_STEAM.STEAM.STEAM_DISTR</t>
  </si>
  <si>
    <t>UED.ktoe.LV.NFM.SEC_ALU.SEC_FINISHING.ELEC.ELEC</t>
  </si>
  <si>
    <t>UED.ktoe.LV.NFM.OTHER_NFM.TOTAL.TOTAL.TOTAL</t>
  </si>
  <si>
    <t>UED.ktoe.LV.NFM.OTHER_NFM.LIGHT.GENERIC.ELEC</t>
  </si>
  <si>
    <t>UED.ktoe.LV.NFM.OTHER_NFM.AIRCOMP.GENERIC.ELEC</t>
  </si>
  <si>
    <t>UED.ktoe.LV.NFM.OTHER_NFM.MOTOR.GENERIC.ELEC</t>
  </si>
  <si>
    <t>UED.ktoe.LV.NFM.OTHER_NFM.FANS.GENERIC.ELEC</t>
  </si>
  <si>
    <t>UED.ktoe.LV.NFM.OTHER_NFM.LOW_ENTH.TOTAL.TOTAL</t>
  </si>
  <si>
    <t>UED.ktoe.LV.NFM.OTHER_NFM.LOW_ENTH.THERM.DIESEL_LIQBIO</t>
  </si>
  <si>
    <t>UED.ktoe.LV.NFM.OTHER_NFM.LOW_ENTH.THERM.NG_BIOGAS</t>
  </si>
  <si>
    <t>UED.ktoe.LV.NFM.OTHER_NFM.LOW_ENTH.THERM.SOLAR_GEO</t>
  </si>
  <si>
    <t>UED.ktoe.LV.NFM.OTHER_NFM.LOW_ENTH.HP.AMBIENT</t>
  </si>
  <si>
    <t>UED.ktoe.LV.NFM.OTHER_NFM.LOW_ENTH.THERM.ELEC</t>
  </si>
  <si>
    <t>UED.ktoe.LV.NFM.OTHER_NFM.OTH_PRODUCTION.TOTAL.TOTAL</t>
  </si>
  <si>
    <t>UED.ktoe.LV.NFM.OTHER_NFM.OTH_PRODUCTION.THERM.TOTAL</t>
  </si>
  <si>
    <t>UED.ktoe.LV.NFM.OTHER_NFM.OTH_PRODUCTION.THERM.SOLIDS</t>
  </si>
  <si>
    <t>UED.ktoe.LV.NFM.OTHER_NFM.OTH_PRODUCTION.THERM.LPG</t>
  </si>
  <si>
    <t>UED.ktoe.LV.NFM.OTHER_NFM.OTH_PRODUCTION.THERM.DIESEL_LIQBIO</t>
  </si>
  <si>
    <t>UED.ktoe.LV.NFM.OTHER_NFM.OTH_PRODUCTION.THERM.RFO</t>
  </si>
  <si>
    <t>UED.ktoe.LV.NFM.OTHER_NFM.OTH_PRODUCTION.THERM.NG_BIOGAS</t>
  </si>
  <si>
    <t>UED.ktoe.LV.NFM.OTHER_NFM.OTH_PRODUCTION.ELEC.ELEC</t>
  </si>
  <si>
    <t>UED.ktoe.LV.NFM.OTHER_NFM.OTH_PROCESSING.TOTAL.TOTAL</t>
  </si>
  <si>
    <t>UED.ktoe.LV.NFM.OTHER_NFM.OTH_PROCESSING.THERM.TOTAL</t>
  </si>
  <si>
    <t>UED.ktoe.LV.NFM.OTHER_NFM.OTH_PROCESSING.THERM.LPG</t>
  </si>
  <si>
    <t>UED.ktoe.LV.NFM.OTHER_NFM.OTH_PROCESSING.THERM.DIESEL_LIQBIO</t>
  </si>
  <si>
    <t>UED.ktoe.LV.NFM.OTHER_NFM.OTH_PROCESSING.THERM.RFO</t>
  </si>
  <si>
    <t>UED.ktoe.LV.NFM.OTHER_NFM.OTH_PROCESSING.THERM.NG_BIOGAS</t>
  </si>
  <si>
    <t>UED.ktoe.LV.NFM.OTHER_NFM.OTH_PROCESSING.ELEC.ELEC</t>
  </si>
  <si>
    <t>UED.ktoe.LV.NFM.OTHER_NFM.OTH_FINISHING.THERM.TOTAL</t>
  </si>
  <si>
    <t>UED.ktoe.LV.NFM.OTHER_NFM.OTH_FINISHING.THERM.LPG</t>
  </si>
  <si>
    <t>UED.ktoe.LV.NFM.OTHER_NFM.OTH_FINISHING.THERM.DIESEL_LIQBIO</t>
  </si>
  <si>
    <t>UED.ktoe.LV.NFM.OTHER_NFM.OTH_FINISHING.THERM.NG_BIOGAS</t>
  </si>
  <si>
    <t>UED.ktoe.LV.NFM.OTHER_NFM.OTH_FINISHING_STEAM.TOTAL.TOTAL</t>
  </si>
  <si>
    <t>UED.ktoe.LV.NFM.OTHER_NFM.OTH_FINISHING_STEAM.STEAM.SOLIDS</t>
  </si>
  <si>
    <t>UED.ktoe.LV.NFM.OTHER_NFM.OTH_FINISHING_STEAM.STEAM.RFG</t>
  </si>
  <si>
    <t>UED.ktoe.LV.NFM.OTHER_NFM.OTH_FINISHING_STEAM.STEAM.LPG</t>
  </si>
  <si>
    <t>UED.ktoe.LV.NFM.OTHER_NFM.OTH_FINISHING_STEAM.STEAM.DIESEL_LIQBIO</t>
  </si>
  <si>
    <t>UED.ktoe.LV.NFM.OTHER_NFM.OTH_FINISHING_STEAM.STEAM.RFO</t>
  </si>
  <si>
    <t>UED.ktoe.LV.NFM.OTHER_NFM.OTH_FINISHING_STEAM.STEAM.OTHER</t>
  </si>
  <si>
    <t>UED.ktoe.LV.NFM.OTHER_NFM.OTH_FINISHING_STEAM.STEAM.NG_BIOGAS</t>
  </si>
  <si>
    <t>UED.ktoe.LV.NFM.OTHER_NFM.OTH_FINISHING_STEAM.STEAM.DERIVED</t>
  </si>
  <si>
    <t>UED.ktoe.LV.NFM.OTHER_NFM.OTH_FINISHING_STEAM.STEAM.BIOMASS_WASTE</t>
  </si>
  <si>
    <t>UED.ktoe.LV.NFM.OTHER_NFM.OTH_FINISHING_STEAM.STEAM.STEAM_DISTR</t>
  </si>
  <si>
    <t>UED.ktoe.LV.NFM.OTHER_NFM.OTH_FINISHING.ELEC.ELEC</t>
  </si>
  <si>
    <t>FUEL_EMI.ktCO2.LV.NFM.ALUMINA.TOTAL.TOTAL.TOTAL</t>
  </si>
  <si>
    <t>FUEL_EMI.ktCO2.LV.NFM.ALUMINA.LIGHT.GENERIC.ELEC</t>
  </si>
  <si>
    <t>FUEL_EMI.ktCO2.LV.NFM.ALUMINA.AIRCOMP.GENERIC.ELEC</t>
  </si>
  <si>
    <t>FUEL_EMI.ktCO2.LV.NFM.ALUMINA.MOTOR.GENERIC.ELEC</t>
  </si>
  <si>
    <t>FUEL_EMI.ktCO2.LV.NFM.ALUMINA.FANS.GENERIC.ELEC</t>
  </si>
  <si>
    <t>FUEL_EMI.ktCO2.LV.NFM.ALUMINA.LOW_ENTH.TOTAL.TOTAL</t>
  </si>
  <si>
    <t>FUEL_EMI.ktCO2.LV.NFM.ALUMINA.LOW_ENTH.THERM.DIESEL_LIQBIO</t>
  </si>
  <si>
    <t>FUEL_EMI.ktCO2.LV.NFM.ALUMINA.LOW_ENTH.THERM.NG_BIOGAS</t>
  </si>
  <si>
    <t>FUEL_EMI.ktCO2.LV.NFM.ALUMINA.LOW_ENTH.THERM.SOLAR_GEO</t>
  </si>
  <si>
    <t>FUEL_EMI.ktCO2.LV.NFM.ALUMINA.LOW_ENTH.HP.AMBIENT</t>
  </si>
  <si>
    <t>FUEL_EMI.ktCO2.LV.NFM.ALUMINA.LOW_ENTH.THERM.ELEC</t>
  </si>
  <si>
    <t>FUEL_EMI.ktCO2.LV.NFM.ALUMINA.A_PRODUCTION.TOTAL.TOTAL</t>
  </si>
  <si>
    <t>FUEL_EMI.ktCO2.LV.NFM.ALUMINA.A_PRODUCTION.STEAM.SOLIDS</t>
  </si>
  <si>
    <t>FUEL_EMI.ktCO2.LV.NFM.ALUMINA.A_PRODUCTION.STEAM.RFG</t>
  </si>
  <si>
    <t>FUEL_EMI.ktCO2.LV.NFM.ALUMINA.A_PRODUCTION.STEAM.LPG</t>
  </si>
  <si>
    <t>FUEL_EMI.ktCO2.LV.NFM.ALUMINA.A_PRODUCTION.STEAM.DIESEL_LIQBIO</t>
  </si>
  <si>
    <t>FUEL_EMI.ktCO2.LV.NFM.ALUMINA.A_PRODUCTION.STEAM.RFO</t>
  </si>
  <si>
    <t>FUEL_EMI.ktCO2.LV.NFM.ALUMINA.A_PRODUCTION.STEAM.OTHER</t>
  </si>
  <si>
    <t>FUEL_EMI.ktCO2.LV.NFM.ALUMINA.A_PRODUCTION.STEAM.NG_BIOGAS</t>
  </si>
  <si>
    <t>FUEL_EMI.ktCO2.LV.NFM.ALUMINA.A_PRODUCTION.STEAM.DERIVED</t>
  </si>
  <si>
    <t>FUEL_EMI.ktCO2.LV.NFM.ALUMINA.A_PRODUCTION.STEAM.BIOMASS_WASTE</t>
  </si>
  <si>
    <t>FUEL_EMI.ktCO2.LV.NFM.ALUMINA.A_PRODUCTION.STEAM.STEAM_DISTR</t>
  </si>
  <si>
    <t>FUEL_EMI.ktCO2.LV.NFM.ALUMINA.A_REFINING.TOTAL.TOTAL</t>
  </si>
  <si>
    <t>FUEL_EMI.ktCO2.LV.NFM.ALUMINA.A_REFINING.THERM.LPG</t>
  </si>
  <si>
    <t>FUEL_EMI.ktCO2.LV.NFM.ALUMINA.A_REFINING.THERM.DIESEL_LIQBIO</t>
  </si>
  <si>
    <t>FUEL_EMI.ktCO2.LV.NFM.ALUMINA.A_REFINING.THERM.RFO</t>
  </si>
  <si>
    <t>FUEL_EMI.ktCO2.LV.NFM.ALUMINA.A_REFINING.THERM.NG_BIOGAS</t>
  </si>
  <si>
    <t>FUEL_EMI.ktCO2.LV.NFM.ALUMINA.A_REFINING.THERM.ELEC</t>
  </si>
  <si>
    <t>FUEL_EMI.ktCO2.LV.NFM.PRIM_ALU.LIGHT.GENERIC.ELEC</t>
  </si>
  <si>
    <t>FUEL_EMI.ktCO2.LV.NFM.PRIM_ALU.AIRCOMP.GENERIC.ELEC</t>
  </si>
  <si>
    <t>FUEL_EMI.ktCO2.LV.NFM.PRIM_ALU.MOTOR.GENERIC.ELEC</t>
  </si>
  <si>
    <t>FUEL_EMI.ktCO2.LV.NFM.PRIM_ALU.FANS.GENERIC.ELEC</t>
  </si>
  <si>
    <t>FUEL_EMI.ktCO2.LV.NFM.PRIM_ALU.LOW_ENTH.TOTAL.TOTAL</t>
  </si>
  <si>
    <t>FUEL_EMI.ktCO2.LV.NFM.PRIM_ALU.LOW_ENTH.THERM.DIESEL_LIQBIO</t>
  </si>
  <si>
    <t>FUEL_EMI.ktCO2.LV.NFM.PRIM_ALU.LOW_ENTH.THERM.NG_BIOGAS</t>
  </si>
  <si>
    <t>FUEL_EMI.ktCO2.LV.NFM.PRIM_ALU.LOW_ENTH.THERM.SOLAR_GEO</t>
  </si>
  <si>
    <t>FUEL_EMI.ktCO2.LV.NFM.PRIM_ALU.LOW_ENTH.HP.AMBIENT</t>
  </si>
  <si>
    <t>FUEL_EMI.ktCO2.LV.NFM.PRIM_ALU.LOW_ENTH.THERM.ELEC</t>
  </si>
  <si>
    <t>FUEL_EMI.ktCO2.LV.NFM.PRIM_ALU.SMELTING.ELEC.ELEC</t>
  </si>
  <si>
    <t>FUEL_EMI.ktCO2.LV.NFM.PRIM_ALU.PROCESSING.TOTAL.TOTAL</t>
  </si>
  <si>
    <t>FUEL_EMI.ktCO2.LV.NFM.PRIM_ALU.PROCESSING.THERM.TOTAL</t>
  </si>
  <si>
    <t>FUEL_EMI.ktCO2.LV.NFM.PRIM_ALU.PROCESSING.THERM.LPG</t>
  </si>
  <si>
    <t>FUEL_EMI.ktCO2.LV.NFM.PRIM_ALU.PROCESSING.THERM.DIESEL_LIQBIO</t>
  </si>
  <si>
    <t>FUEL_EMI.ktCO2.LV.NFM.PRIM_ALU.PROCESSING.THERM.RFO</t>
  </si>
  <si>
    <t>FUEL_EMI.ktCO2.LV.NFM.PRIM_ALU.PROCESSING.THERM.NG_BIOGAS</t>
  </si>
  <si>
    <t>FUEL_EMI.ktCO2.LV.NFM.PRIM_ALU.PROCESSING.ELEC.ELEC</t>
  </si>
  <si>
    <t>FUEL_EMI.ktCO2.LV.NFM.PRIM_ALU.FINISHING.THERM.TOTAL</t>
  </si>
  <si>
    <t>FUEL_EMI.ktCO2.LV.NFM.PRIM_ALU.FINISHING.THERM.LPG</t>
  </si>
  <si>
    <t>FUEL_EMI.ktCO2.LV.NFM.PRIM_ALU.FINISHING.THERM.DIESEL_LIQBIO</t>
  </si>
  <si>
    <t>FUEL_EMI.ktCO2.LV.NFM.PRIM_ALU.FINISHING.THERM.NG_BIOGAS</t>
  </si>
  <si>
    <t>FUEL_EMI.ktCO2.LV.NFM.PRIM_ALU.FINISHING_STEAM.TOTAL.TOTAL</t>
  </si>
  <si>
    <t>FUEL_EMI.ktCO2.LV.NFM.PRIM_ALU.FINISHING_STEAM.STEAM.SOLIDS</t>
  </si>
  <si>
    <t>FUEL_EMI.ktCO2.LV.NFM.PRIM_ALU.FINISHING_STEAM.STEAM.RFG</t>
  </si>
  <si>
    <t>FUEL_EMI.ktCO2.LV.NFM.PRIM_ALU.FINISHING_STEAM.STEAM.LPG</t>
  </si>
  <si>
    <t>FUEL_EMI.ktCO2.LV.NFM.PRIM_ALU.FINISHING_STEAM.STEAM.DIESEL_LIQBIO</t>
  </si>
  <si>
    <t>FUEL_EMI.ktCO2.LV.NFM.PRIM_ALU.FINISHING_STEAM.STEAM.RFO</t>
  </si>
  <si>
    <t>FUEL_EMI.ktCO2.LV.NFM.PRIM_ALU.FINISHING_STEAM.STEAM.OTHER</t>
  </si>
  <si>
    <t>FUEL_EMI.ktCO2.LV.NFM.PRIM_ALU.FINISHING_STEAM.STEAM.NG_BIOGAS</t>
  </si>
  <si>
    <t>FUEL_EMI.ktCO2.LV.NFM.PRIM_ALU.FINISHING_STEAM.STEAM.DERIVED</t>
  </si>
  <si>
    <t>FUEL_EMI.ktCO2.LV.NFM.PRIM_ALU.FINISHING_STEAM.STEAM.BIOMASS_WASTE</t>
  </si>
  <si>
    <t>FUEL_EMI.ktCO2.LV.NFM.PRIM_ALU.FINISHING_STEAM.STEAM.STEAM_DISTR</t>
  </si>
  <si>
    <t>FUEL_EMI.ktCO2.LV.NFM.PRIM_ALU.FINISHING.ELEC.ELEC</t>
  </si>
  <si>
    <t>PROCESS_EMI.ktCO2.LV.NFM.PRIM_ALU</t>
  </si>
  <si>
    <t>FUEL_EMI.ktCO2.LV.NFM.SEC_ALU.TOTAL.TOTAL.TOTAL</t>
  </si>
  <si>
    <t>FUEL_EMI.ktCO2.LV.NFM.SEC_ALU.LIGHT.GENERIC.ELEC</t>
  </si>
  <si>
    <t>FUEL_EMI.ktCO2.LV.NFM.SEC_ALU.AIRCOMP.GENERIC.ELEC</t>
  </si>
  <si>
    <t>FUEL_EMI.ktCO2.LV.NFM.SEC_ALU.MOTOR.GENERIC.ELEC</t>
  </si>
  <si>
    <t>FUEL_EMI.ktCO2.LV.NFM.SEC_ALU.FANS.GENERIC.ELEC</t>
  </si>
  <si>
    <t>FUEL_EMI.ktCO2.LV.NFM.SEC_ALU.LOW_ENTH.TOTAL.TOTAL</t>
  </si>
  <si>
    <t>FUEL_EMI.ktCO2.LV.NFM.SEC_ALU.LOW_ENTH.THERM.DIESEL_LIQBIO</t>
  </si>
  <si>
    <t>FUEL_EMI.ktCO2.LV.NFM.SEC_ALU.LOW_ENTH.THERM.NG_BIOGAS</t>
  </si>
  <si>
    <t>FUEL_EMI.ktCO2.LV.NFM.SEC_ALU.LOW_ENTH.THERM.SOLAR_GEO</t>
  </si>
  <si>
    <t>FUEL_EMI.ktCO2.LV.NFM.SEC_ALU.LOW_ENTH.HP.AMBIENT</t>
  </si>
  <si>
    <t>FUEL_EMI.ktCO2.LV.NFM.SEC_ALU.LOW_ENTH.THERM.ELEC</t>
  </si>
  <si>
    <t>FUEL_EMI.ktCO2.LV.NFM.SEC_ALU.SEC_REMELTING.TOTAL.TOTAL</t>
  </si>
  <si>
    <t>FUEL_EMI.ktCO2.LV.NFM.SEC_ALU.SEC_REMELTING.THERM.TOTAL</t>
  </si>
  <si>
    <t>FUEL_EMI.ktCO2.LV.NFM.SEC_ALU.SEC_REMELTING.THERM.LPG</t>
  </si>
  <si>
    <t>FUEL_EMI.ktCO2.LV.NFM.SEC_ALU.SEC_REMELTING.THERM.DIESEL_LIQBIO</t>
  </si>
  <si>
    <t>FUEL_EMI.ktCO2.LV.NFM.SEC_ALU.SEC_REMELTING.THERM.RFO</t>
  </si>
  <si>
    <t>FUEL_EMI.ktCO2.LV.NFM.SEC_ALU.SEC_REMELTING.THERM.NG_BIOGAS</t>
  </si>
  <si>
    <t>FUEL_EMI.ktCO2.LV.NFM.SEC_ALU.SEC_REMELTING.ELEC.ELEC</t>
  </si>
  <si>
    <t>FUEL_EMI.ktCO2.LV.NFM.SEC_ALU.SEC_PROCESSING.TOTAL.TOTAL</t>
  </si>
  <si>
    <t>FUEL_EMI.ktCO2.LV.NFM.SEC_ALU.SEC_PROCESSING.THERM.TOTAL</t>
  </si>
  <si>
    <t>FUEL_EMI.ktCO2.LV.NFM.SEC_ALU.SEC_PROCESSING.THERM.LPG</t>
  </si>
  <si>
    <t>FUEL_EMI.ktCO2.LV.NFM.SEC_ALU.SEC_PROCESSING.THERM.DIESEL_LIQBIO</t>
  </si>
  <si>
    <t>FUEL_EMI.ktCO2.LV.NFM.SEC_ALU.SEC_PROCESSING.THERM.RFO</t>
  </si>
  <si>
    <t>FUEL_EMI.ktCO2.LV.NFM.SEC_ALU.SEC_PROCESSING.THERM.NG_BIOGAS</t>
  </si>
  <si>
    <t>FUEL_EMI.ktCO2.LV.NFM.SEC_ALU.SEC_PROCESSING.ELEC.ELEC</t>
  </si>
  <si>
    <t>FUEL_EMI.ktCO2.LV.NFM.SEC_ALU.SEC_FINISHING.THERM.TOTAL</t>
  </si>
  <si>
    <t>FUEL_EMI.ktCO2.LV.NFM.SEC_ALU.SEC_FINISHING.THERM.LPG</t>
  </si>
  <si>
    <t>FUEL_EMI.ktCO2.LV.NFM.SEC_ALU.SEC_FINISHING.THERM.DIESEL_LIQBIO</t>
  </si>
  <si>
    <t>FUEL_EMI.ktCO2.LV.NFM.SEC_ALU.SEC_FINISHING.THERM.NG_BIOGAS</t>
  </si>
  <si>
    <t>FUEL_EMI.ktCO2.LV.NFM.SEC_ALU.SEC_FINISHING_STEAM.TOTAL.TOTAL</t>
  </si>
  <si>
    <t>FUEL_EMI.ktCO2.LV.NFM.SEC_ALU.SEC_FINISHING_STEAM.STEAM.SOLIDS</t>
  </si>
  <si>
    <t>FUEL_EMI.ktCO2.LV.NFM.SEC_ALU.SEC_FINISHING_STEAM.STEAM.RFG</t>
  </si>
  <si>
    <t>FUEL_EMI.ktCO2.LV.NFM.SEC_ALU.SEC_FINISHING_STEAM.STEAM.LPG</t>
  </si>
  <si>
    <t>FUEL_EMI.ktCO2.LV.NFM.SEC_ALU.SEC_FINISHING_STEAM.STEAM.DIESEL_LIQBIO</t>
  </si>
  <si>
    <t>FUEL_EMI.ktCO2.LV.NFM.SEC_ALU.SEC_FINISHING_STEAM.STEAM.RFO</t>
  </si>
  <si>
    <t>FUEL_EMI.ktCO2.LV.NFM.SEC_ALU.SEC_FINISHING_STEAM.STEAM.OTHER</t>
  </si>
  <si>
    <t>FUEL_EMI.ktCO2.LV.NFM.SEC_ALU.SEC_FINISHING_STEAM.STEAM.NG_BIOGAS</t>
  </si>
  <si>
    <t>FUEL_EMI.ktCO2.LV.NFM.SEC_ALU.SEC_FINISHING_STEAM.STEAM.DERIVED</t>
  </si>
  <si>
    <t>FUEL_EMI.ktCO2.LV.NFM.SEC_ALU.SEC_FINISHING_STEAM.STEAM.BIOMASS_WASTE</t>
  </si>
  <si>
    <t>FUEL_EMI.ktCO2.LV.NFM.SEC_ALU.SEC_FINISHING_STEAM.STEAM.STEAM_DISTR</t>
  </si>
  <si>
    <t>FUEL_EMI.ktCO2.LV.NFM.SEC_ALU.SEC_FINISHING.ELEC.ELEC</t>
  </si>
  <si>
    <t>FUEL_EMI.ktCO2.LV.NFM.OTHER_NFM.LIGHT.GENERIC.ELEC</t>
  </si>
  <si>
    <t>FUEL_EMI.ktCO2.LV.NFM.OTHER_NFM.AIRCOMP.GENERIC.ELEC</t>
  </si>
  <si>
    <t>FUEL_EMI.ktCO2.LV.NFM.OTHER_NFM.MOTOR.GENERIC.ELEC</t>
  </si>
  <si>
    <t>FUEL_EMI.ktCO2.LV.NFM.OTHER_NFM.FANS.GENERIC.ELEC</t>
  </si>
  <si>
    <t>FUEL_EMI.ktCO2.LV.NFM.OTHER_NFM.LOW_ENTH.TOTAL.TOTAL</t>
  </si>
  <si>
    <t>FUEL_EMI.ktCO2.LV.NFM.OTHER_NFM.LOW_ENTH.THERM.DIESEL_LIQBIO</t>
  </si>
  <si>
    <t>FUEL_EMI.ktCO2.LV.NFM.OTHER_NFM.LOW_ENTH.THERM.NG_BIOGAS</t>
  </si>
  <si>
    <t>FUEL_EMI.ktCO2.LV.NFM.OTHER_NFM.LOW_ENTH.THERM.SOLAR_GEO</t>
  </si>
  <si>
    <t>FUEL_EMI.ktCO2.LV.NFM.OTHER_NFM.LOW_ENTH.HP.AMBIENT</t>
  </si>
  <si>
    <t>FUEL_EMI.ktCO2.LV.NFM.OTHER_NFM.LOW_ENTH.THERM.ELEC</t>
  </si>
  <si>
    <t>FUEL_EMI.ktCO2.LV.NFM.OTHER_NFM.OTH_PRODUCTION.TOTAL.TOTAL</t>
  </si>
  <si>
    <t>FUEL_EMI.ktCO2.LV.NFM.OTHER_NFM.OTH_PRODUCTION.THERM.TOTAL</t>
  </si>
  <si>
    <t>FUEL_EMI.ktCO2.LV.NFM.OTHER_NFM.OTH_PRODUCTION.THERM.SOLIDS</t>
  </si>
  <si>
    <t>FUEL_EMI.ktCO2.LV.NFM.OTHER_NFM.OTH_PRODUCTION.THERM.LPG</t>
  </si>
  <si>
    <t>FUEL_EMI.ktCO2.LV.NFM.OTHER_NFM.OTH_PRODUCTION.THERM.DIESEL_LIQBIO</t>
  </si>
  <si>
    <t>FUEL_EMI.ktCO2.LV.NFM.OTHER_NFM.OTH_PRODUCTION.THERM.RFO</t>
  </si>
  <si>
    <t>FUEL_EMI.ktCO2.LV.NFM.OTHER_NFM.OTH_PRODUCTION.THERM.NG_BIOGAS</t>
  </si>
  <si>
    <t>FUEL_EMI.ktCO2.LV.NFM.OTHER_NFM.OTH_PRODUCTION.ELEC.ELEC</t>
  </si>
  <si>
    <t>FUEL_EMI.ktCO2.LV.NFM.OTHER_NFM.OTH_PROCESSING.TOTAL.TOTAL</t>
  </si>
  <si>
    <t>FUEL_EMI.ktCO2.LV.NFM.OTHER_NFM.OTH_PROCESSING.THERM.TOTAL</t>
  </si>
  <si>
    <t>FUEL_EMI.ktCO2.LV.NFM.OTHER_NFM.OTH_PROCESSING.THERM.LPG</t>
  </si>
  <si>
    <t>FUEL_EMI.ktCO2.LV.NFM.OTHER_NFM.OTH_PROCESSING.THERM.DIESEL_LIQBIO</t>
  </si>
  <si>
    <t>FUEL_EMI.ktCO2.LV.NFM.OTHER_NFM.OTH_PROCESSING.THERM.RFO</t>
  </si>
  <si>
    <t>FUEL_EMI.ktCO2.LV.NFM.OTHER_NFM.OTH_PROCESSING.THERM.NG_BIOGAS</t>
  </si>
  <si>
    <t>FUEL_EMI.ktCO2.LV.NFM.OTHER_NFM.OTH_PROCESSING.ELEC.ELEC</t>
  </si>
  <si>
    <t>FUEL_EMI.ktCO2.LV.NFM.OTHER_NFM.OTH_FINISHING.THERM.TOTAL</t>
  </si>
  <si>
    <t>FUEL_EMI.ktCO2.LV.NFM.OTHER_NFM.OTH_FINISHING.THERM.LPG</t>
  </si>
  <si>
    <t>FUEL_EMI.ktCO2.LV.NFM.OTHER_NFM.OTH_FINISHING.THERM.DIESEL_LIQBIO</t>
  </si>
  <si>
    <t>FUEL_EMI.ktCO2.LV.NFM.OTHER_NFM.OTH_FINISHING.THERM.NG_BIOGAS</t>
  </si>
  <si>
    <t>FUEL_EMI.ktCO2.LV.NFM.OTHER_NFM.OTH_FINISHING_STEAM.TOTAL.TOTAL</t>
  </si>
  <si>
    <t>FUEL_EMI.ktCO2.LV.NFM.OTHER_NFM.OTH_FINISHING_STEAM.STEAM.SOLIDS</t>
  </si>
  <si>
    <t>FUEL_EMI.ktCO2.LV.NFM.OTHER_NFM.OTH_FINISHING_STEAM.STEAM.RFG</t>
  </si>
  <si>
    <t>FUEL_EMI.ktCO2.LV.NFM.OTHER_NFM.OTH_FINISHING_STEAM.STEAM.LPG</t>
  </si>
  <si>
    <t>FUEL_EMI.ktCO2.LV.NFM.OTHER_NFM.OTH_FINISHING_STEAM.STEAM.DIESEL_LIQBIO</t>
  </si>
  <si>
    <t>FUEL_EMI.ktCO2.LV.NFM.OTHER_NFM.OTH_FINISHING_STEAM.STEAM.RFO</t>
  </si>
  <si>
    <t>FUEL_EMI.ktCO2.LV.NFM.OTHER_NFM.OTH_FINISHING_STEAM.STEAM.OTHER</t>
  </si>
  <si>
    <t>FUEL_EMI.ktCO2.LV.NFM.OTHER_NFM.OTH_FINISHING_STEAM.STEAM.NG_BIOGAS</t>
  </si>
  <si>
    <t>FUEL_EMI.ktCO2.LV.NFM.OTHER_NFM.OTH_FINISHING_STEAM.STEAM.DERIVED</t>
  </si>
  <si>
    <t>FUEL_EMI.ktCO2.LV.NFM.OTHER_NFM.OTH_FINISHING_STEAM.STEAM.BIOMASS_WASTE</t>
  </si>
  <si>
    <t>FUEL_EMI.ktCO2.LV.NFM.OTHER_NFM.OTH_FINISHING_STEAM.STEAM.STEAM_DISTR</t>
  </si>
  <si>
    <t>FUEL_EMI.ktCO2.LV.NFM.OTHER_NFM.OTH_FINISHING.ELEC.ELEC</t>
  </si>
  <si>
    <t>PROCESS_EMI.ktCO2.LV.NFM.OTHER_NFM</t>
  </si>
  <si>
    <t>Aluminium - primary production (without process emissions)</t>
  </si>
  <si>
    <t>Other non-ferrous metals (without process emissions)</t>
  </si>
  <si>
    <t>Basic and other chemicals</t>
  </si>
  <si>
    <t>VA.Meuro2023.LV.CHI.BASIC_CHEM</t>
  </si>
  <si>
    <t>VA.Meuro2023.LV.CHI.OTHER_CHEM</t>
  </si>
  <si>
    <t>VA.Meuro2023.LV.CHI.PHARM</t>
  </si>
  <si>
    <t>Basic chemicals (kt ethylene eq.)</t>
  </si>
  <si>
    <t>OUTPUT.kt.LV.CHI.BASIC_CHEM</t>
  </si>
  <si>
    <t>Other chemicals (kt ethylene eq.)</t>
  </si>
  <si>
    <t>OUTPUT.kt.LV.CHI.OTHER_CHEM</t>
  </si>
  <si>
    <t>Pharmaceutical products etc. (kt ethylene eq.)</t>
  </si>
  <si>
    <t>OUTPUT.kt.LV.CHI.PHARM</t>
  </si>
  <si>
    <t>CAP.kt.LV.CHI.BASIC_CHEM</t>
  </si>
  <si>
    <t>CAP.kt.LV.CHI.OTHER_CHEM</t>
  </si>
  <si>
    <t>CAP.kt.LV.CHI.PHARM</t>
  </si>
  <si>
    <t>NEWCAP.kt.LV.CHI.BASIC_CHEM</t>
  </si>
  <si>
    <t>NEWCAP.kt.LV.CHI.OTHER_CHEM</t>
  </si>
  <si>
    <t>NEWCAP.kt.LV.CHI.PHARM</t>
  </si>
  <si>
    <t>FEC.ktoe.LV.CHI.TOTAL.TOTAL.TOTAL.TOTAL</t>
  </si>
  <si>
    <t>FEC.ktoe.LV.CHI.TOTAL.TOTAL.TOTAL.SOLIDS</t>
  </si>
  <si>
    <t>FEC.ktoe.LV.CHI.TOTAL.TOTAL.TOTAL.RFG</t>
  </si>
  <si>
    <t>FEC.ktoe.LV.CHI.TOTAL.TOTAL.TOTAL.LPG</t>
  </si>
  <si>
    <t>FEC.ktoe.LV.CHI.TOTAL.TOTAL.TOTAL.DIESEL</t>
  </si>
  <si>
    <t>FEC.ktoe.LV.CHI.TOTAL.TOTAL.TOTAL.RFO</t>
  </si>
  <si>
    <t>FEC.ktoe.LV.CHI.TOTAL.TOTAL.TOTAL.OTHER</t>
  </si>
  <si>
    <t>FEC.ktoe.LV.CHI.TOTAL.TOTAL.TOTAL.NG</t>
  </si>
  <si>
    <t>FEC.ktoe.LV.CHI.TOTAL.TOTAL.TOTAL.DERIVED</t>
  </si>
  <si>
    <t>FEC.ktoe.LV.CHI.TOTAL.TOTAL.TOTAL.BIOMASS_WASTE</t>
  </si>
  <si>
    <t>FEC.ktoe.LV.CHI.TOTAL.TOTAL.TOTAL.BIOGAS</t>
  </si>
  <si>
    <t>FEC.ktoe.LV.CHI.TOTAL.TOTAL.TOTAL.LIQBIO</t>
  </si>
  <si>
    <t>FEC.ktoe.LV.CHI.TOTAL.TOTAL.TOTAL.SOLAR</t>
  </si>
  <si>
    <t>FEC.ktoe.LV.CHI.TOTAL.TOTAL.TOTAL.GEO</t>
  </si>
  <si>
    <t>FEC.ktoe.LV.CHI.TOTAL.TOTAL.TOTAL.AMBIENT</t>
  </si>
  <si>
    <t>FEC.ktoe.LV.CHI.TOTAL.TOTAL.TOTAL.STEAM_DISTR</t>
  </si>
  <si>
    <t>FEC.ktoe.LV.CHI.TOTAL.TOTAL.TOTAL.ELEC</t>
  </si>
  <si>
    <t>Non-energy use in the Chemical industry (ktoe)</t>
  </si>
  <si>
    <t>NONENERGY.ktoe.LV.CHI.TOTAL.TOTAL.TOTAL.TOTAL</t>
  </si>
  <si>
    <t>NONENERGY.ktoe.LV.CHI.TOTAL.TOTAL.TOTAL.SOLIDS</t>
  </si>
  <si>
    <t>NONENERGY.ktoe.LV.CHI.TOTAL.TOTAL.TOTAL.RFG</t>
  </si>
  <si>
    <t>NONENERGY.ktoe.LV.CHI.TOTAL.TOTAL.TOTAL.LPG</t>
  </si>
  <si>
    <t>NONENERGY.ktoe.LV.CHI.TOTAL.TOTAL.TOTAL.DIESEL</t>
  </si>
  <si>
    <t>NONENERGY.ktoe.LV.CHI.TOTAL.TOTAL.TOTAL.RFO</t>
  </si>
  <si>
    <t>NONENERGY.ktoe.LV.CHI.TOTAL.TOTAL.TOTAL.OTHER</t>
  </si>
  <si>
    <t>NONENERGY.ktoe.LV.CHI.TOTAL.TOTAL.TOTAL.NAPHTHA</t>
  </si>
  <si>
    <t>NONENERGY.ktoe.LV.CHI.TOTAL.TOTAL.TOTAL.NG_BIOGAS</t>
  </si>
  <si>
    <t>NONENERGY.ktoe.LV.CHI.TOTAL.TOTAL.TOTAL.DERIVED</t>
  </si>
  <si>
    <t>NONENERGY.ktoe.LV.CHI.TOTAL.TOTAL.TOTAL.BIOMASS_WASTE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</si>
  <si>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</si>
  <si>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</si>
  <si>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</si>
  <si>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</si>
  <si>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</si>
  <si>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FEC.ktoe.LV.CHI.BASIC_CHEM.LIGHT.GENERIC.ELEC</t>
  </si>
  <si>
    <t>FEC.ktoe.LV.CHI.BASIC_CHEM.AIRCOMP.GENERIC.ELEC</t>
  </si>
  <si>
    <t>FEC.ktoe.LV.CHI.BASIC_CHEM.MOTOR.GENERIC.ELEC</t>
  </si>
  <si>
    <t>FEC.ktoe.LV.CHI.BASIC_CHEM.FANS.GENERIC.ELEC</t>
  </si>
  <si>
    <t>FEC.ktoe.LV.CHI.BASIC_CHEM.LOW_ENTH.TOTAL.TOTAL</t>
  </si>
  <si>
    <t>FEC.ktoe.LV.CHI.BASIC_CHEM.LOW_ENTH.THERM.DIESEL_LIQBIO</t>
  </si>
  <si>
    <t>FEC.ktoe.LV.CHI.BASIC_CHEM.LOW_ENTH.THERM.NG_BIOGAS</t>
  </si>
  <si>
    <t>FEC.ktoe.LV.CHI.BASIC_CHEM.LOW_ENTH.THERM.SOLAR_GEO</t>
  </si>
  <si>
    <t>FEC.ktoe.LV.CHI.BASIC_CHEM.LOW_ENTH.HP.AMBIENT</t>
  </si>
  <si>
    <t>FEC.ktoe.LV.CHI.BASIC_CHEM.LOW_ENTH.THERM.ELEC</t>
  </si>
  <si>
    <t>Chemicals: Feedstock (energy used as raw material)</t>
  </si>
  <si>
    <t>Chemicals: Steam processing</t>
  </si>
  <si>
    <t>FEC.ktoe.LV.CHI.BASIC_CHEM.PROCESSING.TOTAL.TOTAL</t>
  </si>
  <si>
    <t>FEC.ktoe.LV.CHI.BASIC_CHEM.PROCESSING.STEAM.SOLIDS</t>
  </si>
  <si>
    <t>FEC.ktoe.LV.CHI.BASIC_CHEM.PROCESSING.STEAM.RFG</t>
  </si>
  <si>
    <t>FEC.ktoe.LV.CHI.BASIC_CHEM.PROCESSING.STEAM.LPG</t>
  </si>
  <si>
    <t>FEC.ktoe.LV.CHI.BASIC_CHEM.PROCESSING.STEAM.DIESEL_LIQBIO</t>
  </si>
  <si>
    <t>FEC.ktoe.LV.CHI.BASIC_CHEM.PROCESSING.STEAM.RFO</t>
  </si>
  <si>
    <t>FEC.ktoe.LV.CHI.BASIC_CHEM.PROCESSING.STEAM.OTHER</t>
  </si>
  <si>
    <t>FEC.ktoe.LV.CHI.BASIC_CHEM.PROCESSING.STEAM.NG_BIOGAS</t>
  </si>
  <si>
    <t>FEC.ktoe.LV.CHI.BASIC_CHEM.PROCESSING.STEAM.DERIVED</t>
  </si>
  <si>
    <t>FEC.ktoe.LV.CHI.BASIC_CHEM.PROCESSING.STEAM.BIOMASS_WASTE</t>
  </si>
  <si>
    <t>FEC.ktoe.LV.CHI.BASIC_CHEM.PROCESSING.STEAM.STEAM_DISTR</t>
  </si>
  <si>
    <t>Chemicals: Furnaces</t>
  </si>
  <si>
    <t>FEC.ktoe.LV.CHI.BASIC_CHEM.PROC_HEAT.TOTAL.TOTAL</t>
  </si>
  <si>
    <t>Chemicals: Furnaces - Thermal</t>
  </si>
  <si>
    <t>FEC.ktoe.LV.CHI.BASIC_CHEM.PROC_HEAT.THERM.TOTAL</t>
  </si>
  <si>
    <t>FEC.ktoe.LV.CHI.BASIC_CHEM.PROC_HEAT.THERM.SOLIDS</t>
  </si>
  <si>
    <t>FEC.ktoe.LV.CHI.BASIC_CHEM.PROC_HEAT.THERM.LPG</t>
  </si>
  <si>
    <t>FEC.ktoe.LV.CHI.BASIC_CHEM.PROC_HEAT.THERM.DIESEL_LIQBIO</t>
  </si>
  <si>
    <t>FEC.ktoe.LV.CHI.BASIC_CHEM.PROC_HEAT.THERM.RFO</t>
  </si>
  <si>
    <t>FEC.ktoe.LV.CHI.BASIC_CHEM.PROC_HEAT.THERM.NG_BIOGAS</t>
  </si>
  <si>
    <t>Chemicals: Furnaces - Electric</t>
  </si>
  <si>
    <t>FEC.ktoe.LV.CHI.BASIC_CHEM.PROC_HEAT.ELEC.ELEC</t>
  </si>
  <si>
    <t>Chemicals: Process cooling</t>
  </si>
  <si>
    <t>Chemicals: Process cooling - Natural gas and biogas</t>
  </si>
  <si>
    <t>FEC.ktoe.LV.CHI.BASIC_CHEM.PROC_COOL.THERM.NG_BIOGAS</t>
  </si>
  <si>
    <t>Chemicals: Process cooling - Steam</t>
  </si>
  <si>
    <t>FEC.ktoe.LV.CHI.BASIC_CHEM.PROC_COOL_STEAM.TOTAL.TOTAL</t>
  </si>
  <si>
    <t>FEC.ktoe.LV.CHI.BASIC_CHEM.PROC_COOL_STEAM.STEAM.SOLIDS</t>
  </si>
  <si>
    <t>FEC.ktoe.LV.CHI.BASIC_CHEM.PROC_COOL_STEAM.STEAM.RFG</t>
  </si>
  <si>
    <t>FEC.ktoe.LV.CHI.BASIC_CHEM.PROC_COOL_STEAM.STEAM.LPG</t>
  </si>
  <si>
    <t>FEC.ktoe.LV.CHI.BASIC_CHEM.PROC_COOL_STEAM.STEAM.DIESEL_LIQBIO</t>
  </si>
  <si>
    <t>FEC.ktoe.LV.CHI.BASIC_CHEM.PROC_COOL_STEAM.STEAM.RFO</t>
  </si>
  <si>
    <t>FEC.ktoe.LV.CHI.BASIC_CHEM.PROC_COOL_STEAM.STEAM.OTHER</t>
  </si>
  <si>
    <t>FEC.ktoe.LV.CHI.BASIC_CHEM.PROC_COOL_STEAM.STEAM.NG_BIOGAS</t>
  </si>
  <si>
    <t>FEC.ktoe.LV.CHI.BASIC_CHEM.PROC_COOL_STEAM.STEAM.DERIVED</t>
  </si>
  <si>
    <t>FEC.ktoe.LV.CHI.BASIC_CHEM.PROC_COOL_STEAM.STEAM.BIOMASS_WASTE</t>
  </si>
  <si>
    <t>FEC.ktoe.LV.CHI.BASIC_CHEM.PROC_COOL_STEAM.STEAM.STEAM_DISTR</t>
  </si>
  <si>
    <t>Chemicals: Process cooling - Electric</t>
  </si>
  <si>
    <t>FEC.ktoe.LV.CHI.BASIC_CHEM.PROC_COOL.ELEC.ELEC</t>
  </si>
  <si>
    <t>Chemicals: Generic electric process</t>
  </si>
  <si>
    <t>FEC.ktoe.LV.CHI.BASIC_CHEM.GENERIC.MECH.ELEC</t>
  </si>
  <si>
    <t>FEC.ktoe.LV.CHI.OTHER_CHEM.TOTAL.TOTAL.TOTAL</t>
  </si>
  <si>
    <t>FEC.ktoe.LV.CHI.OTHER_CHEM.LIGHT.GENERIC.ELEC</t>
  </si>
  <si>
    <t>FEC.ktoe.LV.CHI.OTHER_CHEM.AIRCOMP.GENERIC.ELEC</t>
  </si>
  <si>
    <t>FEC.ktoe.LV.CHI.OTHER_CHEM.MOTOR.GENERIC.ELEC</t>
  </si>
  <si>
    <t>FEC.ktoe.LV.CHI.OTHER_CHEM.FANS.GENERIC.ELEC</t>
  </si>
  <si>
    <t>FEC.ktoe.LV.CHI.OTHER_CHEM.LOW_ENTH.TOTAL.TOTAL</t>
  </si>
  <si>
    <t>FEC.ktoe.LV.CHI.OTHER_CHEM.LOW_ENTH.THERM.DIESEL_LIQBIO</t>
  </si>
  <si>
    <t>FEC.ktoe.LV.CHI.OTHER_CHEM.LOW_ENTH.THERM.NG_BIOGAS</t>
  </si>
  <si>
    <t>FEC.ktoe.LV.CHI.OTHER_CHEM.LOW_ENTH.THERM.SOLAR_GEO</t>
  </si>
  <si>
    <t>FEC.ktoe.LV.CHI.OTHER_CHEM.LOW_ENTH.HP.AMBIENT</t>
  </si>
  <si>
    <t>FEC.ktoe.LV.CHI.OTHER_CHEM.LOW_ENTH.THERM.ELEC</t>
  </si>
  <si>
    <t>Chemicals: High-enthalpy heat processing</t>
  </si>
  <si>
    <t>High-enthalpy heat processing - Steam</t>
  </si>
  <si>
    <t>FEC.ktoe.LV.CHI.OTHER_CHEM.PROCESSING_STEAM.TOTAL.TOTAL</t>
  </si>
  <si>
    <t>FEC.ktoe.LV.CHI.OTHER_CHEM.PROCESSING_STEAM.STEAM.SOLIDS</t>
  </si>
  <si>
    <t>FEC.ktoe.LV.CHI.OTHER_CHEM.PROCESSING_STEAM.STEAM.RFG</t>
  </si>
  <si>
    <t>FEC.ktoe.LV.CHI.OTHER_CHEM.PROCESSING_STEAM.STEAM.LPG</t>
  </si>
  <si>
    <t>FEC.ktoe.LV.CHI.OTHER_CHEM.PROCESSING_STEAM.STEAM.DIESEL_LIQBIO</t>
  </si>
  <si>
    <t>FEC.ktoe.LV.CHI.OTHER_CHEM.PROCESSING_STEAM.STEAM.RFO</t>
  </si>
  <si>
    <t>FEC.ktoe.LV.CHI.OTHER_CHEM.PROCESSING_STEAM.STEAM.OTHER</t>
  </si>
  <si>
    <t>FEC.ktoe.LV.CHI.OTHER_CHEM.PROCESSING_STEAM.STEAM.NG_BIOGAS</t>
  </si>
  <si>
    <t>FEC.ktoe.LV.CHI.OTHER_CHEM.PROCESSING_STEAM.STEAM.DERIVED</t>
  </si>
  <si>
    <t>FEC.ktoe.LV.CHI.OTHER_CHEM.PROCESSING_STEAM.STEAM.BIOMASS_WASTE</t>
  </si>
  <si>
    <t>FEC.ktoe.LV.CHI.OTHER_CHEM.PROCESSING_STEAM.STEAM.STEAM_DISTR</t>
  </si>
  <si>
    <t>High-enthalpy heat processing - Electric (microwave)</t>
  </si>
  <si>
    <t>FEC.ktoe.LV.CHI.OTHER_CHEM.PROCESSING.MICROW.ELEC</t>
  </si>
  <si>
    <t>FEC.ktoe.LV.CHI.OTHER_CHEM.PROC_HEAT.TOTAL.TOTAL</t>
  </si>
  <si>
    <t>FEC.ktoe.LV.CHI.OTHER_CHEM.PROC_HEAT.THERM.TOTAL</t>
  </si>
  <si>
    <t>FEC.ktoe.LV.CHI.OTHER_CHEM.PROC_HEAT.THERM.SOLIDS</t>
  </si>
  <si>
    <t>FEC.ktoe.LV.CHI.OTHER_CHEM.PROC_HEAT.THERM.LPG</t>
  </si>
  <si>
    <t>FEC.ktoe.LV.CHI.OTHER_CHEM.PROC_HEAT.THERM.DIESEL_LIQBIO</t>
  </si>
  <si>
    <t>FEC.ktoe.LV.CHI.OTHER_CHEM.PROC_HEAT.THERM.RFO</t>
  </si>
  <si>
    <t>FEC.ktoe.LV.CHI.OTHER_CHEM.PROC_HEAT.THERM.NG_BIOGAS</t>
  </si>
  <si>
    <t>FEC.ktoe.LV.CHI.OTHER_CHEM.PROC_HEAT.ELEC.ELEC</t>
  </si>
  <si>
    <t>FEC.ktoe.LV.CHI.OTHER_CHEM.PROC_COOL.THERM.NG_BIOGAS</t>
  </si>
  <si>
    <t>FEC.ktoe.LV.CHI.OTHER_CHEM.PROC_COOL_STEAM.TOTAL.TOTAL</t>
  </si>
  <si>
    <t>FEC.ktoe.LV.CHI.OTHER_CHEM.PROC_COOL_STEAM.STEAM.SOLIDS</t>
  </si>
  <si>
    <t>FEC.ktoe.LV.CHI.OTHER_CHEM.PROC_COOL_STEAM.STEAM.RFG</t>
  </si>
  <si>
    <t>FEC.ktoe.LV.CHI.OTHER_CHEM.PROC_COOL_STEAM.STEAM.LPG</t>
  </si>
  <si>
    <t>FEC.ktoe.LV.CHI.OTHER_CHEM.PROC_COOL_STEAM.STEAM.DIESEL_LIQBIO</t>
  </si>
  <si>
    <t>FEC.ktoe.LV.CHI.OTHER_CHEM.PROC_COOL_STEAM.STEAM.RFO</t>
  </si>
  <si>
    <t>FEC.ktoe.LV.CHI.OTHER_CHEM.PROC_COOL_STEAM.STEAM.OTHER</t>
  </si>
  <si>
    <t>FEC.ktoe.LV.CHI.OTHER_CHEM.PROC_COOL_STEAM.STEAM.NG_BIOGAS</t>
  </si>
  <si>
    <t>FEC.ktoe.LV.CHI.OTHER_CHEM.PROC_COOL_STEAM.STEAM.DERIVED</t>
  </si>
  <si>
    <t>FEC.ktoe.LV.CHI.OTHER_CHEM.PROC_COOL_STEAM.STEAM.BIOMASS_WASTE</t>
  </si>
  <si>
    <t>FEC.ktoe.LV.CHI.OTHER_CHEM.PROC_COOL_STEAM.STEAM.STEAM_DISTR</t>
  </si>
  <si>
    <t>FEC.ktoe.LV.CHI.OTHER_CHEM.PROC_COOL.ELEC.ELEC</t>
  </si>
  <si>
    <t>FEC.ktoe.LV.CHI.OTHER_CHEM.GENERIC.MECH.ELEC</t>
  </si>
  <si>
    <t>FEC.ktoe.LV.CHI.PHARM.TOTAL.TOTAL.TOTAL</t>
  </si>
  <si>
    <t>FEC.ktoe.LV.CHI.PHARM.LIGHT.GENERIC.ELEC</t>
  </si>
  <si>
    <t>FEC.ktoe.LV.CHI.PHARM.AIRCOMP.GENERIC.ELEC</t>
  </si>
  <si>
    <t>FEC.ktoe.LV.CHI.PHARM.MOTOR.GENERIC.ELEC</t>
  </si>
  <si>
    <t>FEC.ktoe.LV.CHI.PHARM.FANS.GENERIC.ELEC</t>
  </si>
  <si>
    <t>FEC.ktoe.LV.CHI.PHARM.LOW_ENTH.TOTAL.TOTAL</t>
  </si>
  <si>
    <t>FEC.ktoe.LV.CHI.PHARM.LOW_ENTH.THERM.DIESEL_LIQBIO</t>
  </si>
  <si>
    <t>FEC.ktoe.LV.CHI.PHARM.LOW_ENTH.THERM.NG_BIOGAS</t>
  </si>
  <si>
    <t>FEC.ktoe.LV.CHI.PHARM.LOW_ENTH.THERM.SOLAR_GEO</t>
  </si>
  <si>
    <t>FEC.ktoe.LV.CHI.PHARM.LOW_ENTH.HP.AMBIENT</t>
  </si>
  <si>
    <t>FEC.ktoe.LV.CHI.PHARM.LOW_ENTH.THERM.ELEC</t>
  </si>
  <si>
    <t>FEC.ktoe.LV.CHI.PHARM.PROCESSING_STEAM.TOTAL.TOTAL</t>
  </si>
  <si>
    <t>FEC.ktoe.LV.CHI.PHARM.PROCESSING_STEAM.STEAM.SOLIDS</t>
  </si>
  <si>
    <t>FEC.ktoe.LV.CHI.PHARM.PROCESSING_STEAM.STEAM.RFG</t>
  </si>
  <si>
    <t>FEC.ktoe.LV.CHI.PHARM.PROCESSING_STEAM.STEAM.LPG</t>
  </si>
  <si>
    <t>FEC.ktoe.LV.CHI.PHARM.PROCESSING_STEAM.STEAM.DIESEL_LIQBIO</t>
  </si>
  <si>
    <t>FEC.ktoe.LV.CHI.PHARM.PROCESSING_STEAM.STEAM.RFO</t>
  </si>
  <si>
    <t>FEC.ktoe.LV.CHI.PHARM.PROCESSING_STEAM.STEAM.OTHER</t>
  </si>
  <si>
    <t>FEC.ktoe.LV.CHI.PHARM.PROCESSING_STEAM.STEAM.NG_BIOGAS</t>
  </si>
  <si>
    <t>FEC.ktoe.LV.CHI.PHARM.PROCESSING_STEAM.STEAM.DERIVED</t>
  </si>
  <si>
    <t>FEC.ktoe.LV.CHI.PHARM.PROCESSING_STEAM.STEAM.BIOMASS_WASTE</t>
  </si>
  <si>
    <t>FEC.ktoe.LV.CHI.PHARM.PROCESSING_STEAM.STEAM.STEAM_DISTR</t>
  </si>
  <si>
    <t>FEC.ktoe.LV.CHI.PHARM.PROCESSING.MICROW.ELEC</t>
  </si>
  <si>
    <t>FEC.ktoe.LV.CHI.PHARM.PROC_HEAT.TOTAL.TOTAL</t>
  </si>
  <si>
    <t>FEC.ktoe.LV.CHI.PHARM.PROC_HEAT.THERM.TOTAL</t>
  </si>
  <si>
    <t>FEC.ktoe.LV.CHI.PHARM.PROC_HEAT.THERM.SOLIDS</t>
  </si>
  <si>
    <t>FEC.ktoe.LV.CHI.PHARM.PROC_HEAT.THERM.LPG</t>
  </si>
  <si>
    <t>FEC.ktoe.LV.CHI.PHARM.PROC_HEAT.THERM.DIESEL_LIQBIO</t>
  </si>
  <si>
    <t>FEC.ktoe.LV.CHI.PHARM.PROC_HEAT.THERM.RFO</t>
  </si>
  <si>
    <t>FEC.ktoe.LV.CHI.PHARM.PROC_HEAT.THERM.NG_BIOGAS</t>
  </si>
  <si>
    <t>FEC.ktoe.LV.CHI.PHARM.PROC_HEAT.ELEC.ELEC</t>
  </si>
  <si>
    <t>FEC.ktoe.LV.CHI.PHARM.PROC_COOL.THERM.NG_BIOGAS</t>
  </si>
  <si>
    <t>FEC.ktoe.LV.CHI.PHARM.PROC_COOL_STEAM.TOTAL.TOTAL</t>
  </si>
  <si>
    <t>FEC.ktoe.LV.CHI.PHARM.PROC_COOL_STEAM.STEAM.SOLIDS</t>
  </si>
  <si>
    <t>FEC.ktoe.LV.CHI.PHARM.PROC_COOL_STEAM.STEAM.RFG</t>
  </si>
  <si>
    <t>FEC.ktoe.LV.CHI.PHARM.PROC_COOL_STEAM.STEAM.LPG</t>
  </si>
  <si>
    <t>FEC.ktoe.LV.CHI.PHARM.PROC_COOL_STEAM.STEAM.DIESEL_LIQBIO</t>
  </si>
  <si>
    <t>FEC.ktoe.LV.CHI.PHARM.PROC_COOL_STEAM.STEAM.RFO</t>
  </si>
  <si>
    <t>FEC.ktoe.LV.CHI.PHARM.PROC_COOL_STEAM.STEAM.OTHER</t>
  </si>
  <si>
    <t>FEC.ktoe.LV.CHI.PHARM.PROC_COOL_STEAM.STEAM.NG_BIOGAS</t>
  </si>
  <si>
    <t>FEC.ktoe.LV.CHI.PHARM.PROC_COOL_STEAM.STEAM.DERIVED</t>
  </si>
  <si>
    <t>FEC.ktoe.LV.CHI.PHARM.PROC_COOL_STEAM.STEAM.BIOMASS_WASTE</t>
  </si>
  <si>
    <t>FEC.ktoe.LV.CHI.PHARM.PROC_COOL_STEAM.STEAM.STEAM_DISTR</t>
  </si>
  <si>
    <t>FEC.ktoe.LV.CHI.PHARM.PROC_COOL.ELEC.ELEC</t>
  </si>
  <si>
    <t>FEC.ktoe.LV.CHI.PHARM.GENERIC.MECH.ELEC</t>
  </si>
  <si>
    <t>Chemicals: Process cooling - Natural gas</t>
  </si>
  <si>
    <t>UED.ktoe.LV.CHI.BASIC_CHEM.LIGHT.GENERIC.ELEC</t>
  </si>
  <si>
    <t>UED.ktoe.LV.CHI.BASIC_CHEM.AIRCOMP.GENERIC.ELEC</t>
  </si>
  <si>
    <t>UED.ktoe.LV.CHI.BASIC_CHEM.MOTOR.GENERIC.ELEC</t>
  </si>
  <si>
    <t>UED.ktoe.LV.CHI.BASIC_CHEM.FANS.GENERIC.ELEC</t>
  </si>
  <si>
    <t>UED.ktoe.LV.CHI.BASIC_CHEM.LOW_ENTH.TOTAL.TOTAL</t>
  </si>
  <si>
    <t>UED.ktoe.LV.CHI.BASIC_CHEM.LOW_ENTH.THERM.DIESEL_LIQBIO</t>
  </si>
  <si>
    <t>UED.ktoe.LV.CHI.BASIC_CHEM.LOW_ENTH.THERM.NG_BIOGAS</t>
  </si>
  <si>
    <t>UED.ktoe.LV.CHI.BASIC_CHEM.LOW_ENTH.THERM.SOLAR_GEO</t>
  </si>
  <si>
    <t>UED.ktoe.LV.CHI.BASIC_CHEM.LOW_ENTH.HP.AMBIENT</t>
  </si>
  <si>
    <t>UED.ktoe.LV.CHI.BASIC_CHEM.LOW_ENTH.THERM.ELEC</t>
  </si>
  <si>
    <t>UED.ktoe.LV.CHI.BASIC_CHEM.PROCESSING.TOTAL.TOTAL</t>
  </si>
  <si>
    <t>UED.ktoe.LV.CHI.BASIC_CHEM.PROCESSING.STEAM.SOLIDS</t>
  </si>
  <si>
    <t>UED.ktoe.LV.CHI.BASIC_CHEM.PROCESSING.STEAM.RFG</t>
  </si>
  <si>
    <t>UED.ktoe.LV.CHI.BASIC_CHEM.PROCESSING.STEAM.LPG</t>
  </si>
  <si>
    <t>UED.ktoe.LV.CHI.BASIC_CHEM.PROCESSING.STEAM.DIESEL_LIQBIO</t>
  </si>
  <si>
    <t>UED.ktoe.LV.CHI.BASIC_CHEM.PROCESSING.STEAM.RFO</t>
  </si>
  <si>
    <t>UED.ktoe.LV.CHI.BASIC_CHEM.PROCESSING.STEAM.OTHER</t>
  </si>
  <si>
    <t>UED.ktoe.LV.CHI.BASIC_CHEM.PROCESSING.STEAM.NG_BIOGAS</t>
  </si>
  <si>
    <t>UED.ktoe.LV.CHI.BASIC_CHEM.PROCESSING.STEAM.DERIVED</t>
  </si>
  <si>
    <t>UED.ktoe.LV.CHI.BASIC_CHEM.PROCESSING.STEAM.BIOMASS_WASTE</t>
  </si>
  <si>
    <t>UED.ktoe.LV.CHI.BASIC_CHEM.PROCESSING.STEAM.STEAM_DISTR</t>
  </si>
  <si>
    <t>UED.ktoe.LV.CHI.BASIC_CHEM.PROC_HEAT.TOTAL.TOTAL</t>
  </si>
  <si>
    <t>UED.ktoe.LV.CHI.BASIC_CHEM.PROC_HEAT.THERM.TOTAL</t>
  </si>
  <si>
    <t>UED.ktoe.LV.CHI.BASIC_CHEM.PROC_HEAT.THERM.SOLIDS</t>
  </si>
  <si>
    <t>UED.ktoe.LV.CHI.BASIC_CHEM.PROC_HEAT.THERM.LPG</t>
  </si>
  <si>
    <t>UED.ktoe.LV.CHI.BASIC_CHEM.PROC_HEAT.THERM.DIESEL_LIQBIO</t>
  </si>
  <si>
    <t>UED.ktoe.LV.CHI.BASIC_CHEM.PROC_HEAT.THERM.RFO</t>
  </si>
  <si>
    <t>UED.ktoe.LV.CHI.BASIC_CHEM.PROC_HEAT.THERM.NG_BIOGAS</t>
  </si>
  <si>
    <t>UED.ktoe.LV.CHI.BASIC_CHEM.PROC_HEAT.ELEC.ELEC</t>
  </si>
  <si>
    <t>UED.ktoe.LV.CHI.BASIC_CHEM.PROC_COOL.THERM.NG_BIOGAS</t>
  </si>
  <si>
    <t>UED.ktoe.LV.CHI.BASIC_CHEM.PROC_COOL_STEAM.TOTAL.TOTAL</t>
  </si>
  <si>
    <t>UED.ktoe.LV.CHI.BASIC_CHEM.PROC_COOL_STEAM.STEAM.SOLIDS</t>
  </si>
  <si>
    <t>UED.ktoe.LV.CHI.BASIC_CHEM.PROC_COOL_STEAM.STEAM.RFG</t>
  </si>
  <si>
    <t>UED.ktoe.LV.CHI.BASIC_CHEM.PROC_COOL_STEAM.STEAM.LPG</t>
  </si>
  <si>
    <t>UED.ktoe.LV.CHI.BASIC_CHEM.PROC_COOL_STEAM.STEAM.DIESEL_LIQBIO</t>
  </si>
  <si>
    <t>UED.ktoe.LV.CHI.BASIC_CHEM.PROC_COOL_STEAM.STEAM.RFO</t>
  </si>
  <si>
    <t>UED.ktoe.LV.CHI.BASIC_CHEM.PROC_COOL_STEAM.STEAM.OTHER</t>
  </si>
  <si>
    <t>UED.ktoe.LV.CHI.BASIC_CHEM.PROC_COOL_STEAM.STEAM.NG_BIOGAS</t>
  </si>
  <si>
    <t>UED.ktoe.LV.CHI.BASIC_CHEM.PROC_COOL_STEAM.STEAM.DERIVED</t>
  </si>
  <si>
    <t>UED.ktoe.LV.CHI.BASIC_CHEM.PROC_COOL_STEAM.STEAM.BIOMASS_WASTE</t>
  </si>
  <si>
    <t>UED.ktoe.LV.CHI.BASIC_CHEM.PROC_COOL_STEAM.STEAM.STEAM_DISTR</t>
  </si>
  <si>
    <t>UED.ktoe.LV.CHI.BASIC_CHEM.PROC_COOL.ELEC.ELEC</t>
  </si>
  <si>
    <t>UED.ktoe.LV.CHI.BASIC_CHEM.GENERIC.MECH.ELEC</t>
  </si>
  <si>
    <t>UED.ktoe.LV.CHI.OTHER_CHEM.TOTAL.TOTAL.TOTAL</t>
  </si>
  <si>
    <t>UED.ktoe.LV.CHI.OTHER_CHEM.LIGHT.GENERIC.ELEC</t>
  </si>
  <si>
    <t>UED.ktoe.LV.CHI.OTHER_CHEM.AIRCOMP.GENERIC.ELEC</t>
  </si>
  <si>
    <t>UED.ktoe.LV.CHI.OTHER_CHEM.MOTOR.GENERIC.ELEC</t>
  </si>
  <si>
    <t>UED.ktoe.LV.CHI.OTHER_CHEM.FANS.GENERIC.ELEC</t>
  </si>
  <si>
    <t>UED.ktoe.LV.CHI.OTHER_CHEM.LOW_ENTH.TOTAL.TOTAL</t>
  </si>
  <si>
    <t>UED.ktoe.LV.CHI.OTHER_CHEM.LOW_ENTH.THERM.DIESEL_LIQBIO</t>
  </si>
  <si>
    <t>UED.ktoe.LV.CHI.OTHER_CHEM.LOW_ENTH.THERM.NG_BIOGAS</t>
  </si>
  <si>
    <t>UED.ktoe.LV.CHI.OTHER_CHEM.LOW_ENTH.THERM.SOLAR_GEO</t>
  </si>
  <si>
    <t>UED.ktoe.LV.CHI.OTHER_CHEM.LOW_ENTH.HP.AMBIENT</t>
  </si>
  <si>
    <t>UED.ktoe.LV.CHI.OTHER_CHEM.LOW_ENTH.THERM.ELEC</t>
  </si>
  <si>
    <t>UED.ktoe.LV.CHI.OTHER_CHEM.PROCESSING_STEAM.TOTAL.TOTAL</t>
  </si>
  <si>
    <t>UED.ktoe.LV.CHI.OTHER_CHEM.PROCESSING_STEAM.STEAM.SOLIDS</t>
  </si>
  <si>
    <t>UED.ktoe.LV.CHI.OTHER_CHEM.PROCESSING_STEAM.STEAM.RFG</t>
  </si>
  <si>
    <t>UED.ktoe.LV.CHI.OTHER_CHEM.PROCESSING_STEAM.STEAM.LPG</t>
  </si>
  <si>
    <t>UED.ktoe.LV.CHI.OTHER_CHEM.PROCESSING_STEAM.STEAM.DIESEL_LIQBIO</t>
  </si>
  <si>
    <t>UED.ktoe.LV.CHI.OTHER_CHEM.PROCESSING_STEAM.STEAM.RFO</t>
  </si>
  <si>
    <t>UED.ktoe.LV.CHI.OTHER_CHEM.PROCESSING_STEAM.STEAM.OTHER</t>
  </si>
  <si>
    <t>UED.ktoe.LV.CHI.OTHER_CHEM.PROCESSING_STEAM.STEAM.NG_BIOGAS</t>
  </si>
  <si>
    <t>UED.ktoe.LV.CHI.OTHER_CHEM.PROCESSING_STEAM.STEAM.DERIVED</t>
  </si>
  <si>
    <t>UED.ktoe.LV.CHI.OTHER_CHEM.PROCESSING_STEAM.STEAM.BIOMASS_WASTE</t>
  </si>
  <si>
    <t>UED.ktoe.LV.CHI.OTHER_CHEM.PROCESSING_STEAM.STEAM.STEAM_DISTR</t>
  </si>
  <si>
    <t>UED.ktoe.LV.CHI.OTHER_CHEM.PROCESSING.MICROW.ELEC</t>
  </si>
  <si>
    <t>UED.ktoe.LV.CHI.OTHER_CHEM.PROC_HEAT.TOTAL.TOTAL</t>
  </si>
  <si>
    <t>UED.ktoe.LV.CHI.OTHER_CHEM.PROC_HEAT.THERM.TOTAL</t>
  </si>
  <si>
    <t>UED.ktoe.LV.CHI.OTHER_CHEM.PROC_HEAT.THERM.SOLIDS</t>
  </si>
  <si>
    <t>UED.ktoe.LV.CHI.OTHER_CHEM.PROC_HEAT.THERM.LPG</t>
  </si>
  <si>
    <t>UED.ktoe.LV.CHI.OTHER_CHEM.PROC_HEAT.THERM.DIESEL_LIQBIO</t>
  </si>
  <si>
    <t>UED.ktoe.LV.CHI.OTHER_CHEM.PROC_HEAT.THERM.RFO</t>
  </si>
  <si>
    <t>UED.ktoe.LV.CHI.OTHER_CHEM.PROC_HEAT.THERM.NG_BIOGAS</t>
  </si>
  <si>
    <t>UED.ktoe.LV.CHI.OTHER_CHEM.PROC_HEAT.ELEC.ELEC</t>
  </si>
  <si>
    <t>UED.ktoe.LV.CHI.OTHER_CHEM.PROC_COOL.THERM.NG_BIOGAS</t>
  </si>
  <si>
    <t>UED.ktoe.LV.CHI.OTHER_CHEM.PROC_COOL_STEAM.TOTAL.TOTAL</t>
  </si>
  <si>
    <t>UED.ktoe.LV.CHI.OTHER_CHEM.PROC_COOL_STEAM.STEAM.SOLIDS</t>
  </si>
  <si>
    <t>UED.ktoe.LV.CHI.OTHER_CHEM.PROC_COOL_STEAM.STEAM.RFG</t>
  </si>
  <si>
    <t>UED.ktoe.LV.CHI.OTHER_CHEM.PROC_COOL_STEAM.STEAM.LPG</t>
  </si>
  <si>
    <t>UED.ktoe.LV.CHI.OTHER_CHEM.PROC_COOL_STEAM.STEAM.DIESEL_LIQBIO</t>
  </si>
  <si>
    <t>UED.ktoe.LV.CHI.OTHER_CHEM.PROC_COOL_STEAM.STEAM.RFO</t>
  </si>
  <si>
    <t>UED.ktoe.LV.CHI.OTHER_CHEM.PROC_COOL_STEAM.STEAM.OTHER</t>
  </si>
  <si>
    <t>UED.ktoe.LV.CHI.OTHER_CHEM.PROC_COOL_STEAM.STEAM.NG_BIOGAS</t>
  </si>
  <si>
    <t>UED.ktoe.LV.CHI.OTHER_CHEM.PROC_COOL_STEAM.STEAM.DERIVED</t>
  </si>
  <si>
    <t>UED.ktoe.LV.CHI.OTHER_CHEM.PROC_COOL_STEAM.STEAM.BIOMASS_WASTE</t>
  </si>
  <si>
    <t>UED.ktoe.LV.CHI.OTHER_CHEM.PROC_COOL_STEAM.STEAM.STEAM_DISTR</t>
  </si>
  <si>
    <t>UED.ktoe.LV.CHI.OTHER_CHEM.PROC_COOL.ELEC.ELEC</t>
  </si>
  <si>
    <t>UED.ktoe.LV.CHI.OTHER_CHEM.GENERIC.MECH.ELEC</t>
  </si>
  <si>
    <t>UED.ktoe.LV.CHI.PHARM.TOTAL.TOTAL.TOTAL</t>
  </si>
  <si>
    <t>UED.ktoe.LV.CHI.PHARM.LIGHT.GENERIC.ELEC</t>
  </si>
  <si>
    <t>UED.ktoe.LV.CHI.PHARM.AIRCOMP.GENERIC.ELEC</t>
  </si>
  <si>
    <t>UED.ktoe.LV.CHI.PHARM.MOTOR.GENERIC.ELEC</t>
  </si>
  <si>
    <t>UED.ktoe.LV.CHI.PHARM.FANS.GENERIC.ELEC</t>
  </si>
  <si>
    <t>UED.ktoe.LV.CHI.PHARM.LOW_ENTH.TOTAL.TOTAL</t>
  </si>
  <si>
    <t>UED.ktoe.LV.CHI.PHARM.LOW_ENTH.THERM.DIESEL_LIQBIO</t>
  </si>
  <si>
    <t>UED.ktoe.LV.CHI.PHARM.LOW_ENTH.THERM.NG_BIOGAS</t>
  </si>
  <si>
    <t>UED.ktoe.LV.CHI.PHARM.LOW_ENTH.THERM.SOLAR_GEO</t>
  </si>
  <si>
    <t>UED.ktoe.LV.CHI.PHARM.LOW_ENTH.HP.AMBIENT</t>
  </si>
  <si>
    <t>UED.ktoe.LV.CHI.PHARM.LOW_ENTH.THERM.ELEC</t>
  </si>
  <si>
    <t>UED.ktoe.LV.CHI.PHARM.PROCESSING_STEAM.TOTAL.TOTAL</t>
  </si>
  <si>
    <t>UED.ktoe.LV.CHI.PHARM.PROCESSING_STEAM.STEAM.SOLIDS</t>
  </si>
  <si>
    <t>UED.ktoe.LV.CHI.PHARM.PROCESSING_STEAM.STEAM.RFG</t>
  </si>
  <si>
    <t>UED.ktoe.LV.CHI.PHARM.PROCESSING_STEAM.STEAM.LPG</t>
  </si>
  <si>
    <t>UED.ktoe.LV.CHI.PHARM.PROCESSING_STEAM.STEAM.DIESEL_LIQBIO</t>
  </si>
  <si>
    <t>UED.ktoe.LV.CHI.PHARM.PROCESSING_STEAM.STEAM.RFO</t>
  </si>
  <si>
    <t>UED.ktoe.LV.CHI.PHARM.PROCESSING_STEAM.STEAM.OTHER</t>
  </si>
  <si>
    <t>UED.ktoe.LV.CHI.PHARM.PROCESSING_STEAM.STEAM.NG_BIOGAS</t>
  </si>
  <si>
    <t>UED.ktoe.LV.CHI.PHARM.PROCESSING_STEAM.STEAM.DERIVED</t>
  </si>
  <si>
    <t>UED.ktoe.LV.CHI.PHARM.PROCESSING_STEAM.STEAM.BIOMASS_WASTE</t>
  </si>
  <si>
    <t>UED.ktoe.LV.CHI.PHARM.PROCESSING_STEAM.STEAM.STEAM_DISTR</t>
  </si>
  <si>
    <t>UED.ktoe.LV.CHI.PHARM.PROCESSING.MICROW.ELEC</t>
  </si>
  <si>
    <t>UED.ktoe.LV.CHI.PHARM.PROC_HEAT.TOTAL.TOTAL</t>
  </si>
  <si>
    <t>UED.ktoe.LV.CHI.PHARM.PROC_HEAT.THERM.TOTAL</t>
  </si>
  <si>
    <t>UED.ktoe.LV.CHI.PHARM.PROC_HEAT.THERM.SOLIDS</t>
  </si>
  <si>
    <t>UED.ktoe.LV.CHI.PHARM.PROC_HEAT.THERM.LPG</t>
  </si>
  <si>
    <t>UED.ktoe.LV.CHI.PHARM.PROC_HEAT.THERM.DIESEL_LIQBIO</t>
  </si>
  <si>
    <t>UED.ktoe.LV.CHI.PHARM.PROC_HEAT.THERM.RFO</t>
  </si>
  <si>
    <t>UED.ktoe.LV.CHI.PHARM.PROC_HEAT.THERM.NG_BIOGAS</t>
  </si>
  <si>
    <t>UED.ktoe.LV.CHI.PHARM.PROC_HEAT.ELEC.ELEC</t>
  </si>
  <si>
    <t>UED.ktoe.LV.CHI.PHARM.PROC_COOL.THERM.NG_BIOGAS</t>
  </si>
  <si>
    <t>UED.ktoe.LV.CHI.PHARM.PROC_COOL_STEAM.TOTAL.TOTAL</t>
  </si>
  <si>
    <t>UED.ktoe.LV.CHI.PHARM.PROC_COOL_STEAM.STEAM.SOLIDS</t>
  </si>
  <si>
    <t>UED.ktoe.LV.CHI.PHARM.PROC_COOL_STEAM.STEAM.RFG</t>
  </si>
  <si>
    <t>UED.ktoe.LV.CHI.PHARM.PROC_COOL_STEAM.STEAM.LPG</t>
  </si>
  <si>
    <t>UED.ktoe.LV.CHI.PHARM.PROC_COOL_STEAM.STEAM.DIESEL_LIQBIO</t>
  </si>
  <si>
    <t>UED.ktoe.LV.CHI.PHARM.PROC_COOL_STEAM.STEAM.RFO</t>
  </si>
  <si>
    <t>UED.ktoe.LV.CHI.PHARM.PROC_COOL_STEAM.STEAM.OTHER</t>
  </si>
  <si>
    <t>UED.ktoe.LV.CHI.PHARM.PROC_COOL_STEAM.STEAM.NG_BIOGAS</t>
  </si>
  <si>
    <t>UED.ktoe.LV.CHI.PHARM.PROC_COOL_STEAM.STEAM.DERIVED</t>
  </si>
  <si>
    <t>UED.ktoe.LV.CHI.PHARM.PROC_COOL_STEAM.STEAM.BIOMASS_WASTE</t>
  </si>
  <si>
    <t>UED.ktoe.LV.CHI.PHARM.PROC_COOL_STEAM.STEAM.STEAM_DISTR</t>
  </si>
  <si>
    <t>UED.ktoe.LV.CHI.PHARM.PROC_COOL.ELEC.ELEC</t>
  </si>
  <si>
    <t>UED.ktoe.LV.CHI.PHARM.GENERIC.MECH.ELEC</t>
  </si>
  <si>
    <t>Basic chemicals (energy consumption)</t>
  </si>
  <si>
    <t>FUEL_EMI.ktCO2.LV.CHI.BASIC_CHEM.LIGHT.GENERIC.ELEC</t>
  </si>
  <si>
    <t>FUEL_EMI.ktCO2.LV.CHI.BASIC_CHEM.AIRCOMP.GENERIC.ELEC</t>
  </si>
  <si>
    <t>FUEL_EMI.ktCO2.LV.CHI.BASIC_CHEM.MOTOR.GENERIC.ELEC</t>
  </si>
  <si>
    <t>FUEL_EMI.ktCO2.LV.CHI.BASIC_CHEM.FANS.GENERIC.ELEC</t>
  </si>
  <si>
    <t>FUEL_EMI.ktCO2.LV.CHI.BASIC_CHEM.LOW_ENTH.TOTAL.TOTAL</t>
  </si>
  <si>
    <t>FUEL_EMI.ktCO2.LV.CHI.BASIC_CHEM.LOW_ENTH.THERM.DIESEL_LIQBIO</t>
  </si>
  <si>
    <t>FUEL_EMI.ktCO2.LV.CHI.BASIC_CHEM.LOW_ENTH.THERM.NG_BIOGAS</t>
  </si>
  <si>
    <t>FUEL_EMI.ktCO2.LV.CHI.BASIC_CHEM.LOW_ENTH.THERM.SOLAR_GEO</t>
  </si>
  <si>
    <t>FUEL_EMI.ktCO2.LV.CHI.BASIC_CHEM.LOW_ENTH.HP.AMBIENT</t>
  </si>
  <si>
    <t>FUEL_EMI.ktCO2.LV.CHI.BASIC_CHEM.LOW_ENTH.THERM.ELEC</t>
  </si>
  <si>
    <t>FUEL_EMI.ktCO2.LV.CHI.BASIC_CHEM.PROCESSING.TOTAL.TOTAL</t>
  </si>
  <si>
    <t>FUEL_EMI.ktCO2.LV.CHI.BASIC_CHEM.PROCESSING.STEAM.SOLIDS</t>
  </si>
  <si>
    <t>FUEL_EMI.ktCO2.LV.CHI.BASIC_CHEM.PROCESSING.STEAM.RFG</t>
  </si>
  <si>
    <t>FUEL_EMI.ktCO2.LV.CHI.BASIC_CHEM.PROCESSING.STEAM.LPG</t>
  </si>
  <si>
    <t>FUEL_EMI.ktCO2.LV.CHI.BASIC_CHEM.PROCESSING.STEAM.DIESEL_LIQBIO</t>
  </si>
  <si>
    <t>FUEL_EMI.ktCO2.LV.CHI.BASIC_CHEM.PROCESSING.STEAM.RFO</t>
  </si>
  <si>
    <t>FUEL_EMI.ktCO2.LV.CHI.BASIC_CHEM.PROCESSING.STEAM.OTHER</t>
  </si>
  <si>
    <t>FUEL_EMI.ktCO2.LV.CHI.BASIC_CHEM.PROCESSING.STEAM.NG_BIOGAS</t>
  </si>
  <si>
    <t>FUEL_EMI.ktCO2.LV.CHI.BASIC_CHEM.PROCESSING.STEAM.DERIVED</t>
  </si>
  <si>
    <t>FUEL_EMI.ktCO2.LV.CHI.BASIC_CHEM.PROCESSING.STEAM.BIOMASS_WASTE</t>
  </si>
  <si>
    <t>FUEL_EMI.ktCO2.LV.CHI.BASIC_CHEM.PROCESSING.STEAM.STEAM_DISTR</t>
  </si>
  <si>
    <t>FUEL_EMI.ktCO2.LV.CHI.BASIC_CHEM.PROC_HEAT.TOTAL.TOTAL</t>
  </si>
  <si>
    <t>FUEL_EMI.ktCO2.LV.CHI.BASIC_CHEM.PROC_HEAT.THERM.TOTAL</t>
  </si>
  <si>
    <t>FUEL_EMI.ktCO2.LV.CHI.BASIC_CHEM.PROC_HEAT.THERM.SOLIDS</t>
  </si>
  <si>
    <t>FUEL_EMI.ktCO2.LV.CHI.BASIC_CHEM.PROC_HEAT.THERM.LPG</t>
  </si>
  <si>
    <t>FUEL_EMI.ktCO2.LV.CHI.BASIC_CHEM.PROC_HEAT.THERM.DIESEL_LIQBIO</t>
  </si>
  <si>
    <t>FUEL_EMI.ktCO2.LV.CHI.BASIC_CHEM.PROC_HEAT.THERM.RFO</t>
  </si>
  <si>
    <t>FUEL_EMI.ktCO2.LV.CHI.BASIC_CHEM.PROC_HEAT.THERM.NG_BIOGAS</t>
  </si>
  <si>
    <t>FUEL_EMI.ktCO2.LV.CHI.BASIC_CHEM.PROC_HEAT.ELEC.ELEC</t>
  </si>
  <si>
    <t>FUEL_EMI.ktCO2.LV.CHI.BASIC_CHEM.PROC_COOL.THERM.NG_BIOGAS</t>
  </si>
  <si>
    <t>FUEL_EMI.ktCO2.LV.CHI.BASIC_CHEM.PROC_COOL_STEAM.TOTAL.TOTAL</t>
  </si>
  <si>
    <t>FUEL_EMI.ktCO2.LV.CHI.BASIC_CHEM.PROC_COOL_STEAM.STEAM.SOLIDS</t>
  </si>
  <si>
    <t>FUEL_EMI.ktCO2.LV.CHI.BASIC_CHEM.PROC_COOL_STEAM.STEAM.RFG</t>
  </si>
  <si>
    <t>FUEL_EMI.ktCO2.LV.CHI.BASIC_CHEM.PROC_COOL_STEAM.STEAM.LPG</t>
  </si>
  <si>
    <t>FUEL_EMI.ktCO2.LV.CHI.BASIC_CHEM.PROC_COOL_STEAM.STEAM.DIESEL_LIQBIO</t>
  </si>
  <si>
    <t>FUEL_EMI.ktCO2.LV.CHI.BASIC_CHEM.PROC_COOL_STEAM.STEAM.RFO</t>
  </si>
  <si>
    <t>FUEL_EMI.ktCO2.LV.CHI.BASIC_CHEM.PROC_COOL_STEAM.STEAM.OTHER</t>
  </si>
  <si>
    <t>FUEL_EMI.ktCO2.LV.CHI.BASIC_CHEM.PROC_COOL_STEAM.STEAM.NG_BIOGAS</t>
  </si>
  <si>
    <t>FUEL_EMI.ktCO2.LV.CHI.BASIC_CHEM.PROC_COOL_STEAM.STEAM.DERIVED</t>
  </si>
  <si>
    <t>FUEL_EMI.ktCO2.LV.CHI.BASIC_CHEM.PROC_COOL_STEAM.STEAM.BIOMASS_WASTE</t>
  </si>
  <si>
    <t>FUEL_EMI.ktCO2.LV.CHI.BASIC_CHEM.PROC_COOL_STEAM.STEAM.STEAM_DISTR</t>
  </si>
  <si>
    <t>FUEL_EMI.ktCO2.LV.CHI.BASIC_CHEM.PROC_COOL.ELEC.ELEC</t>
  </si>
  <si>
    <t>FUEL_EMI.ktCO2.LV.CHI.BASIC_CHEM.GENERIC.MECH.ELEC</t>
  </si>
  <si>
    <t>PROCESS_EMI.ktCO2.LV.CHI.BASIC_CHEM</t>
  </si>
  <si>
    <t>FUEL_EMI.ktCO2.LV.CHI.OTHER_CHEM.LIGHT.GENERIC.ELEC</t>
  </si>
  <si>
    <t>FUEL_EMI.ktCO2.LV.CHI.OTHER_CHEM.AIRCOMP.GENERIC.ELEC</t>
  </si>
  <si>
    <t>FUEL_EMI.ktCO2.LV.CHI.OTHER_CHEM.MOTOR.GENERIC.ELEC</t>
  </si>
  <si>
    <t>FUEL_EMI.ktCO2.LV.CHI.OTHER_CHEM.FANS.GENERIC.ELEC</t>
  </si>
  <si>
    <t>FUEL_EMI.ktCO2.LV.CHI.OTHER_CHEM.LOW_ENTH.TOTAL.TOTAL</t>
  </si>
  <si>
    <t>FUEL_EMI.ktCO2.LV.CHI.OTHER_CHEM.LOW_ENTH.THERM.DIESEL_LIQBIO</t>
  </si>
  <si>
    <t>FUEL_EMI.ktCO2.LV.CHI.OTHER_CHEM.LOW_ENTH.THERM.NG_BIOGAS</t>
  </si>
  <si>
    <t>FUEL_EMI.ktCO2.LV.CHI.OTHER_CHEM.LOW_ENTH.THERM.SOLAR_GEO</t>
  </si>
  <si>
    <t>FUEL_EMI.ktCO2.LV.CHI.OTHER_CHEM.LOW_ENTH.HP.AMBIENT</t>
  </si>
  <si>
    <t>FUEL_EMI.ktCO2.LV.CHI.OTHER_CHEM.LOW_ENTH.THERM.ELEC</t>
  </si>
  <si>
    <t>FUEL_EMI.ktCO2.LV.CHI.OTHER_CHEM.PROCESSING_STEAM.TOTAL.TOTAL</t>
  </si>
  <si>
    <t>FUEL_EMI.ktCO2.LV.CHI.OTHER_CHEM.PROCESSING_STEAM.STEAM.SOLIDS</t>
  </si>
  <si>
    <t>FUEL_EMI.ktCO2.LV.CHI.OTHER_CHEM.PROCESSING_STEAM.STEAM.RFG</t>
  </si>
  <si>
    <t>FUEL_EMI.ktCO2.LV.CHI.OTHER_CHEM.PROCESSING_STEAM.STEAM.LPG</t>
  </si>
  <si>
    <t>FUEL_EMI.ktCO2.LV.CHI.OTHER_CHEM.PROCESSING_STEAM.STEAM.DIESEL_LIQBIO</t>
  </si>
  <si>
    <t>FUEL_EMI.ktCO2.LV.CHI.OTHER_CHEM.PROCESSING_STEAM.STEAM.RFO</t>
  </si>
  <si>
    <t>FUEL_EMI.ktCO2.LV.CHI.OTHER_CHEM.PROCESSING_STEAM.STEAM.OTHER</t>
  </si>
  <si>
    <t>FUEL_EMI.ktCO2.LV.CHI.OTHER_CHEM.PROCESSING_STEAM.STEAM.NG_BIOGAS</t>
  </si>
  <si>
    <t>FUEL_EMI.ktCO2.LV.CHI.OTHER_CHEM.PROCESSING_STEAM.STEAM.DERIVED</t>
  </si>
  <si>
    <t>FUEL_EMI.ktCO2.LV.CHI.OTHER_CHEM.PROCESSING_STEAM.STEAM.BIOMASS_WASTE</t>
  </si>
  <si>
    <t>FUEL_EMI.ktCO2.LV.CHI.OTHER_CHEM.PROCESSING_STEAM.STEAM.STEAM_DISTR</t>
  </si>
  <si>
    <t>FUEL_EMI.ktCO2.LV.CHI.OTHER_CHEM.PROCESSING.MICROW.ELEC</t>
  </si>
  <si>
    <t>FUEL_EMI.ktCO2.LV.CHI.OTHER_CHEM.PROC_HEAT.TOTAL.TOTAL</t>
  </si>
  <si>
    <t>FUEL_EMI.ktCO2.LV.CHI.OTHER_CHEM.PROC_HEAT.THERM.TOTAL</t>
  </si>
  <si>
    <t>FUEL_EMI.ktCO2.LV.CHI.OTHER_CHEM.PROC_HEAT.THERM.SOLIDS</t>
  </si>
  <si>
    <t>FUEL_EMI.ktCO2.LV.CHI.OTHER_CHEM.PROC_HEAT.THERM.LPG</t>
  </si>
  <si>
    <t>FUEL_EMI.ktCO2.LV.CHI.OTHER_CHEM.PROC_HEAT.THERM.DIESEL_LIQBIO</t>
  </si>
  <si>
    <t>FUEL_EMI.ktCO2.LV.CHI.OTHER_CHEM.PROC_HEAT.THERM.RFO</t>
  </si>
  <si>
    <t>FUEL_EMI.ktCO2.LV.CHI.OTHER_CHEM.PROC_HEAT.THERM.NG_BIOGAS</t>
  </si>
  <si>
    <t>FUEL_EMI.ktCO2.LV.CHI.OTHER_CHEM.PROC_HEAT.ELEC.ELEC</t>
  </si>
  <si>
    <t>FUEL_EMI.ktCO2.LV.CHI.OTHER_CHEM.PROC_COOL.THERM.NG_BIOGAS</t>
  </si>
  <si>
    <t>FUEL_EMI.ktCO2.LV.CHI.OTHER_CHEM.PROC_COOL_STEAM.TOTAL.TOTAL</t>
  </si>
  <si>
    <t>FUEL_EMI.ktCO2.LV.CHI.OTHER_CHEM.PROC_COOL_STEAM.STEAM.SOLIDS</t>
  </si>
  <si>
    <t>FUEL_EMI.ktCO2.LV.CHI.OTHER_CHEM.PROC_COOL_STEAM.STEAM.RFG</t>
  </si>
  <si>
    <t>FUEL_EMI.ktCO2.LV.CHI.OTHER_CHEM.PROC_COOL_STEAM.STEAM.LPG</t>
  </si>
  <si>
    <t>FUEL_EMI.ktCO2.LV.CHI.OTHER_CHEM.PROC_COOL_STEAM.STEAM.DIESEL_LIQBIO</t>
  </si>
  <si>
    <t>FUEL_EMI.ktCO2.LV.CHI.OTHER_CHEM.PROC_COOL_STEAM.STEAM.RFO</t>
  </si>
  <si>
    <t>FUEL_EMI.ktCO2.LV.CHI.OTHER_CHEM.PROC_COOL_STEAM.STEAM.OTHER</t>
  </si>
  <si>
    <t>FUEL_EMI.ktCO2.LV.CHI.OTHER_CHEM.PROC_COOL_STEAM.STEAM.NG_BIOGAS</t>
  </si>
  <si>
    <t>FUEL_EMI.ktCO2.LV.CHI.OTHER_CHEM.PROC_COOL_STEAM.STEAM.DERIVED</t>
  </si>
  <si>
    <t>FUEL_EMI.ktCO2.LV.CHI.OTHER_CHEM.PROC_COOL_STEAM.STEAM.BIOMASS_WASTE</t>
  </si>
  <si>
    <t>FUEL_EMI.ktCO2.LV.CHI.OTHER_CHEM.PROC_COOL_STEAM.STEAM.STEAM_DISTR</t>
  </si>
  <si>
    <t>FUEL_EMI.ktCO2.LV.CHI.OTHER_CHEM.PROC_COOL.ELEC.ELEC</t>
  </si>
  <si>
    <t>FUEL_EMI.ktCO2.LV.CHI.OTHER_CHEM.GENERIC.MECH.ELEC</t>
  </si>
  <si>
    <t>PROCESS_EMI.ktCO2.LV.CHI.OTHER_CHEM</t>
  </si>
  <si>
    <t>FUEL_EMI.ktCO2.LV.CHI.PHARM.TOTAL.TOTAL.TOTAL</t>
  </si>
  <si>
    <t>FUEL_EMI.ktCO2.LV.CHI.PHARM.LIGHT.GENERIC.ELEC</t>
  </si>
  <si>
    <t>FUEL_EMI.ktCO2.LV.CHI.PHARM.AIRCOMP.GENERIC.ELEC</t>
  </si>
  <si>
    <t>FUEL_EMI.ktCO2.LV.CHI.PHARM.MOTOR.GENERIC.ELEC</t>
  </si>
  <si>
    <t>FUEL_EMI.ktCO2.LV.CHI.PHARM.FANS.GENERIC.ELEC</t>
  </si>
  <si>
    <t>FUEL_EMI.ktCO2.LV.CHI.PHARM.LOW_ENTH.TOTAL.TOTAL</t>
  </si>
  <si>
    <t>FUEL_EMI.ktCO2.LV.CHI.PHARM.LOW_ENTH.THERM.DIESEL_LIQBIO</t>
  </si>
  <si>
    <t>FUEL_EMI.ktCO2.LV.CHI.PHARM.LOW_ENTH.THERM.NG_BIOGAS</t>
  </si>
  <si>
    <t>FUEL_EMI.ktCO2.LV.CHI.PHARM.LOW_ENTH.THERM.SOLAR_GEO</t>
  </si>
  <si>
    <t>FUEL_EMI.ktCO2.LV.CHI.PHARM.LOW_ENTH.HP.AMBIENT</t>
  </si>
  <si>
    <t>FUEL_EMI.ktCO2.LV.CHI.PHARM.LOW_ENTH.THERM.ELEC</t>
  </si>
  <si>
    <t>FUEL_EMI.ktCO2.LV.CHI.PHARM.PROCESSING_STEAM.TOTAL.TOTAL</t>
  </si>
  <si>
    <t>FUEL_EMI.ktCO2.LV.CHI.PHARM.PROCESSING_STEAM.STEAM.SOLIDS</t>
  </si>
  <si>
    <t>FUEL_EMI.ktCO2.LV.CHI.PHARM.PROCESSING_STEAM.STEAM.RFG</t>
  </si>
  <si>
    <t>FUEL_EMI.ktCO2.LV.CHI.PHARM.PROCESSING_STEAM.STEAM.LPG</t>
  </si>
  <si>
    <t>FUEL_EMI.ktCO2.LV.CHI.PHARM.PROCESSING_STEAM.STEAM.DIESEL_LIQBIO</t>
  </si>
  <si>
    <t>FUEL_EMI.ktCO2.LV.CHI.PHARM.PROCESSING_STEAM.STEAM.RFO</t>
  </si>
  <si>
    <t>FUEL_EMI.ktCO2.LV.CHI.PHARM.PROCESSING_STEAM.STEAM.OTHER</t>
  </si>
  <si>
    <t>FUEL_EMI.ktCO2.LV.CHI.PHARM.PROCESSING_STEAM.STEAM.NG_BIOGAS</t>
  </si>
  <si>
    <t>FUEL_EMI.ktCO2.LV.CHI.PHARM.PROCESSING_STEAM.STEAM.DERIVED</t>
  </si>
  <si>
    <t>FUEL_EMI.ktCO2.LV.CHI.PHARM.PROCESSING_STEAM.STEAM.BIOMASS_WASTE</t>
  </si>
  <si>
    <t>FUEL_EMI.ktCO2.LV.CHI.PHARM.PROCESSING_STEAM.STEAM.STEAM_DISTR</t>
  </si>
  <si>
    <t>FUEL_EMI.ktCO2.LV.CHI.PHARM.PROCESSING.MICROW.ELEC</t>
  </si>
  <si>
    <t>FUEL_EMI.ktCO2.LV.CHI.PHARM.PROC_HEAT.TOTAL.TOTAL</t>
  </si>
  <si>
    <t>FUEL_EMI.ktCO2.LV.CHI.PHARM.PROC_HEAT.THERM.TOTAL</t>
  </si>
  <si>
    <t>FUEL_EMI.ktCO2.LV.CHI.PHARM.PROC_HEAT.THERM.SOLIDS</t>
  </si>
  <si>
    <t>FUEL_EMI.ktCO2.LV.CHI.PHARM.PROC_HEAT.THERM.LPG</t>
  </si>
  <si>
    <t>FUEL_EMI.ktCO2.LV.CHI.PHARM.PROC_HEAT.THERM.DIESEL_LIQBIO</t>
  </si>
  <si>
    <t>FUEL_EMI.ktCO2.LV.CHI.PHARM.PROC_HEAT.THERM.RFO</t>
  </si>
  <si>
    <t>FUEL_EMI.ktCO2.LV.CHI.PHARM.PROC_HEAT.THERM.NG_BIOGAS</t>
  </si>
  <si>
    <t>FUEL_EMI.ktCO2.LV.CHI.PHARM.PROC_HEAT.ELEC.ELEC</t>
  </si>
  <si>
    <t>FUEL_EMI.ktCO2.LV.CHI.PHARM.PROC_COOL.THERM.NG_BIOGAS</t>
  </si>
  <si>
    <t>FUEL_EMI.ktCO2.LV.CHI.PHARM.PROC_COOL_STEAM.TOTAL.TOTAL</t>
  </si>
  <si>
    <t>FUEL_EMI.ktCO2.LV.CHI.PHARM.PROC_COOL_STEAM.STEAM.SOLIDS</t>
  </si>
  <si>
    <t>FUEL_EMI.ktCO2.LV.CHI.PHARM.PROC_COOL_STEAM.STEAM.RFG</t>
  </si>
  <si>
    <t>FUEL_EMI.ktCO2.LV.CHI.PHARM.PROC_COOL_STEAM.STEAM.LPG</t>
  </si>
  <si>
    <t>FUEL_EMI.ktCO2.LV.CHI.PHARM.PROC_COOL_STEAM.STEAM.DIESEL_LIQBIO</t>
  </si>
  <si>
    <t>FUEL_EMI.ktCO2.LV.CHI.PHARM.PROC_COOL_STEAM.STEAM.RFO</t>
  </si>
  <si>
    <t>FUEL_EMI.ktCO2.LV.CHI.PHARM.PROC_COOL_STEAM.STEAM.OTHER</t>
  </si>
  <si>
    <t>FUEL_EMI.ktCO2.LV.CHI.PHARM.PROC_COOL_STEAM.STEAM.NG_BIOGAS</t>
  </si>
  <si>
    <t>FUEL_EMI.ktCO2.LV.CHI.PHARM.PROC_COOL_STEAM.STEAM.DERIVED</t>
  </si>
  <si>
    <t>FUEL_EMI.ktCO2.LV.CHI.PHARM.PROC_COOL_STEAM.STEAM.BIOMASS_WASTE</t>
  </si>
  <si>
    <t>FUEL_EMI.ktCO2.LV.CHI.PHARM.PROC_COOL_STEAM.STEAM.STEAM_DISTR</t>
  </si>
  <si>
    <t>FUEL_EMI.ktCO2.LV.CHI.PHARM.PROC_COOL.ELEC.ELEC</t>
  </si>
  <si>
    <t>FUEL_EMI.ktCO2.LV.CHI.PHARM.GENERIC.MECH.ELEC</t>
  </si>
  <si>
    <t>Basic chemicals (over energy consumption, without process emissions)</t>
  </si>
  <si>
    <t>Other chemicals (without process emissions)</t>
  </si>
  <si>
    <t>VA.Meuro2023.LV.NMM.CEM</t>
  </si>
  <si>
    <t>VA.Meuro2023.LV.NMM.CER</t>
  </si>
  <si>
    <t>VA.Meuro2023.LV.NMM.GLASS</t>
  </si>
  <si>
    <t>Cement (kt)</t>
  </si>
  <si>
    <t>OUTPUT.kt.LV.NMM.CEM</t>
  </si>
  <si>
    <t>Ceramics &amp; other NMM (kt bricks eq.)</t>
  </si>
  <si>
    <t>OUTPUT.kt.LV.NMM.CER</t>
  </si>
  <si>
    <t>Glass production  (kt)</t>
  </si>
  <si>
    <t>OUTPUT.kt.LV.NMM.GLASS</t>
  </si>
  <si>
    <t>CAP.kt.LV.NMM.CEM</t>
  </si>
  <si>
    <t>CAP.kt.LV.NMM.CER</t>
  </si>
  <si>
    <t>CAP.kt.LV.NMM.GLASS</t>
  </si>
  <si>
    <t>NEWCAP.kt.LV.NMM.CEM</t>
  </si>
  <si>
    <t>NEWCAP.kt.LV.NMM.CER</t>
  </si>
  <si>
    <t>NEWCAP.kt.LV.NMM.GLASS</t>
  </si>
  <si>
    <t>FEC.ktoe.LV.NMM.TOTAL.TOTAL.TOTAL.TOTAL</t>
  </si>
  <si>
    <t>FEC.ktoe.LV.NMM.TOTAL.TOTAL.TOTAL.SOLIDS</t>
  </si>
  <si>
    <t>FEC.ktoe.LV.NMM.TOTAL.TOTAL.TOTAL.RFG</t>
  </si>
  <si>
    <t>FEC.ktoe.LV.NMM.TOTAL.TOTAL.TOTAL.LPG</t>
  </si>
  <si>
    <t>FEC.ktoe.LV.NMM.TOTAL.TOTAL.TOTAL.DIESEL</t>
  </si>
  <si>
    <t>FEC.ktoe.LV.NMM.TOTAL.TOTAL.TOTAL.RFO</t>
  </si>
  <si>
    <t>FEC.ktoe.LV.NMM.TOTAL.TOTAL.TOTAL.OTHER</t>
  </si>
  <si>
    <t>FEC.ktoe.LV.NMM.TOTAL.TOTAL.TOTAL.NG</t>
  </si>
  <si>
    <t>FEC.ktoe.LV.NMM.TOTAL.TOTAL.TOTAL.DERIVED</t>
  </si>
  <si>
    <t>FEC.ktoe.LV.NMM.TOTAL.TOTAL.TOTAL.BIOMASS_WASTE</t>
  </si>
  <si>
    <t>FEC.ktoe.LV.NMM.TOTAL.TOTAL.TOTAL.BIOGAS</t>
  </si>
  <si>
    <t>FEC.ktoe.LV.NMM.TOTAL.TOTAL.TOTAL.LIQBIO</t>
  </si>
  <si>
    <t>FEC.ktoe.LV.NMM.TOTAL.TOTAL.TOTAL.SOLAR</t>
  </si>
  <si>
    <t>FEC.ktoe.LV.NMM.TOTAL.TOTAL.TOTAL.GEO</t>
  </si>
  <si>
    <t>FEC.ktoe.LV.NMM.TOTAL.TOTAL.TOTAL.AMBIENT</t>
  </si>
  <si>
    <t>FEC.ktoe.LV.NMM.TOTAL.TOTAL.TOTAL.STEAM_DISTR</t>
  </si>
  <si>
    <t>FEC.ktoe.LV.NMM.TOTAL.TOTAL.TOTAL.ELEC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</si>
  <si>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</si>
  <si>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</si>
  <si>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</si>
  <si>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FEC.ktoe.LV.NMM.CEM.TOTAL.TOTAL.TOTAL</t>
  </si>
  <si>
    <t>FEC.ktoe.LV.NMM.CEM.LIGHT.GENERIC.ELEC</t>
  </si>
  <si>
    <t>FEC.ktoe.LV.NMM.CEM.AIRCOMP.GENERIC.ELEC</t>
  </si>
  <si>
    <t>FEC.ktoe.LV.NMM.CEM.MOTOR.GENERIC.ELEC</t>
  </si>
  <si>
    <t>FEC.ktoe.LV.NMM.CEM.FANS.GENERIC.ELEC</t>
  </si>
  <si>
    <t>FEC.ktoe.LV.NMM.CEM.LOW_ENTH.TOTAL.TOTAL</t>
  </si>
  <si>
    <t>FEC.ktoe.LV.NMM.CEM.LOW_ENTH.THERM.DIESEL_LIQBIO</t>
  </si>
  <si>
    <t>FEC.ktoe.LV.NMM.CEM.LOW_ENTH.THERM.NG_BIOGAS</t>
  </si>
  <si>
    <t>FEC.ktoe.LV.NMM.CEM.LOW_ENTH.THERM.SOLAR_GEO</t>
  </si>
  <si>
    <t>FEC.ktoe.LV.NMM.CEM.LOW_ENTH.HP.AMBIENT</t>
  </si>
  <si>
    <t>FEC.ktoe.LV.NMM.CEM.LOW_ENTH.THERM.ELEC</t>
  </si>
  <si>
    <t>Cement: Grinding, milling of raw material</t>
  </si>
  <si>
    <t>FEC.ktoe.LV.NMM.CEM.GRINDING_RAW.MECH.ELEC</t>
  </si>
  <si>
    <t>Cement: Pre-heating and pre-calcination</t>
  </si>
  <si>
    <t>FEC.ktoe.LV.NMM.CEM.PREHEAT.TOTAL.TOTAL</t>
  </si>
  <si>
    <t>FEC.ktoe.LV.NMM.CEM.PREHEAT.THERM.SOLIDS</t>
  </si>
  <si>
    <t>FEC.ktoe.LV.NMM.CEM.PREHEAT.THERM.LPG</t>
  </si>
  <si>
    <t>FEC.ktoe.LV.NMM.CEM.PREHEAT.THERM.DIESEL_LIQBIO</t>
  </si>
  <si>
    <t>FEC.ktoe.LV.NMM.CEM.PREHEAT.THERM.RFO</t>
  </si>
  <si>
    <t>FEC.ktoe.LV.NMM.CEM.PREHEAT.THERM.OTHER</t>
  </si>
  <si>
    <t>FEC.ktoe.LV.NMM.CEM.PREHEAT.THERM.NG_BIOGAS</t>
  </si>
  <si>
    <t>FEC.ktoe.LV.NMM.CEM.PREHEAT.THERM.BIOMASS_WASTE</t>
  </si>
  <si>
    <t>Cement: Clinker production (kilns)</t>
  </si>
  <si>
    <t>FEC.ktoe.LV.NMM.CEM.KILN.TOTAL.TOTAL</t>
  </si>
  <si>
    <t>FEC.ktoe.LV.NMM.CEM.KILN.THERM.SOLIDS</t>
  </si>
  <si>
    <t>FEC.ktoe.LV.NMM.CEM.KILN.THERM.LPG</t>
  </si>
  <si>
    <t>FEC.ktoe.LV.NMM.CEM.KILN.THERM.DIESEL_LIQBIO</t>
  </si>
  <si>
    <t>FEC.ktoe.LV.NMM.CEM.KILN.THERM.RFO</t>
  </si>
  <si>
    <t>FEC.ktoe.LV.NMM.CEM.KILN.THERM.OTHER</t>
  </si>
  <si>
    <t>FEC.ktoe.LV.NMM.CEM.KILN.THERM.NG_BIOGAS</t>
  </si>
  <si>
    <t>FEC.ktoe.LV.NMM.CEM.KILN.THERM.BIOMASS_WASTE</t>
  </si>
  <si>
    <t>Cement: Grinding, packaging and precasting</t>
  </si>
  <si>
    <t>Cement: Grinding, packaging and precasting (electricity)</t>
  </si>
  <si>
    <t>FEC.ktoe.LV.NMM.CEM.PRECAST.MECH.ELEC</t>
  </si>
  <si>
    <t>Cement: Precasting - Steam</t>
  </si>
  <si>
    <t>FEC.ktoe.LV.NMM.CEM.PRECAST_STEAM.TOTAL.TOTAL</t>
  </si>
  <si>
    <t>FEC.ktoe.LV.NMM.CEM.PRECAST_STEAM.STEAM.SOLIDS</t>
  </si>
  <si>
    <t>FEC.ktoe.LV.NMM.CEM.PRECAST_STEAM.STEAM.RFG</t>
  </si>
  <si>
    <t>FEC.ktoe.LV.NMM.CEM.PRECAST_STEAM.STEAM.LPG</t>
  </si>
  <si>
    <t>FEC.ktoe.LV.NMM.CEM.PRECAST_STEAM.STEAM.DIESEL_LIQBIO</t>
  </si>
  <si>
    <t>FEC.ktoe.LV.NMM.CEM.PRECAST_STEAM.STEAM.RFO</t>
  </si>
  <si>
    <t>FEC.ktoe.LV.NMM.CEM.PRECAST_STEAM.STEAM.OTHER</t>
  </si>
  <si>
    <t>FEC.ktoe.LV.NMM.CEM.PRECAST_STEAM.STEAM.NG_BIOGAS</t>
  </si>
  <si>
    <t>FEC.ktoe.LV.NMM.CEM.PRECAST_STEAM.STEAM.DERIVED</t>
  </si>
  <si>
    <t>FEC.ktoe.LV.NMM.CEM.PRECAST_STEAM.STEAM.BIOMASS_WASTE</t>
  </si>
  <si>
    <t>FEC.ktoe.LV.NMM.CEM.PRECAST_STEAM.STEAM.STEAM_DISTR</t>
  </si>
  <si>
    <t>FEC.ktoe.LV.NMM.CER.TOTAL.TOTAL.TOTAL</t>
  </si>
  <si>
    <t>FEC.ktoe.LV.NMM.CER.LIGHT.GENERIC.ELEC</t>
  </si>
  <si>
    <t>FEC.ktoe.LV.NMM.CER.AIRCOMP.GENERIC.ELEC</t>
  </si>
  <si>
    <t>FEC.ktoe.LV.NMM.CER.MOTOR.GENERIC.ELEC</t>
  </si>
  <si>
    <t>FEC.ktoe.LV.NMM.CER.FANS.GENERIC.ELEC</t>
  </si>
  <si>
    <t>FEC.ktoe.LV.NMM.CER.LOW_ENTH.TOTAL.TOTAL</t>
  </si>
  <si>
    <t>FEC.ktoe.LV.NMM.CER.LOW_ENTH.THERM.DIESEL_LIQBIO</t>
  </si>
  <si>
    <t>FEC.ktoe.LV.NMM.CER.LOW_ENTH.THERM.NG_BIOGAS</t>
  </si>
  <si>
    <t>FEC.ktoe.LV.NMM.CER.LOW_ENTH.THERM.SOLAR_GEO</t>
  </si>
  <si>
    <t>FEC.ktoe.LV.NMM.CER.LOW_ENTH.HP.AMBIENT</t>
  </si>
  <si>
    <t>FEC.ktoe.LV.NMM.CER.LOW_ENTH.THERM.ELEC</t>
  </si>
  <si>
    <t>Ceramics: Mixing of raw material</t>
  </si>
  <si>
    <t>FEC.ktoe.LV.NMM.CER.MIXING.MECH.ELEC</t>
  </si>
  <si>
    <t>Ceramics: Drying and sintering of raw material</t>
  </si>
  <si>
    <t>Ceramics: Thermal drying and sintering</t>
  </si>
  <si>
    <t>FEC.ktoe.LV.NMM.CER.DRYING.TOTAL.TOTAL</t>
  </si>
  <si>
    <t>FEC.ktoe.LV.NMM.CER.DRYING.THERM.SOLIDS</t>
  </si>
  <si>
    <t>FEC.ktoe.LV.NMM.CER.DRYING.THERM.LPG</t>
  </si>
  <si>
    <t>FEC.ktoe.LV.NMM.CER.DRYING.THERM.DIESEL_LIQBIO</t>
  </si>
  <si>
    <t>FEC.ktoe.LV.NMM.CER.DRYING.THERM.RFO</t>
  </si>
  <si>
    <t>FEC.ktoe.LV.NMM.CER.DRYING.THERM.NG_BIOGAS</t>
  </si>
  <si>
    <t>Ceramics: Steam drying and sintering</t>
  </si>
  <si>
    <t>FEC.ktoe.LV.NMM.CER.DRYING_STEAM.TOTAL.TOTAL</t>
  </si>
  <si>
    <t>FEC.ktoe.LV.NMM.CER.DRYING_STEAM.STEAM.SOLIDS</t>
  </si>
  <si>
    <t>FEC.ktoe.LV.NMM.CER.DRYING_STEAM.STEAM.RFG</t>
  </si>
  <si>
    <t>FEC.ktoe.LV.NMM.CER.DRYING_STEAM.STEAM.LPG</t>
  </si>
  <si>
    <t>FEC.ktoe.LV.NMM.CER.DRYING_STEAM.STEAM.DIESEL_LIQBIO</t>
  </si>
  <si>
    <t>FEC.ktoe.LV.NMM.CER.DRYING_STEAM.STEAM.RFO</t>
  </si>
  <si>
    <t>FEC.ktoe.LV.NMM.CER.DRYING_STEAM.STEAM.OTHER</t>
  </si>
  <si>
    <t>FEC.ktoe.LV.NMM.CER.DRYING_STEAM.STEAM.NG_BIOGAS</t>
  </si>
  <si>
    <t>FEC.ktoe.LV.NMM.CER.DRYING_STEAM.STEAM.DERIVED</t>
  </si>
  <si>
    <t>FEC.ktoe.LV.NMM.CER.DRYING_STEAM.STEAM.BIOMASS_WASTE</t>
  </si>
  <si>
    <t>FEC.ktoe.LV.NMM.CER.DRYING_STEAM.STEAM.STEAM_DISTR</t>
  </si>
  <si>
    <t>Ceramics: Microwave drying and sintering</t>
  </si>
  <si>
    <t>FEC.ktoe.LV.NMM.CER.DRYING_MICROW.MICROW.ELEC</t>
  </si>
  <si>
    <t>Ceramics: Primary production process</t>
  </si>
  <si>
    <t>Ceramics: Thermal kiln</t>
  </si>
  <si>
    <t>FEC.ktoe.LV.NMM.CER.KILN_THERM.TOTAL.TOTAL</t>
  </si>
  <si>
    <t>FEC.ktoe.LV.NMM.CER.KILN_THERM.THERM.SOLIDS</t>
  </si>
  <si>
    <t>FEC.ktoe.LV.NMM.CER.KILN_THERM.THERM.LPG</t>
  </si>
  <si>
    <t>FEC.ktoe.LV.NMM.CER.KILN_THERM.THERM.DIESEL_LIQBIO</t>
  </si>
  <si>
    <t>FEC.ktoe.LV.NMM.CER.KILN_THERM.THERM.RFO</t>
  </si>
  <si>
    <t>FEC.ktoe.LV.NMM.CER.KILN_THERM.THERM.OTHER</t>
  </si>
  <si>
    <t>FEC.ktoe.LV.NMM.CER.KILN_THERM.THERM.NG_BIOGAS</t>
  </si>
  <si>
    <t>FEC.ktoe.LV.NMM.CER.KILN_THERM.THERM.BIOMASS_WASTE</t>
  </si>
  <si>
    <t>Ceramics: Electric kiln</t>
  </si>
  <si>
    <t>FEC.ktoe.LV.NMM.CER.KILN_ELEC.ELEC.ELEC</t>
  </si>
  <si>
    <t>Ceramics: Product finishing</t>
  </si>
  <si>
    <t>Ceramics: Thermal furnace</t>
  </si>
  <si>
    <t>FEC.ktoe.LV.NMM.CER.FINISHING.TOTAL.TOTAL</t>
  </si>
  <si>
    <t>FEC.ktoe.LV.NMM.CER.FINISHING.THERM.SOLIDS</t>
  </si>
  <si>
    <t>FEC.ktoe.LV.NMM.CER.FINISHING.THERM.LPG</t>
  </si>
  <si>
    <t>FEC.ktoe.LV.NMM.CER.FINISHING.THERM.DIESEL_LIQBIO</t>
  </si>
  <si>
    <t>FEC.ktoe.LV.NMM.CER.FINISHING.THERM.RFO</t>
  </si>
  <si>
    <t>FEC.ktoe.LV.NMM.CER.FINISHING.THERM.NG_BIOGAS</t>
  </si>
  <si>
    <t>Ceramics: Electric furnace</t>
  </si>
  <si>
    <t>FEC.ktoe.LV.NMM.CER.FINISHING_ELEC.ELEC.ELEC</t>
  </si>
  <si>
    <t>FEC.ktoe.LV.NMM.GLASS.TOTAL.TOTAL.TOTAL</t>
  </si>
  <si>
    <t>FEC.ktoe.LV.NMM.GLASS.LIGHT.GENERIC.ELEC</t>
  </si>
  <si>
    <t>FEC.ktoe.LV.NMM.GLASS.AIRCOMP.GENERIC.ELEC</t>
  </si>
  <si>
    <t>FEC.ktoe.LV.NMM.GLASS.MOTOR.GENERIC.ELEC</t>
  </si>
  <si>
    <t>FEC.ktoe.LV.NMM.GLASS.FANS.GENERIC.ELEC</t>
  </si>
  <si>
    <t>FEC.ktoe.LV.NMM.GLASS.LOW_ENTH.TOTAL.TOTAL</t>
  </si>
  <si>
    <t>FEC.ktoe.LV.NMM.GLASS.LOW_ENTH.THERM.DIESEL_LIQBIO</t>
  </si>
  <si>
    <t>FEC.ktoe.LV.NMM.GLASS.LOW_ENTH.THERM.NG_BIOGAS</t>
  </si>
  <si>
    <t>FEC.ktoe.LV.NMM.GLASS.LOW_ENTH.THERM.SOLAR_GEO</t>
  </si>
  <si>
    <t>FEC.ktoe.LV.NMM.GLASS.LOW_ENTH.HP.AMBIENT</t>
  </si>
  <si>
    <t>FEC.ktoe.LV.NMM.GLASS.LOW_ENTH.THERM.ELEC</t>
  </si>
  <si>
    <t>Glass: Melting tank</t>
  </si>
  <si>
    <t>Glass: Thermal melting tank</t>
  </si>
  <si>
    <t>FEC.ktoe.LV.NMM.GLASS.MELTING.TOTAL.TOTAL</t>
  </si>
  <si>
    <t>FEC.ktoe.LV.NMM.GLASS.MELTING.THERM.SOLIDS</t>
  </si>
  <si>
    <t>FEC.ktoe.LV.NMM.GLASS.MELTING.THERM.LPG</t>
  </si>
  <si>
    <t>FEC.ktoe.LV.NMM.GLASS.MELTING.THERM.DIESEL_LIQBIO</t>
  </si>
  <si>
    <t>FEC.ktoe.LV.NMM.GLASS.MELTING.THERM.RFO</t>
  </si>
  <si>
    <t>FEC.ktoe.LV.NMM.GLASS.MELTING.THERM.NG_BIOGAS</t>
  </si>
  <si>
    <t>Glass: Electric melting tank</t>
  </si>
  <si>
    <t>FEC.ktoe.LV.NMM.GLASS.MELTING_ELEC.ELEC.ELEC</t>
  </si>
  <si>
    <t>Glass: Forming</t>
  </si>
  <si>
    <t>FEC.ktoe.LV.NMM.GLASS.FORMING.ELEC.ELEC</t>
  </si>
  <si>
    <t>Glass: Annealing</t>
  </si>
  <si>
    <t>Glass: Annealing - thermal</t>
  </si>
  <si>
    <t>FEC.ktoe.LV.NMM.GLASS.ANNEALING.TOTAL.TOTAL</t>
  </si>
  <si>
    <t>FEC.ktoe.LV.NMM.GLASS.ANNEALING.THERM.SOLIDS</t>
  </si>
  <si>
    <t>FEC.ktoe.LV.NMM.GLASS.ANNEALING.THERM.LPG</t>
  </si>
  <si>
    <t>FEC.ktoe.LV.NMM.GLASS.ANNEALING.THERM.DIESEL_LIQBIO</t>
  </si>
  <si>
    <t>FEC.ktoe.LV.NMM.GLASS.ANNEALING.THERM.RFO</t>
  </si>
  <si>
    <t>FEC.ktoe.LV.NMM.GLASS.ANNEALING.THERM.NG_BIOGAS</t>
  </si>
  <si>
    <t>Glass: Annealing - electric</t>
  </si>
  <si>
    <t>FEC.ktoe.LV.NMM.GLASS.ANNEALING_ELEC.ELEC.ELEC</t>
  </si>
  <si>
    <t>Glass: Finishing processes</t>
  </si>
  <si>
    <t>FEC.ktoe.LV.NMM.GLASS.FINISHING.ELEC.ELEC</t>
  </si>
  <si>
    <t>Cement: Grinding, packaging - electric</t>
  </si>
  <si>
    <t>Cement: Precasting - steam</t>
  </si>
  <si>
    <t>UED.ktoe.LV.NMM.CEM.TOTAL.TOTAL.TOTAL</t>
  </si>
  <si>
    <t>UED.ktoe.LV.NMM.CEM.LIGHT.GENERIC.ELEC</t>
  </si>
  <si>
    <t>UED.ktoe.LV.NMM.CEM.AIRCOMP.GENERIC.ELEC</t>
  </si>
  <si>
    <t>UED.ktoe.LV.NMM.CEM.MOTOR.GENERIC.ELEC</t>
  </si>
  <si>
    <t>UED.ktoe.LV.NMM.CEM.FANS.GENERIC.ELEC</t>
  </si>
  <si>
    <t>UED.ktoe.LV.NMM.CEM.LOW_ENTH.TOTAL.TOTAL</t>
  </si>
  <si>
    <t>UED.ktoe.LV.NMM.CEM.LOW_ENTH.THERM.DIESEL_LIQBIO</t>
  </si>
  <si>
    <t>UED.ktoe.LV.NMM.CEM.LOW_ENTH.THERM.NG_BIOGAS</t>
  </si>
  <si>
    <t>UED.ktoe.LV.NMM.CEM.LOW_ENTH.THERM.SOLAR_GEO</t>
  </si>
  <si>
    <t>UED.ktoe.LV.NMM.CEM.LOW_ENTH.HP.AMBIENT</t>
  </si>
  <si>
    <t>UED.ktoe.LV.NMM.CEM.LOW_ENTH.THERM.ELEC</t>
  </si>
  <si>
    <t>UED.ktoe.LV.NMM.CEM.GRINDING_RAW.MECH.ELEC</t>
  </si>
  <si>
    <t>UED.ktoe.LV.NMM.CEM.PREHEAT.TOTAL.TOTAL</t>
  </si>
  <si>
    <t>UED.ktoe.LV.NMM.CEM.PREHEAT.THERM.SOLIDS</t>
  </si>
  <si>
    <t>UED.ktoe.LV.NMM.CEM.PREHEAT.THERM.LPG</t>
  </si>
  <si>
    <t>UED.ktoe.LV.NMM.CEM.PREHEAT.THERM.DIESEL_LIQBIO</t>
  </si>
  <si>
    <t>UED.ktoe.LV.NMM.CEM.PREHEAT.THERM.RFO</t>
  </si>
  <si>
    <t>UED.ktoe.LV.NMM.CEM.PREHEAT.THERM.OTHER</t>
  </si>
  <si>
    <t>UED.ktoe.LV.NMM.CEM.PREHEAT.THERM.NG_BIOGAS</t>
  </si>
  <si>
    <t>UED.ktoe.LV.NMM.CEM.PREHEAT.THERM.BIOMASS_WASTE</t>
  </si>
  <si>
    <t>UED.ktoe.LV.NMM.CEM.KILN.TOTAL.TOTAL</t>
  </si>
  <si>
    <t>UED.ktoe.LV.NMM.CEM.KILN.THERM.SOLIDS</t>
  </si>
  <si>
    <t>UED.ktoe.LV.NMM.CEM.KILN.THERM.LPG</t>
  </si>
  <si>
    <t>UED.ktoe.LV.NMM.CEM.KILN.THERM.DIESEL_LIQBIO</t>
  </si>
  <si>
    <t>UED.ktoe.LV.NMM.CEM.KILN.THERM.RFO</t>
  </si>
  <si>
    <t>UED.ktoe.LV.NMM.CEM.KILN.THERM.OTHER</t>
  </si>
  <si>
    <t>UED.ktoe.LV.NMM.CEM.KILN.THERM.NG_BIOGAS</t>
  </si>
  <si>
    <t>UED.ktoe.LV.NMM.CEM.KILN.THERM.BIOMASS_WASTE</t>
  </si>
  <si>
    <t>UED.ktoe.LV.NMM.CEM.PRECAST.MECH.ELEC</t>
  </si>
  <si>
    <t>UED.ktoe.LV.NMM.CEM.PRECAST_STEAM.TOTAL.TOTAL</t>
  </si>
  <si>
    <t>UED.ktoe.LV.NMM.CEM.PRECAST_STEAM.STEAM.SOLIDS</t>
  </si>
  <si>
    <t>UED.ktoe.LV.NMM.CEM.PRECAST_STEAM.STEAM.RFG</t>
  </si>
  <si>
    <t>UED.ktoe.LV.NMM.CEM.PRECAST_STEAM.STEAM.LPG</t>
  </si>
  <si>
    <t>UED.ktoe.LV.NMM.CEM.PRECAST_STEAM.STEAM.DIESEL_LIQBIO</t>
  </si>
  <si>
    <t>UED.ktoe.LV.NMM.CEM.PRECAST_STEAM.STEAM.RFO</t>
  </si>
  <si>
    <t>UED.ktoe.LV.NMM.CEM.PRECAST_STEAM.STEAM.OTHER</t>
  </si>
  <si>
    <t>UED.ktoe.LV.NMM.CEM.PRECAST_STEAM.STEAM.NG_BIOGAS</t>
  </si>
  <si>
    <t>UED.ktoe.LV.NMM.CEM.PRECAST_STEAM.STEAM.DERIVED</t>
  </si>
  <si>
    <t>UED.ktoe.LV.NMM.CEM.PRECAST_STEAM.STEAM.BIOMASS_WASTE</t>
  </si>
  <si>
    <t>UED.ktoe.LV.NMM.CEM.PRECAST_STEAM.STEAM.STEAM_DISTR</t>
  </si>
  <si>
    <t>UED.ktoe.LV.NMM.CER.TOTAL.TOTAL.TOTAL</t>
  </si>
  <si>
    <t>UED.ktoe.LV.NMM.CER.LIGHT.GENERIC.ELEC</t>
  </si>
  <si>
    <t>UED.ktoe.LV.NMM.CER.AIRCOMP.GENERIC.ELEC</t>
  </si>
  <si>
    <t>UED.ktoe.LV.NMM.CER.MOTOR.GENERIC.ELEC</t>
  </si>
  <si>
    <t>UED.ktoe.LV.NMM.CER.FANS.GENERIC.ELEC</t>
  </si>
  <si>
    <t>UED.ktoe.LV.NMM.CER.LOW_ENTH.TOTAL.TOTAL</t>
  </si>
  <si>
    <t>UED.ktoe.LV.NMM.CER.LOW_ENTH.THERM.DIESEL_LIQBIO</t>
  </si>
  <si>
    <t>UED.ktoe.LV.NMM.CER.LOW_ENTH.THERM.NG_BIOGAS</t>
  </si>
  <si>
    <t>UED.ktoe.LV.NMM.CER.LOW_ENTH.THERM.SOLAR_GEO</t>
  </si>
  <si>
    <t>UED.ktoe.LV.NMM.CER.LOW_ENTH.HP.AMBIENT</t>
  </si>
  <si>
    <t>UED.ktoe.LV.NMM.CER.LOW_ENTH.THERM.ELEC</t>
  </si>
  <si>
    <t>UED.ktoe.LV.NMM.CER.MIXING.MECH.ELEC</t>
  </si>
  <si>
    <t>UED.ktoe.LV.NMM.CER.DRYING.TOTAL.TOTAL</t>
  </si>
  <si>
    <t>UED.ktoe.LV.NMM.CER.DRYING.THERM.SOLIDS</t>
  </si>
  <si>
    <t>UED.ktoe.LV.NMM.CER.DRYING.THERM.LPG</t>
  </si>
  <si>
    <t>UED.ktoe.LV.NMM.CER.DRYING.THERM.DIESEL_LIQBIO</t>
  </si>
  <si>
    <t>UED.ktoe.LV.NMM.CER.DRYING.THERM.RFO</t>
  </si>
  <si>
    <t>UED.ktoe.LV.NMM.CER.DRYING.THERM.NG_BIOGAS</t>
  </si>
  <si>
    <t>UED.ktoe.LV.NMM.CER.DRYING_STEAM.TOTAL.TOTAL</t>
  </si>
  <si>
    <t>UED.ktoe.LV.NMM.CER.DRYING_STEAM.STEAM.SOLIDS</t>
  </si>
  <si>
    <t>UED.ktoe.LV.NMM.CER.DRYING_STEAM.STEAM.RFG</t>
  </si>
  <si>
    <t>UED.ktoe.LV.NMM.CER.DRYING_STEAM.STEAM.LPG</t>
  </si>
  <si>
    <t>UED.ktoe.LV.NMM.CER.DRYING_STEAM.STEAM.DIESEL_LIQBIO</t>
  </si>
  <si>
    <t>UED.ktoe.LV.NMM.CER.DRYING_STEAM.STEAM.RFO</t>
  </si>
  <si>
    <t>UED.ktoe.LV.NMM.CER.DRYING_STEAM.STEAM.OTHER</t>
  </si>
  <si>
    <t>UED.ktoe.LV.NMM.CER.DRYING_STEAM.STEAM.NG_BIOGAS</t>
  </si>
  <si>
    <t>UED.ktoe.LV.NMM.CER.DRYING_STEAM.STEAM.DERIVED</t>
  </si>
  <si>
    <t>UED.ktoe.LV.NMM.CER.DRYING_STEAM.STEAM.BIOMASS_WASTE</t>
  </si>
  <si>
    <t>UED.ktoe.LV.NMM.CER.DRYING_STEAM.STEAM.STEAM_DISTR</t>
  </si>
  <si>
    <t>UED.ktoe.LV.NMM.CER.DRYING_MICROW.MICROW.ELEC</t>
  </si>
  <si>
    <t>UED.ktoe.LV.NMM.CER.KILN_THERM.TOTAL.TOTAL</t>
  </si>
  <si>
    <t>UED.ktoe.LV.NMM.CER.KILN_THERM.THERM.SOLIDS</t>
  </si>
  <si>
    <t>UED.ktoe.LV.NMM.CER.KILN_THERM.THERM.LPG</t>
  </si>
  <si>
    <t>UED.ktoe.LV.NMM.CER.KILN_THERM.THERM.DIESEL_LIQBIO</t>
  </si>
  <si>
    <t>UED.ktoe.LV.NMM.CER.KILN_THERM.THERM.RFO</t>
  </si>
  <si>
    <t>UED.ktoe.LV.NMM.CER.KILN_THERM.THERM.OTHER</t>
  </si>
  <si>
    <t>UED.ktoe.LV.NMM.CER.KILN_THERM.THERM.NG_BIOGAS</t>
  </si>
  <si>
    <t>UED.ktoe.LV.NMM.CER.KILN_THERM.THERM.BIOMASS_WASTE</t>
  </si>
  <si>
    <t>UED.ktoe.LV.NMM.CER.KILN_ELEC.ELEC.ELEC</t>
  </si>
  <si>
    <t>UED.ktoe.LV.NMM.CER.FINISHING.TOTAL.TOTAL</t>
  </si>
  <si>
    <t>UED.ktoe.LV.NMM.CER.FINISHING.THERM.SOLIDS</t>
  </si>
  <si>
    <t>UED.ktoe.LV.NMM.CER.FINISHING.THERM.LPG</t>
  </si>
  <si>
    <t>UED.ktoe.LV.NMM.CER.FINISHING.THERM.DIESEL_LIQBIO</t>
  </si>
  <si>
    <t>UED.ktoe.LV.NMM.CER.FINISHING.THERM.RFO</t>
  </si>
  <si>
    <t>UED.ktoe.LV.NMM.CER.FINISHING.THERM.NG_BIOGAS</t>
  </si>
  <si>
    <t>UED.ktoe.LV.NMM.CER.FINISHING_ELEC.ELEC.ELEC</t>
  </si>
  <si>
    <t>UED.ktoe.LV.NMM.GLASS.TOTAL.TOTAL.TOTAL</t>
  </si>
  <si>
    <t>UED.ktoe.LV.NMM.GLASS.LIGHT.GENERIC.ELEC</t>
  </si>
  <si>
    <t>UED.ktoe.LV.NMM.GLASS.AIRCOMP.GENERIC.ELEC</t>
  </si>
  <si>
    <t>UED.ktoe.LV.NMM.GLASS.MOTOR.GENERIC.ELEC</t>
  </si>
  <si>
    <t>UED.ktoe.LV.NMM.GLASS.FANS.GENERIC.ELEC</t>
  </si>
  <si>
    <t>UED.ktoe.LV.NMM.GLASS.LOW_ENTH.TOTAL.TOTAL</t>
  </si>
  <si>
    <t>UED.ktoe.LV.NMM.GLASS.LOW_ENTH.THERM.DIESEL_LIQBIO</t>
  </si>
  <si>
    <t>UED.ktoe.LV.NMM.GLASS.LOW_ENTH.THERM.NG_BIOGAS</t>
  </si>
  <si>
    <t>UED.ktoe.LV.NMM.GLASS.LOW_ENTH.THERM.SOLAR_GEO</t>
  </si>
  <si>
    <t>UED.ktoe.LV.NMM.GLASS.LOW_ENTH.HP.AMBIENT</t>
  </si>
  <si>
    <t>UED.ktoe.LV.NMM.GLASS.LOW_ENTH.THERM.ELEC</t>
  </si>
  <si>
    <t>UED.ktoe.LV.NMM.GLASS.MELTING.TOTAL.TOTAL</t>
  </si>
  <si>
    <t>UED.ktoe.LV.NMM.GLASS.MELTING.THERM.SOLIDS</t>
  </si>
  <si>
    <t>UED.ktoe.LV.NMM.GLASS.MELTING.THERM.LPG</t>
  </si>
  <si>
    <t>UED.ktoe.LV.NMM.GLASS.MELTING.THERM.DIESEL_LIQBIO</t>
  </si>
  <si>
    <t>UED.ktoe.LV.NMM.GLASS.MELTING.THERM.RFO</t>
  </si>
  <si>
    <t>UED.ktoe.LV.NMM.GLASS.MELTING.THERM.NG_BIOGAS</t>
  </si>
  <si>
    <t>UED.ktoe.LV.NMM.GLASS.MELTING_ELEC.ELEC.ELEC</t>
  </si>
  <si>
    <t>UED.ktoe.LV.NMM.GLASS.FORMING.ELEC.ELEC</t>
  </si>
  <si>
    <t>UED.ktoe.LV.NMM.GLASS.ANNEALING.TOTAL.TOTAL</t>
  </si>
  <si>
    <t>UED.ktoe.LV.NMM.GLASS.ANNEALING.THERM.SOLIDS</t>
  </si>
  <si>
    <t>UED.ktoe.LV.NMM.GLASS.ANNEALING.THERM.LPG</t>
  </si>
  <si>
    <t>UED.ktoe.LV.NMM.GLASS.ANNEALING.THERM.DIESEL_LIQBIO</t>
  </si>
  <si>
    <t>UED.ktoe.LV.NMM.GLASS.ANNEALING.THERM.RFO</t>
  </si>
  <si>
    <t>UED.ktoe.LV.NMM.GLASS.ANNEALING.THERM.NG_BIOGAS</t>
  </si>
  <si>
    <t>UED.ktoe.LV.NMM.GLASS.ANNEALING_ELEC.ELEC.ELEC</t>
  </si>
  <si>
    <t>UED.ktoe.LV.NMM.GLASS.FINISHING.ELEC.ELEC</t>
  </si>
  <si>
    <t>FUEL_EMI.ktCO2.LV.NMM.CEM.LIGHT.GENERIC.ELEC</t>
  </si>
  <si>
    <t>FUEL_EMI.ktCO2.LV.NMM.CEM.AIRCOMP.GENERIC.ELEC</t>
  </si>
  <si>
    <t>FUEL_EMI.ktCO2.LV.NMM.CEM.MOTOR.GENERIC.ELEC</t>
  </si>
  <si>
    <t>FUEL_EMI.ktCO2.LV.NMM.CEM.FANS.GENERIC.ELEC</t>
  </si>
  <si>
    <t>FUEL_EMI.ktCO2.LV.NMM.CEM.LOW_ENTH.TOTAL.TOTAL</t>
  </si>
  <si>
    <t>FUEL_EMI.ktCO2.LV.NMM.CEM.LOW_ENTH.THERM.DIESEL_LIQBIO</t>
  </si>
  <si>
    <t>FUEL_EMI.ktCO2.LV.NMM.CEM.LOW_ENTH.THERM.NG_BIOGAS</t>
  </si>
  <si>
    <t>FUEL_EMI.ktCO2.LV.NMM.CEM.LOW_ENTH.THERM.SOLAR_GEO</t>
  </si>
  <si>
    <t>FUEL_EMI.ktCO2.LV.NMM.CEM.LOW_ENTH.HP.AMBIENT</t>
  </si>
  <si>
    <t>FUEL_EMI.ktCO2.LV.NMM.CEM.LOW_ENTH.THERM.ELEC</t>
  </si>
  <si>
    <t>FUEL_EMI.ktCO2.LV.NMM.CEM.GRINDING_RAW.MECH.ELEC</t>
  </si>
  <si>
    <t>FUEL_EMI.ktCO2.LV.NMM.CEM.PREHEAT.TOTAL.TOTAL</t>
  </si>
  <si>
    <t>FUEL_EMI.ktCO2.LV.NMM.CEM.PREHEAT.THERM.SOLIDS</t>
  </si>
  <si>
    <t>FUEL_EMI.ktCO2.LV.NMM.CEM.PREHEAT.THERM.LPG</t>
  </si>
  <si>
    <t>FUEL_EMI.ktCO2.LV.NMM.CEM.PREHEAT.THERM.DIESEL_LIQBIO</t>
  </si>
  <si>
    <t>FUEL_EMI.ktCO2.LV.NMM.CEM.PREHEAT.THERM.RFO</t>
  </si>
  <si>
    <t>FUEL_EMI.ktCO2.LV.NMM.CEM.PREHEAT.THERM.OTHER</t>
  </si>
  <si>
    <t>FUEL_EMI.ktCO2.LV.NMM.CEM.PREHEAT.THERM.NG_BIOGAS</t>
  </si>
  <si>
    <t>FUEL_EMI.ktCO2.LV.NMM.CEM.PREHEAT.THERM.BIOMASS_WASTE</t>
  </si>
  <si>
    <t>FUEL_EMI.ktCO2.LV.NMM.CEM.KILN.TOTAL.TOTAL</t>
  </si>
  <si>
    <t>FUEL_EMI.ktCO2.LV.NMM.CEM.KILN.THERM.SOLIDS</t>
  </si>
  <si>
    <t>FUEL_EMI.ktCO2.LV.NMM.CEM.KILN.THERM.LPG</t>
  </si>
  <si>
    <t>FUEL_EMI.ktCO2.LV.NMM.CEM.KILN.THERM.DIESEL_LIQBIO</t>
  </si>
  <si>
    <t>FUEL_EMI.ktCO2.LV.NMM.CEM.KILN.THERM.RFO</t>
  </si>
  <si>
    <t>FUEL_EMI.ktCO2.LV.NMM.CEM.KILN.THERM.OTHER</t>
  </si>
  <si>
    <t>FUEL_EMI.ktCO2.LV.NMM.CEM.KILN.THERM.NG_BIOGAS</t>
  </si>
  <si>
    <t>FUEL_EMI.ktCO2.LV.NMM.CEM.KILN.THERM.BIOMASS_WASTE</t>
  </si>
  <si>
    <t>FUEL_EMI.ktCO2.LV.NMM.CEM.PRECAST.MECH.ELEC</t>
  </si>
  <si>
    <t>FUEL_EMI.ktCO2.LV.NMM.CEM.PRECAST_STEAM.TOTAL.TOTAL</t>
  </si>
  <si>
    <t>FUEL_EMI.ktCO2.LV.NMM.CEM.PRECAST_STEAM.STEAM.SOLIDS</t>
  </si>
  <si>
    <t>FUEL_EMI.ktCO2.LV.NMM.CEM.PRECAST_STEAM.STEAM.RFG</t>
  </si>
  <si>
    <t>FUEL_EMI.ktCO2.LV.NMM.CEM.PRECAST_STEAM.STEAM.LPG</t>
  </si>
  <si>
    <t>FUEL_EMI.ktCO2.LV.NMM.CEM.PRECAST_STEAM.STEAM.DIESEL_LIQBIO</t>
  </si>
  <si>
    <t>FUEL_EMI.ktCO2.LV.NMM.CEM.PRECAST_STEAM.STEAM.RFO</t>
  </si>
  <si>
    <t>FUEL_EMI.ktCO2.LV.NMM.CEM.PRECAST_STEAM.STEAM.OTHER</t>
  </si>
  <si>
    <t>FUEL_EMI.ktCO2.LV.NMM.CEM.PRECAST_STEAM.STEAM.NG_BIOGAS</t>
  </si>
  <si>
    <t>FUEL_EMI.ktCO2.LV.NMM.CEM.PRECAST_STEAM.STEAM.DERIVED</t>
  </si>
  <si>
    <t>FUEL_EMI.ktCO2.LV.NMM.CEM.PRECAST_STEAM.STEAM.BIOMASS_WASTE</t>
  </si>
  <si>
    <t>FUEL_EMI.ktCO2.LV.NMM.CEM.PRECAST_STEAM.STEAM.STEAM_DISTR</t>
  </si>
  <si>
    <t>PROCESS_EMI.ktCO2.LV.NMM.CEM</t>
  </si>
  <si>
    <t>FUEL_EMI.ktCO2.LV.NMM.CER.LIGHT.GENERIC.ELEC</t>
  </si>
  <si>
    <t>FUEL_EMI.ktCO2.LV.NMM.CER.AIRCOMP.GENERIC.ELEC</t>
  </si>
  <si>
    <t>FUEL_EMI.ktCO2.LV.NMM.CER.MOTOR.GENERIC.ELEC</t>
  </si>
  <si>
    <t>FUEL_EMI.ktCO2.LV.NMM.CER.FANS.GENERIC.ELEC</t>
  </si>
  <si>
    <t>FUEL_EMI.ktCO2.LV.NMM.CER.LOW_ENTH.TOTAL.TOTAL</t>
  </si>
  <si>
    <t>FUEL_EMI.ktCO2.LV.NMM.CER.LOW_ENTH.THERM.DIESEL_LIQBIO</t>
  </si>
  <si>
    <t>FUEL_EMI.ktCO2.LV.NMM.CER.LOW_ENTH.THERM.NG_BIOGAS</t>
  </si>
  <si>
    <t>FUEL_EMI.ktCO2.LV.NMM.CER.LOW_ENTH.THERM.SOLAR_GEO</t>
  </si>
  <si>
    <t>FUEL_EMI.ktCO2.LV.NMM.CER.LOW_ENTH.HP.AMBIENT</t>
  </si>
  <si>
    <t>FUEL_EMI.ktCO2.LV.NMM.CER.LOW_ENTH.THERM.ELEC</t>
  </si>
  <si>
    <t>FUEL_EMI.ktCO2.LV.NMM.CER.MIXING.MECH.ELEC</t>
  </si>
  <si>
    <t>FUEL_EMI.ktCO2.LV.NMM.CER.DRYING.TOTAL.TOTAL</t>
  </si>
  <si>
    <t>FUEL_EMI.ktCO2.LV.NMM.CER.DRYING.THERM.SOLIDS</t>
  </si>
  <si>
    <t>FUEL_EMI.ktCO2.LV.NMM.CER.DRYING.THERM.LPG</t>
  </si>
  <si>
    <t>FUEL_EMI.ktCO2.LV.NMM.CER.DRYING.THERM.DIESEL_LIQBIO</t>
  </si>
  <si>
    <t>FUEL_EMI.ktCO2.LV.NMM.CER.DRYING.THERM.RFO</t>
  </si>
  <si>
    <t>FUEL_EMI.ktCO2.LV.NMM.CER.DRYING.THERM.NG_BIOGAS</t>
  </si>
  <si>
    <t>FUEL_EMI.ktCO2.LV.NMM.CER.DRYING_STEAM.TOTAL.TOTAL</t>
  </si>
  <si>
    <t>FUEL_EMI.ktCO2.LV.NMM.CER.DRYING_STEAM.STEAM.SOLIDS</t>
  </si>
  <si>
    <t>FUEL_EMI.ktCO2.LV.NMM.CER.DRYING_STEAM.STEAM.RFG</t>
  </si>
  <si>
    <t>FUEL_EMI.ktCO2.LV.NMM.CER.DRYING_STEAM.STEAM.LPG</t>
  </si>
  <si>
    <t>FUEL_EMI.ktCO2.LV.NMM.CER.DRYING_STEAM.STEAM.DIESEL_LIQBIO</t>
  </si>
  <si>
    <t>FUEL_EMI.ktCO2.LV.NMM.CER.DRYING_STEAM.STEAM.RFO</t>
  </si>
  <si>
    <t>FUEL_EMI.ktCO2.LV.NMM.CER.DRYING_STEAM.STEAM.OTHER</t>
  </si>
  <si>
    <t>FUEL_EMI.ktCO2.LV.NMM.CER.DRYING_STEAM.STEAM.NG_BIOGAS</t>
  </si>
  <si>
    <t>FUEL_EMI.ktCO2.LV.NMM.CER.DRYING_STEAM.STEAM.DERIVED</t>
  </si>
  <si>
    <t>FUEL_EMI.ktCO2.LV.NMM.CER.DRYING_STEAM.STEAM.BIOMASS_WASTE</t>
  </si>
  <si>
    <t>FUEL_EMI.ktCO2.LV.NMM.CER.DRYING_STEAM.STEAM.STEAM_DISTR</t>
  </si>
  <si>
    <t>FUEL_EMI.ktCO2.LV.NMM.CER.DRYING_MICROW.MICROW.ELEC</t>
  </si>
  <si>
    <t>FUEL_EMI.ktCO2.LV.NMM.CER.KILN_THERM.TOTAL.TOTAL</t>
  </si>
  <si>
    <t>FUEL_EMI.ktCO2.LV.NMM.CER.KILN_THERM.THERM.SOLIDS</t>
  </si>
  <si>
    <t>FUEL_EMI.ktCO2.LV.NMM.CER.KILN_THERM.THERM.LPG</t>
  </si>
  <si>
    <t>FUEL_EMI.ktCO2.LV.NMM.CER.KILN_THERM.THERM.DIESEL_LIQBIO</t>
  </si>
  <si>
    <t>FUEL_EMI.ktCO2.LV.NMM.CER.KILN_THERM.THERM.RFO</t>
  </si>
  <si>
    <t>FUEL_EMI.ktCO2.LV.NMM.CER.KILN_THERM.THERM.OTHER</t>
  </si>
  <si>
    <t>FUEL_EMI.ktCO2.LV.NMM.CER.KILN_THERM.THERM.NG_BIOGAS</t>
  </si>
  <si>
    <t>FUEL_EMI.ktCO2.LV.NMM.CER.KILN_THERM.THERM.BIOMASS_WASTE</t>
  </si>
  <si>
    <t>FUEL_EMI.ktCO2.LV.NMM.CER.KILN_ELEC.ELEC.ELEC</t>
  </si>
  <si>
    <t>FUEL_EMI.ktCO2.LV.NMM.CER.FINISHING.TOTAL.TOTAL</t>
  </si>
  <si>
    <t>FUEL_EMI.ktCO2.LV.NMM.CER.FINISHING.THERM.SOLIDS</t>
  </si>
  <si>
    <t>FUEL_EMI.ktCO2.LV.NMM.CER.FINISHING.THERM.LPG</t>
  </si>
  <si>
    <t>FUEL_EMI.ktCO2.LV.NMM.CER.FINISHING.THERM.DIESEL_LIQBIO</t>
  </si>
  <si>
    <t>FUEL_EMI.ktCO2.LV.NMM.CER.FINISHING.THERM.RFO</t>
  </si>
  <si>
    <t>FUEL_EMI.ktCO2.LV.NMM.CER.FINISHING.THERM.NG_BIOGAS</t>
  </si>
  <si>
    <t>FUEL_EMI.ktCO2.LV.NMM.CER.FINISHING_ELEC.ELEC.ELEC</t>
  </si>
  <si>
    <t>PROCESS_EMI.ktCO2.LV.NMM.CER</t>
  </si>
  <si>
    <t>FUEL_EMI.ktCO2.LV.NMM.GLASS.LIGHT.GENERIC.ELEC</t>
  </si>
  <si>
    <t>FUEL_EMI.ktCO2.LV.NMM.GLASS.AIRCOMP.GENERIC.ELEC</t>
  </si>
  <si>
    <t>FUEL_EMI.ktCO2.LV.NMM.GLASS.MOTOR.GENERIC.ELEC</t>
  </si>
  <si>
    <t>FUEL_EMI.ktCO2.LV.NMM.GLASS.FANS.GENERIC.ELEC</t>
  </si>
  <si>
    <t>FUEL_EMI.ktCO2.LV.NMM.GLASS.LOW_ENTH.TOTAL.TOTAL</t>
  </si>
  <si>
    <t>FUEL_EMI.ktCO2.LV.NMM.GLASS.LOW_ENTH.THERM.DIESEL_LIQBIO</t>
  </si>
  <si>
    <t>FUEL_EMI.ktCO2.LV.NMM.GLASS.LOW_ENTH.THERM.NG_BIOGAS</t>
  </si>
  <si>
    <t>FUEL_EMI.ktCO2.LV.NMM.GLASS.LOW_ENTH.THERM.SOLAR_GEO</t>
  </si>
  <si>
    <t>FUEL_EMI.ktCO2.LV.NMM.GLASS.LOW_ENTH.HP.AMBIENT</t>
  </si>
  <si>
    <t>FUEL_EMI.ktCO2.LV.NMM.GLASS.LOW_ENTH.THERM.ELEC</t>
  </si>
  <si>
    <t>FUEL_EMI.ktCO2.LV.NMM.GLASS.MELTING.TOTAL.TOTAL</t>
  </si>
  <si>
    <t>FUEL_EMI.ktCO2.LV.NMM.GLASS.MELTING.THERM.SOLIDS</t>
  </si>
  <si>
    <t>FUEL_EMI.ktCO2.LV.NMM.GLASS.MELTING.THERM.LPG</t>
  </si>
  <si>
    <t>FUEL_EMI.ktCO2.LV.NMM.GLASS.MELTING.THERM.DIESEL_LIQBIO</t>
  </si>
  <si>
    <t>FUEL_EMI.ktCO2.LV.NMM.GLASS.MELTING.THERM.RFO</t>
  </si>
  <si>
    <t>FUEL_EMI.ktCO2.LV.NMM.GLASS.MELTING.THERM.NG_BIOGAS</t>
  </si>
  <si>
    <t>FUEL_EMI.ktCO2.LV.NMM.GLASS.MELTING_ELEC.ELEC.ELEC</t>
  </si>
  <si>
    <t>FUEL_EMI.ktCO2.LV.NMM.GLASS.FORMING.ELEC.ELEC</t>
  </si>
  <si>
    <t>FUEL_EMI.ktCO2.LV.NMM.GLASS.ANNEALING.TOTAL.TOTAL</t>
  </si>
  <si>
    <t>FUEL_EMI.ktCO2.LV.NMM.GLASS.ANNEALING.THERM.SOLIDS</t>
  </si>
  <si>
    <t>FUEL_EMI.ktCO2.LV.NMM.GLASS.ANNEALING.THERM.LPG</t>
  </si>
  <si>
    <t>FUEL_EMI.ktCO2.LV.NMM.GLASS.ANNEALING.THERM.DIESEL_LIQBIO</t>
  </si>
  <si>
    <t>FUEL_EMI.ktCO2.LV.NMM.GLASS.ANNEALING.THERM.RFO</t>
  </si>
  <si>
    <t>FUEL_EMI.ktCO2.LV.NMM.GLASS.ANNEALING.THERM.NG_BIOGAS</t>
  </si>
  <si>
    <t>FUEL_EMI.ktCO2.LV.NMM.GLASS.ANNEALING_ELEC.ELEC.ELEC</t>
  </si>
  <si>
    <t>FUEL_EMI.ktCO2.LV.NMM.GLASS.FINISHING.ELEC.ELEC</t>
  </si>
  <si>
    <t>PROCESS_EMI.ktCO2.LV.NMM.GLASS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</si>
  <si>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</si>
  <si>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</si>
  <si>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</si>
  <si>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</si>
  <si>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</si>
  <si>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VA.Meuro2023.LV.PPA.PULP</t>
  </si>
  <si>
    <t>VA.Meuro2023.LV.PPA.PAPER</t>
  </si>
  <si>
    <t>VA.Meuro2023.LV.PPA.PRINT</t>
  </si>
  <si>
    <t>Pulp production (kt)</t>
  </si>
  <si>
    <t>OUTPUT.kt.LV.PPA.PULP</t>
  </si>
  <si>
    <t>Paper production  (kt)</t>
  </si>
  <si>
    <t>OUTPUT.kt.LV.PPA.PAPER</t>
  </si>
  <si>
    <t>Printing and media reproduction (kt paper eq.)</t>
  </si>
  <si>
    <t>OUTPUT.kt.LV.PPA.PRINT</t>
  </si>
  <si>
    <t>CAP.kt.LV.PPA.PULP</t>
  </si>
  <si>
    <t>CAP.kt.LV.PPA.PAPER</t>
  </si>
  <si>
    <t>CAP.kt.LV.PPA.PRINT</t>
  </si>
  <si>
    <t>NEWCAP.kt.LV.PPA.PULP</t>
  </si>
  <si>
    <t>NEWCAP.kt.LV.PPA.PAPER</t>
  </si>
  <si>
    <t>NEWCAP.kt.LV.PPA.PRINT</t>
  </si>
  <si>
    <t>FEC.ktoe.LV.PPA.TOTAL.TOTAL.TOTAL.TOTAL</t>
  </si>
  <si>
    <t>FEC.ktoe.LV.PPA.TOTAL.TOTAL.TOTAL.SOLIDS</t>
  </si>
  <si>
    <t>FEC.ktoe.LV.PPA.TOTAL.TOTAL.TOTAL.RFG</t>
  </si>
  <si>
    <t>FEC.ktoe.LV.PPA.TOTAL.TOTAL.TOTAL.LPG</t>
  </si>
  <si>
    <t>FEC.ktoe.LV.PPA.TOTAL.TOTAL.TOTAL.DIESEL</t>
  </si>
  <si>
    <t>FEC.ktoe.LV.PPA.TOTAL.TOTAL.TOTAL.RFO</t>
  </si>
  <si>
    <t>FEC.ktoe.LV.PPA.TOTAL.TOTAL.TOTAL.OTHER</t>
  </si>
  <si>
    <t>FEC.ktoe.LV.PPA.TOTAL.TOTAL.TOTAL.NG</t>
  </si>
  <si>
    <t>FEC.ktoe.LV.PPA.TOTAL.TOTAL.TOTAL.DERIVED</t>
  </si>
  <si>
    <t>FEC.ktoe.LV.PPA.TOTAL.TOTAL.TOTAL.BIOMASS_WASTE</t>
  </si>
  <si>
    <t>FEC.ktoe.LV.PPA.TOTAL.TOTAL.TOTAL.BIOGAS</t>
  </si>
  <si>
    <t>FEC.ktoe.LV.PPA.TOTAL.TOTAL.TOTAL.LIQBIO</t>
  </si>
  <si>
    <t>FEC.ktoe.LV.PPA.TOTAL.TOTAL.TOTAL.SOLAR</t>
  </si>
  <si>
    <t>FEC.ktoe.LV.PPA.TOTAL.TOTAL.TOTAL.GEO</t>
  </si>
  <si>
    <t>FEC.ktoe.LV.PPA.TOTAL.TOTAL.TOTAL.AMBIENT</t>
  </si>
  <si>
    <t>FEC.ktoe.LV.PPA.TOTAL.TOTAL.TOTAL.STEAM_DISTR</t>
  </si>
  <si>
    <t>FEC.ktoe.LV.PPA.TOTAL.TOTAL.TOTAL.ELEC</t>
  </si>
  <si>
    <t>FEC.ktoe.LV.PPA.PULP.TOTAL.TOTAL.TOTAL</t>
  </si>
  <si>
    <t>FEC.ktoe.LV.PPA.PULP.LIGHT.GENERIC.ELEC</t>
  </si>
  <si>
    <t>FEC.ktoe.LV.PPA.PULP.AIRCOMP.GENERIC.ELEC</t>
  </si>
  <si>
    <t>FEC.ktoe.LV.PPA.PULP.MOTOR.GENERIC.ELEC</t>
  </si>
  <si>
    <t>FEC.ktoe.LV.PPA.PULP.FANS.GENERIC.ELEC</t>
  </si>
  <si>
    <t>FEC.ktoe.LV.PPA.PULP.LOW_ENTH.TOTAL.TOTAL</t>
  </si>
  <si>
    <t>FEC.ktoe.LV.PPA.PULP.LOW_ENTH.THERM.DIESEL_LIQBIO</t>
  </si>
  <si>
    <t>FEC.ktoe.LV.PPA.PULP.LOW_ENTH.THERM.NG_BIOGAS</t>
  </si>
  <si>
    <t>FEC.ktoe.LV.PPA.PULP.LOW_ENTH.THERM.SOLAR_GEO</t>
  </si>
  <si>
    <t>FEC.ktoe.LV.PPA.PULP.LOW_ENTH.HP.AMBIENT</t>
  </si>
  <si>
    <t>FEC.ktoe.LV.PPA.PULP.LOW_ENTH.THERM.ELEC</t>
  </si>
  <si>
    <t>Pulp: Wood preparation, grinding</t>
  </si>
  <si>
    <t>FEC.ktoe.LV.PPA.PULP.PREPARATION.MECH.ELEC</t>
  </si>
  <si>
    <t>Pulp: Pulping</t>
  </si>
  <si>
    <t>Pulp: Pulping thermal</t>
  </si>
  <si>
    <t>FEC.ktoe.LV.PPA.PULP.PULPING.TOTAL.TOTAL</t>
  </si>
  <si>
    <t>FEC.ktoe.LV.PPA.PULP.PULPING.STEAM.SOLIDS</t>
  </si>
  <si>
    <t>FEC.ktoe.LV.PPA.PULP.PULPING.STEAM.RFG</t>
  </si>
  <si>
    <t>FEC.ktoe.LV.PPA.PULP.PULPING.STEAM.LPG</t>
  </si>
  <si>
    <t>FEC.ktoe.LV.PPA.PULP.PULPING.STEAM.DIESEL_LIQBIO</t>
  </si>
  <si>
    <t>FEC.ktoe.LV.PPA.PULP.PULPING.STEAM.RFO</t>
  </si>
  <si>
    <t>FEC.ktoe.LV.PPA.PULP.PULPING.STEAM.OTHER</t>
  </si>
  <si>
    <t>FEC.ktoe.LV.PPA.PULP.PULPING.STEAM.NG_BIOGAS</t>
  </si>
  <si>
    <t>FEC.ktoe.LV.PPA.PULP.PULPING.STEAM.DERIVED</t>
  </si>
  <si>
    <t>FEC.ktoe.LV.PPA.PULP.PULPING.STEAM.BIOMASS_WASTE</t>
  </si>
  <si>
    <t>FEC.ktoe.LV.PPA.PULP.PULPING.STEAM.STEAM_DISTR</t>
  </si>
  <si>
    <t>Pulp: Pulping electric</t>
  </si>
  <si>
    <t>FEC.ktoe.LV.PPA.PULP.PULPING_MECH.MECH.ELEC</t>
  </si>
  <si>
    <t>Pulp: Cleaning</t>
  </si>
  <si>
    <t>FEC.ktoe.LV.PPA.PULP.BLEACHING.THERM.ELEC</t>
  </si>
  <si>
    <t>FEC.ktoe.LV.PPA.PAPER.TOTAL.TOTAL.TOTAL</t>
  </si>
  <si>
    <t>FEC.ktoe.LV.PPA.PAPER.LIGHT.GENERIC.ELEC</t>
  </si>
  <si>
    <t>FEC.ktoe.LV.PPA.PAPER.AIRCOMP.GENERIC.ELEC</t>
  </si>
  <si>
    <t>FEC.ktoe.LV.PPA.PAPER.MOTOR.GENERIC.ELEC</t>
  </si>
  <si>
    <t>FEC.ktoe.LV.PPA.PAPER.FANS.GENERIC.ELEC</t>
  </si>
  <si>
    <t>FEC.ktoe.LV.PPA.PAPER.LOW_ENTH.TOTAL.TOTAL</t>
  </si>
  <si>
    <t>FEC.ktoe.LV.PPA.PAPER.LOW_ENTH.THERM.DIESEL_LIQBIO</t>
  </si>
  <si>
    <t>FEC.ktoe.LV.PPA.PAPER.LOW_ENTH.THERM.NG_BIOGAS</t>
  </si>
  <si>
    <t>FEC.ktoe.LV.PPA.PAPER.LOW_ENTH.THERM.SOLAR_GEO</t>
  </si>
  <si>
    <t>FEC.ktoe.LV.PPA.PAPER.LOW_ENTH.HP.AMBIENT</t>
  </si>
  <si>
    <t>FEC.ktoe.LV.PPA.PAPER.LOW_ENTH.THERM.ELEC</t>
  </si>
  <si>
    <t>Paper: Stock preparation</t>
  </si>
  <si>
    <t>Paper: Stock preparation - Thermal</t>
  </si>
  <si>
    <t>FEC.ktoe.LV.PPA.PAPER.PREPARATION.TOTAL.TOTAL</t>
  </si>
  <si>
    <t>FEC.ktoe.LV.PPA.PAPER.PREPARATION.THERM.SOLIDS</t>
  </si>
  <si>
    <t>FEC.ktoe.LV.PPA.PAPER.PREPARATION.THERM.RFG</t>
  </si>
  <si>
    <t>FEC.ktoe.LV.PPA.PAPER.PREPARATION.THERM.LPG</t>
  </si>
  <si>
    <t>FEC.ktoe.LV.PPA.PAPER.PREPARATION.THERM.DIESEL_LIQBIO</t>
  </si>
  <si>
    <t>FEC.ktoe.LV.PPA.PAPER.PREPARATION.THERM.RFO</t>
  </si>
  <si>
    <t>FEC.ktoe.LV.PPA.PAPER.PREPARATION.THERM.OTHER</t>
  </si>
  <si>
    <t>FEC.ktoe.LV.PPA.PAPER.PREPARATION.THERM.NG_BIOGAS</t>
  </si>
  <si>
    <t>FEC.ktoe.LV.PPA.PAPER.PREPARATION.THERM.DERIVED</t>
  </si>
  <si>
    <t>FEC.ktoe.LV.PPA.PAPER.PREPARATION.THERM.BIOMASS_WASTE</t>
  </si>
  <si>
    <t>FEC.ktoe.LV.PPA.PAPER.PREPARATION.THERM.STEAM_DISTR</t>
  </si>
  <si>
    <t>Paper: Stock preparation - Mechanical</t>
  </si>
  <si>
    <t>FEC.ktoe.LV.PPA.PAPER.PREPARATION_ELEC.MECH.ELEC</t>
  </si>
  <si>
    <t>Paper: Paper machine</t>
  </si>
  <si>
    <t>Paper: Paper machine - Steam use</t>
  </si>
  <si>
    <t>FEC.ktoe.LV.PPA.PAPER.PAPER_MACHINE.TOTAL.TOTAL</t>
  </si>
  <si>
    <t>FEC.ktoe.LV.PPA.PAPER.PAPER_MACHINE.STEAM.SOLIDS</t>
  </si>
  <si>
    <t>FEC.ktoe.LV.PPA.PAPER.PAPER_MACHINE.STEAM.RFG</t>
  </si>
  <si>
    <t>FEC.ktoe.LV.PPA.PAPER.PAPER_MACHINE.STEAM.LPG</t>
  </si>
  <si>
    <t>FEC.ktoe.LV.PPA.PAPER.PAPER_MACHINE.STEAM.DIESEL_LIQBIO</t>
  </si>
  <si>
    <t>FEC.ktoe.LV.PPA.PAPER.PAPER_MACHINE.STEAM.RFO</t>
  </si>
  <si>
    <t>FEC.ktoe.LV.PPA.PAPER.PAPER_MACHINE.STEAM.OTHER</t>
  </si>
  <si>
    <t>FEC.ktoe.LV.PPA.PAPER.PAPER_MACHINE.STEAM.NG_BIOGAS</t>
  </si>
  <si>
    <t>FEC.ktoe.LV.PPA.PAPER.PAPER_MACHINE.STEAM.DERIVED</t>
  </si>
  <si>
    <t>FEC.ktoe.LV.PPA.PAPER.PAPER_MACHINE.STEAM.BIOMASS_WASTE</t>
  </si>
  <si>
    <t>FEC.ktoe.LV.PPA.PAPER.PAPER_MACHINE.STEAM.STEAM_DISTR</t>
  </si>
  <si>
    <t>Paper: Paper machine - Electricity</t>
  </si>
  <si>
    <t>FEC.ktoe.LV.PPA.PAPER.PAPER_MACHINE_ELEC.ELEC.ELEC</t>
  </si>
  <si>
    <t>Paper: Product finishing</t>
  </si>
  <si>
    <t>Paper: Product finishing - Steam use</t>
  </si>
  <si>
    <t>FEC.ktoe.LV.PPA.PAPER.FINISHING.TOTAL.TOTAL</t>
  </si>
  <si>
    <t>FEC.ktoe.LV.PPA.PAPER.FINISHING.STEAM.SOLIDS</t>
  </si>
  <si>
    <t>FEC.ktoe.LV.PPA.PAPER.FINISHING.STEAM.RFG</t>
  </si>
  <si>
    <t>FEC.ktoe.LV.PPA.PAPER.FINISHING.STEAM.LPG</t>
  </si>
  <si>
    <t>FEC.ktoe.LV.PPA.PAPER.FINISHING.STEAM.DIESEL_LIQBIO</t>
  </si>
  <si>
    <t>FEC.ktoe.LV.PPA.PAPER.FINISHING.STEAM.RFO</t>
  </si>
  <si>
    <t>FEC.ktoe.LV.PPA.PAPER.FINISHING.STEAM.OTHER</t>
  </si>
  <si>
    <t>FEC.ktoe.LV.PPA.PAPER.FINISHING.STEAM.NG_BIOGAS</t>
  </si>
  <si>
    <t>FEC.ktoe.LV.PPA.PAPER.FINISHING.STEAM.DERIVED</t>
  </si>
  <si>
    <t>FEC.ktoe.LV.PPA.PAPER.FINISHING.STEAM.BIOMASS_WASTE</t>
  </si>
  <si>
    <t>FEC.ktoe.LV.PPA.PAPER.FINISHING.STEAM.STEAM_DISTR</t>
  </si>
  <si>
    <t>Paper: Product finishing - Electricity</t>
  </si>
  <si>
    <t>FEC.ktoe.LV.PPA.PAPER.FINISHING_ELEC.ELEC.ELEC</t>
  </si>
  <si>
    <t>FEC.ktoe.LV.PPA.PRINT.TOTAL.TOTAL.TOTAL</t>
  </si>
  <si>
    <t>FEC.ktoe.LV.PPA.PRINT.LIGHT.GENERIC.ELEC</t>
  </si>
  <si>
    <t>FEC.ktoe.LV.PPA.PRINT.AIRCOMP.GENERIC.ELEC</t>
  </si>
  <si>
    <t>FEC.ktoe.LV.PPA.PRINT.MOTOR.GENERIC.ELEC</t>
  </si>
  <si>
    <t>FEC.ktoe.LV.PPA.PRINT.FANS.GENERIC.ELEC</t>
  </si>
  <si>
    <t>FEC.ktoe.LV.PPA.PRINT.LOW_ENTH.TOTAL.TOTAL</t>
  </si>
  <si>
    <t>FEC.ktoe.LV.PPA.PRINT.LOW_ENTH.THERM.DIESEL_LIQBIO</t>
  </si>
  <si>
    <t>FEC.ktoe.LV.PPA.PRINT.LOW_ENTH.THERM.NG_BIOGAS</t>
  </si>
  <si>
    <t>FEC.ktoe.LV.PPA.PRINT.LOW_ENTH.THERM.SOLAR_GEO</t>
  </si>
  <si>
    <t>FEC.ktoe.LV.PPA.PRINT.LOW_ENTH.HP.AMBIENT</t>
  </si>
  <si>
    <t>FEC.ktoe.LV.PPA.PRINT.LOW_ENTH.THERM.ELEC</t>
  </si>
  <si>
    <t>Printing and publishing</t>
  </si>
  <si>
    <t>FEC.ktoe.LV.PPA.PRINT.PRINTING.MECH.ELEC</t>
  </si>
  <si>
    <t>UED.ktoe.LV.PPA.PULP.TOTAL.TOTAL.TOTAL</t>
  </si>
  <si>
    <t>UED.ktoe.LV.PPA.PULP.LIGHT.GENERIC.ELEC</t>
  </si>
  <si>
    <t>UED.ktoe.LV.PPA.PULP.AIRCOMP.GENERIC.ELEC</t>
  </si>
  <si>
    <t>UED.ktoe.LV.PPA.PULP.MOTOR.GENERIC.ELEC</t>
  </si>
  <si>
    <t>UED.ktoe.LV.PPA.PULP.FANS.GENERIC.ELEC</t>
  </si>
  <si>
    <t>UED.ktoe.LV.PPA.PULP.LOW_ENTH.TOTAL.TOTAL</t>
  </si>
  <si>
    <t>UED.ktoe.LV.PPA.PULP.LOW_ENTH.THERM.DIESEL_LIQBIO</t>
  </si>
  <si>
    <t>UED.ktoe.LV.PPA.PULP.LOW_ENTH.THERM.NG_BIOGAS</t>
  </si>
  <si>
    <t>UED.ktoe.LV.PPA.PULP.LOW_ENTH.THERM.SOLAR_GEO</t>
  </si>
  <si>
    <t>UED.ktoe.LV.PPA.PULP.LOW_ENTH.HP.AMBIENT</t>
  </si>
  <si>
    <t>UED.ktoe.LV.PPA.PULP.LOW_ENTH.THERM.ELEC</t>
  </si>
  <si>
    <t>UED.ktoe.LV.PPA.PULP.PREPARATION.MECH.ELEC</t>
  </si>
  <si>
    <t>UED.ktoe.LV.PPA.PULP.PULPING.TOTAL.TOTAL</t>
  </si>
  <si>
    <t>UED.ktoe.LV.PPA.PULP.PULPING.STEAM.SOLIDS</t>
  </si>
  <si>
    <t>UED.ktoe.LV.PPA.PULP.PULPING.STEAM.RFG</t>
  </si>
  <si>
    <t>UED.ktoe.LV.PPA.PULP.PULPING.STEAM.LPG</t>
  </si>
  <si>
    <t>UED.ktoe.LV.PPA.PULP.PULPING.STEAM.DIESEL_LIQBIO</t>
  </si>
  <si>
    <t>UED.ktoe.LV.PPA.PULP.PULPING.STEAM.RFO</t>
  </si>
  <si>
    <t>UED.ktoe.LV.PPA.PULP.PULPING.STEAM.OTHER</t>
  </si>
  <si>
    <t>UED.ktoe.LV.PPA.PULP.PULPING.STEAM.NG_BIOGAS</t>
  </si>
  <si>
    <t>UED.ktoe.LV.PPA.PULP.PULPING.STEAM.DERIVED</t>
  </si>
  <si>
    <t>UED.ktoe.LV.PPA.PULP.PULPING.STEAM.BIOMASS_WASTE</t>
  </si>
  <si>
    <t>UED.ktoe.LV.PPA.PULP.PULPING.STEAM.STEAM_DISTR</t>
  </si>
  <si>
    <t>UED.ktoe.LV.PPA.PULP.PULPING_MECH.MECH.ELEC</t>
  </si>
  <si>
    <t>UED.ktoe.LV.PPA.PULP.BLEACHING.THERM.ELEC</t>
  </si>
  <si>
    <t>UED.ktoe.LV.PPA.PAPER.TOTAL.TOTAL.TOTAL</t>
  </si>
  <si>
    <t>UED.ktoe.LV.PPA.PAPER.LIGHT.GENERIC.ELEC</t>
  </si>
  <si>
    <t>UED.ktoe.LV.PPA.PAPER.AIRCOMP.GENERIC.ELEC</t>
  </si>
  <si>
    <t>UED.ktoe.LV.PPA.PAPER.MOTOR.GENERIC.ELEC</t>
  </si>
  <si>
    <t>UED.ktoe.LV.PPA.PAPER.FANS.GENERIC.ELEC</t>
  </si>
  <si>
    <t>UED.ktoe.LV.PPA.PAPER.LOW_ENTH.TOTAL.TOTAL</t>
  </si>
  <si>
    <t>UED.ktoe.LV.PPA.PAPER.LOW_ENTH.THERM.DIESEL_LIQBIO</t>
  </si>
  <si>
    <t>UED.ktoe.LV.PPA.PAPER.LOW_ENTH.THERM.NG_BIOGAS</t>
  </si>
  <si>
    <t>UED.ktoe.LV.PPA.PAPER.LOW_ENTH.THERM.SOLAR_GEO</t>
  </si>
  <si>
    <t>UED.ktoe.LV.PPA.PAPER.LOW_ENTH.HP.AMBIENT</t>
  </si>
  <si>
    <t>UED.ktoe.LV.PPA.PAPER.LOW_ENTH.THERM.ELEC</t>
  </si>
  <si>
    <t>UED.ktoe.LV.PPA.PAPER.PREPARATION.TOTAL.TOTAL</t>
  </si>
  <si>
    <t>UED.ktoe.LV.PPA.PAPER.PREPARATION.THERM.SOLIDS</t>
  </si>
  <si>
    <t>UED.ktoe.LV.PPA.PAPER.PREPARATION.THERM.RFG</t>
  </si>
  <si>
    <t>UED.ktoe.LV.PPA.PAPER.PREPARATION.THERM.LPG</t>
  </si>
  <si>
    <t>UED.ktoe.LV.PPA.PAPER.PREPARATION.THERM.DIESEL_LIQBIO</t>
  </si>
  <si>
    <t>UED.ktoe.LV.PPA.PAPER.PREPARATION.THERM.RFO</t>
  </si>
  <si>
    <t>UED.ktoe.LV.PPA.PAPER.PREPARATION.THERM.OTHER</t>
  </si>
  <si>
    <t>UED.ktoe.LV.PPA.PAPER.PREPARATION.THERM.NG_BIOGAS</t>
  </si>
  <si>
    <t>UED.ktoe.LV.PPA.PAPER.PREPARATION.THERM.DERIVED</t>
  </si>
  <si>
    <t>UED.ktoe.LV.PPA.PAPER.PREPARATION.THERM.BIOMASS_WASTE</t>
  </si>
  <si>
    <t>UED.ktoe.LV.PPA.PAPER.PREPARATION.THERM.STEAM_DISTR</t>
  </si>
  <si>
    <t>UED.ktoe.LV.PPA.PAPER.PREPARATION_ELEC.MECH.ELEC</t>
  </si>
  <si>
    <t>UED.ktoe.LV.PPA.PAPER.PAPER_MACHINE.TOTAL.TOTAL</t>
  </si>
  <si>
    <t>UED.ktoe.LV.PPA.PAPER.PAPER_MACHINE.STEAM.SOLIDS</t>
  </si>
  <si>
    <t>UED.ktoe.LV.PPA.PAPER.PAPER_MACHINE.STEAM.RFG</t>
  </si>
  <si>
    <t>UED.ktoe.LV.PPA.PAPER.PAPER_MACHINE.STEAM.LPG</t>
  </si>
  <si>
    <t>UED.ktoe.LV.PPA.PAPER.PAPER_MACHINE.STEAM.DIESEL_LIQBIO</t>
  </si>
  <si>
    <t>UED.ktoe.LV.PPA.PAPER.PAPER_MACHINE.STEAM.RFO</t>
  </si>
  <si>
    <t>UED.ktoe.LV.PPA.PAPER.PAPER_MACHINE.STEAM.OTHER</t>
  </si>
  <si>
    <t>UED.ktoe.LV.PPA.PAPER.PAPER_MACHINE.STEAM.NG_BIOGAS</t>
  </si>
  <si>
    <t>UED.ktoe.LV.PPA.PAPER.PAPER_MACHINE.STEAM.DERIVED</t>
  </si>
  <si>
    <t>UED.ktoe.LV.PPA.PAPER.PAPER_MACHINE.STEAM.BIOMASS_WASTE</t>
  </si>
  <si>
    <t>UED.ktoe.LV.PPA.PAPER.PAPER_MACHINE.STEAM.STEAM_DISTR</t>
  </si>
  <si>
    <t>UED.ktoe.LV.PPA.PAPER.PAPER_MACHINE_ELEC.ELEC.ELEC</t>
  </si>
  <si>
    <t>UED.ktoe.LV.PPA.PAPER.FINISHING.TOTAL.TOTAL</t>
  </si>
  <si>
    <t>UED.ktoe.LV.PPA.PAPER.FINISHING.STEAM.SOLIDS</t>
  </si>
  <si>
    <t>UED.ktoe.LV.PPA.PAPER.FINISHING.STEAM.RFG</t>
  </si>
  <si>
    <t>UED.ktoe.LV.PPA.PAPER.FINISHING.STEAM.LPG</t>
  </si>
  <si>
    <t>UED.ktoe.LV.PPA.PAPER.FINISHING.STEAM.DIESEL_LIQBIO</t>
  </si>
  <si>
    <t>UED.ktoe.LV.PPA.PAPER.FINISHING.STEAM.RFO</t>
  </si>
  <si>
    <t>UED.ktoe.LV.PPA.PAPER.FINISHING.STEAM.OTHER</t>
  </si>
  <si>
    <t>UED.ktoe.LV.PPA.PAPER.FINISHING.STEAM.NG_BIOGAS</t>
  </si>
  <si>
    <t>UED.ktoe.LV.PPA.PAPER.FINISHING.STEAM.DERIVED</t>
  </si>
  <si>
    <t>UED.ktoe.LV.PPA.PAPER.FINISHING.STEAM.BIOMASS_WASTE</t>
  </si>
  <si>
    <t>UED.ktoe.LV.PPA.PAPER.FINISHING.STEAM.STEAM_DISTR</t>
  </si>
  <si>
    <t>UED.ktoe.LV.PPA.PAPER.FINISHING_ELEC.ELEC.ELEC</t>
  </si>
  <si>
    <t>UED.ktoe.LV.PPA.PRINT.TOTAL.TOTAL.TOTAL</t>
  </si>
  <si>
    <t>UED.ktoe.LV.PPA.PRINT.LIGHT.GENERIC.ELEC</t>
  </si>
  <si>
    <t>UED.ktoe.LV.PPA.PRINT.AIRCOMP.GENERIC.ELEC</t>
  </si>
  <si>
    <t>UED.ktoe.LV.PPA.PRINT.MOTOR.GENERIC.ELEC</t>
  </si>
  <si>
    <t>UED.ktoe.LV.PPA.PRINT.FANS.GENERIC.ELEC</t>
  </si>
  <si>
    <t>UED.ktoe.LV.PPA.PRINT.LOW_ENTH.TOTAL.TOTAL</t>
  </si>
  <si>
    <t>UED.ktoe.LV.PPA.PRINT.LOW_ENTH.THERM.DIESEL_LIQBIO</t>
  </si>
  <si>
    <t>UED.ktoe.LV.PPA.PRINT.LOW_ENTH.THERM.NG_BIOGAS</t>
  </si>
  <si>
    <t>UED.ktoe.LV.PPA.PRINT.LOW_ENTH.THERM.SOLAR_GEO</t>
  </si>
  <si>
    <t>UED.ktoe.LV.PPA.PRINT.LOW_ENTH.HP.AMBIENT</t>
  </si>
  <si>
    <t>UED.ktoe.LV.PPA.PRINT.LOW_ENTH.THERM.ELEC</t>
  </si>
  <si>
    <t>UED.ktoe.LV.PPA.PRINT.PRINTING.MECH.ELEC</t>
  </si>
  <si>
    <t>FUEL_EMI.ktCO2.LV.PPA.PULP.TOTAL.TOTAL.TOTAL</t>
  </si>
  <si>
    <t>FUEL_EMI.ktCO2.LV.PPA.PULP.LIGHT.GENERIC.ELEC</t>
  </si>
  <si>
    <t>FUEL_EMI.ktCO2.LV.PPA.PULP.AIRCOMP.GENERIC.ELEC</t>
  </si>
  <si>
    <t>FUEL_EMI.ktCO2.LV.PPA.PULP.MOTOR.GENERIC.ELEC</t>
  </si>
  <si>
    <t>FUEL_EMI.ktCO2.LV.PPA.PULP.FANS.GENERIC.ELEC</t>
  </si>
  <si>
    <t>FUEL_EMI.ktCO2.LV.PPA.PULP.LOW_ENTH.TOTAL.TOTAL</t>
  </si>
  <si>
    <t>FUEL_EMI.ktCO2.LV.PPA.PULP.LOW_ENTH.THERM.DIESEL_LIQBIO</t>
  </si>
  <si>
    <t>FUEL_EMI.ktCO2.LV.PPA.PULP.LOW_ENTH.THERM.NG_BIOGAS</t>
  </si>
  <si>
    <t>FUEL_EMI.ktCO2.LV.PPA.PULP.LOW_ENTH.THERM.SOLAR_GEO</t>
  </si>
  <si>
    <t>FUEL_EMI.ktCO2.LV.PPA.PULP.LOW_ENTH.HP.AMBIENT</t>
  </si>
  <si>
    <t>FUEL_EMI.ktCO2.LV.PPA.PULP.LOW_ENTH.THERM.ELEC</t>
  </si>
  <si>
    <t>FUEL_EMI.ktCO2.LV.PPA.PULP.PREPARATION.MECH.ELEC</t>
  </si>
  <si>
    <t>FUEL_EMI.ktCO2.LV.PPA.PULP.PULPING.TOTAL.TOTAL</t>
  </si>
  <si>
    <t>FUEL_EMI.ktCO2.LV.PPA.PULP.PULPING.STEAM.SOLIDS</t>
  </si>
  <si>
    <t>FUEL_EMI.ktCO2.LV.PPA.PULP.PULPING.STEAM.RFG</t>
  </si>
  <si>
    <t>FUEL_EMI.ktCO2.LV.PPA.PULP.PULPING.STEAM.LPG</t>
  </si>
  <si>
    <t>FUEL_EMI.ktCO2.LV.PPA.PULP.PULPING.STEAM.DIESEL_LIQBIO</t>
  </si>
  <si>
    <t>FUEL_EMI.ktCO2.LV.PPA.PULP.PULPING.STEAM.RFO</t>
  </si>
  <si>
    <t>FUEL_EMI.ktCO2.LV.PPA.PULP.PULPING.STEAM.OTHER</t>
  </si>
  <si>
    <t>FUEL_EMI.ktCO2.LV.PPA.PULP.PULPING.STEAM.NG_BIOGAS</t>
  </si>
  <si>
    <t>FUEL_EMI.ktCO2.LV.PPA.PULP.PULPING.STEAM.DERIVED</t>
  </si>
  <si>
    <t>FUEL_EMI.ktCO2.LV.PPA.PULP.PULPING.STEAM.BIOMASS_WASTE</t>
  </si>
  <si>
    <t>FUEL_EMI.ktCO2.LV.PPA.PULP.PULPING.STEAM.STEAM_DISTR</t>
  </si>
  <si>
    <t>FUEL_EMI.ktCO2.LV.PPA.PULP.PULPING_MECH.MECH.ELEC</t>
  </si>
  <si>
    <t>FUEL_EMI.ktCO2.LV.PPA.PULP.BLEACHING.THERM.ELEC</t>
  </si>
  <si>
    <t>FUEL_EMI.ktCO2.LV.PPA.PAPER.TOTAL.TOTAL.TOTAL</t>
  </si>
  <si>
    <t>FUEL_EMI.ktCO2.LV.PPA.PAPER.LIGHT.GENERIC.ELEC</t>
  </si>
  <si>
    <t>FUEL_EMI.ktCO2.LV.PPA.PAPER.AIRCOMP.GENERIC.ELEC</t>
  </si>
  <si>
    <t>FUEL_EMI.ktCO2.LV.PPA.PAPER.MOTOR.GENERIC.ELEC</t>
  </si>
  <si>
    <t>FUEL_EMI.ktCO2.LV.PPA.PAPER.FANS.GENERIC.ELEC</t>
  </si>
  <si>
    <t>FUEL_EMI.ktCO2.LV.PPA.PAPER.LOW_ENTH.TOTAL.TOTAL</t>
  </si>
  <si>
    <t>FUEL_EMI.ktCO2.LV.PPA.PAPER.LOW_ENTH.THERM.DIESEL_LIQBIO</t>
  </si>
  <si>
    <t>FUEL_EMI.ktCO2.LV.PPA.PAPER.LOW_ENTH.THERM.NG_BIOGAS</t>
  </si>
  <si>
    <t>FUEL_EMI.ktCO2.LV.PPA.PAPER.LOW_ENTH.THERM.SOLAR_GEO</t>
  </si>
  <si>
    <t>FUEL_EMI.ktCO2.LV.PPA.PAPER.LOW_ENTH.HP.AMBIENT</t>
  </si>
  <si>
    <t>FUEL_EMI.ktCO2.LV.PPA.PAPER.LOW_ENTH.THERM.ELEC</t>
  </si>
  <si>
    <t>FUEL_EMI.ktCO2.LV.PPA.PAPER.PREPARATION.TOTAL.TOTAL</t>
  </si>
  <si>
    <t>FUEL_EMI.ktCO2.LV.PPA.PAPER.PREPARATION.THERM.SOLIDS</t>
  </si>
  <si>
    <t>FUEL_EMI.ktCO2.LV.PPA.PAPER.PREPARATION.THERM.RFG</t>
  </si>
  <si>
    <t>FUEL_EMI.ktCO2.LV.PPA.PAPER.PREPARATION.THERM.LPG</t>
  </si>
  <si>
    <t>FUEL_EMI.ktCO2.LV.PPA.PAPER.PREPARATION.THERM.DIESEL_LIQBIO</t>
  </si>
  <si>
    <t>FUEL_EMI.ktCO2.LV.PPA.PAPER.PREPARATION.THERM.RFO</t>
  </si>
  <si>
    <t>FUEL_EMI.ktCO2.LV.PPA.PAPER.PREPARATION.THERM.OTHER</t>
  </si>
  <si>
    <t>FUEL_EMI.ktCO2.LV.PPA.PAPER.PREPARATION.THERM.NG_BIOGAS</t>
  </si>
  <si>
    <t>FUEL_EMI.ktCO2.LV.PPA.PAPER.PREPARATION.THERM.DERIVED</t>
  </si>
  <si>
    <t>FUEL_EMI.ktCO2.LV.PPA.PAPER.PREPARATION.THERM.BIOMASS_WASTE</t>
  </si>
  <si>
    <t>FUEL_EMI.ktCO2.LV.PPA.PAPER.PREPARATION.THERM.STEAM_DISTR</t>
  </si>
  <si>
    <t>FUEL_EMI.ktCO2.LV.PPA.PAPER.PREPARATION_ELEC.MECH.ELEC</t>
  </si>
  <si>
    <t>FUEL_EMI.ktCO2.LV.PPA.PAPER.PAPER_MACHINE.TOTAL.TOTAL</t>
  </si>
  <si>
    <t>FUEL_EMI.ktCO2.LV.PPA.PAPER.PAPER_MACHINE.STEAM.SOLIDS</t>
  </si>
  <si>
    <t>FUEL_EMI.ktCO2.LV.PPA.PAPER.PAPER_MACHINE.STEAM.RFG</t>
  </si>
  <si>
    <t>FUEL_EMI.ktCO2.LV.PPA.PAPER.PAPER_MACHINE.STEAM.LPG</t>
  </si>
  <si>
    <t>FUEL_EMI.ktCO2.LV.PPA.PAPER.PAPER_MACHINE.STEAM.DIESEL_LIQBIO</t>
  </si>
  <si>
    <t>FUEL_EMI.ktCO2.LV.PPA.PAPER.PAPER_MACHINE.STEAM.RFO</t>
  </si>
  <si>
    <t>FUEL_EMI.ktCO2.LV.PPA.PAPER.PAPER_MACHINE.STEAM.OTHER</t>
  </si>
  <si>
    <t>FUEL_EMI.ktCO2.LV.PPA.PAPER.PAPER_MACHINE.STEAM.NG_BIOGAS</t>
  </si>
  <si>
    <t>FUEL_EMI.ktCO2.LV.PPA.PAPER.PAPER_MACHINE.STEAM.DERIVED</t>
  </si>
  <si>
    <t>FUEL_EMI.ktCO2.LV.PPA.PAPER.PAPER_MACHINE.STEAM.BIOMASS_WASTE</t>
  </si>
  <si>
    <t>FUEL_EMI.ktCO2.LV.PPA.PAPER.PAPER_MACHINE.STEAM.STEAM_DISTR</t>
  </si>
  <si>
    <t>FUEL_EMI.ktCO2.LV.PPA.PAPER.PAPER_MACHINE_ELEC.ELEC.ELEC</t>
  </si>
  <si>
    <t>FUEL_EMI.ktCO2.LV.PPA.PAPER.FINISHING.TOTAL.TOTAL</t>
  </si>
  <si>
    <t>FUEL_EMI.ktCO2.LV.PPA.PAPER.FINISHING.STEAM.SOLIDS</t>
  </si>
  <si>
    <t>FUEL_EMI.ktCO2.LV.PPA.PAPER.FINISHING.STEAM.RFG</t>
  </si>
  <si>
    <t>FUEL_EMI.ktCO2.LV.PPA.PAPER.FINISHING.STEAM.LPG</t>
  </si>
  <si>
    <t>FUEL_EMI.ktCO2.LV.PPA.PAPER.FINISHING.STEAM.DIESEL_LIQBIO</t>
  </si>
  <si>
    <t>FUEL_EMI.ktCO2.LV.PPA.PAPER.FINISHING.STEAM.RFO</t>
  </si>
  <si>
    <t>FUEL_EMI.ktCO2.LV.PPA.PAPER.FINISHING.STEAM.OTHER</t>
  </si>
  <si>
    <t>FUEL_EMI.ktCO2.LV.PPA.PAPER.FINISHING.STEAM.NG_BIOGAS</t>
  </si>
  <si>
    <t>FUEL_EMI.ktCO2.LV.PPA.PAPER.FINISHING.STEAM.DERIVED</t>
  </si>
  <si>
    <t>FUEL_EMI.ktCO2.LV.PPA.PAPER.FINISHING.STEAM.BIOMASS_WASTE</t>
  </si>
  <si>
    <t>FUEL_EMI.ktCO2.LV.PPA.PAPER.FINISHING.STEAM.STEAM_DISTR</t>
  </si>
  <si>
    <t>FUEL_EMI.ktCO2.LV.PPA.PAPER.FINISHING_ELEC.ELEC.ELEC</t>
  </si>
  <si>
    <t>FUEL_EMI.ktCO2.LV.PPA.PRINT.TOTAL.TOTAL.TOTAL</t>
  </si>
  <si>
    <t>FUEL_EMI.ktCO2.LV.PPA.PRINT.LIGHT.GENERIC.ELEC</t>
  </si>
  <si>
    <t>FUEL_EMI.ktCO2.LV.PPA.PRINT.AIRCOMP.GENERIC.ELEC</t>
  </si>
  <si>
    <t>FUEL_EMI.ktCO2.LV.PPA.PRINT.MOTOR.GENERIC.ELEC</t>
  </si>
  <si>
    <t>FUEL_EMI.ktCO2.LV.PPA.PRINT.FANS.GENERIC.ELEC</t>
  </si>
  <si>
    <t>FUEL_EMI.ktCO2.LV.PPA.PRINT.LOW_ENTH.TOTAL.TOTAL</t>
  </si>
  <si>
    <t>FUEL_EMI.ktCO2.LV.PPA.PRINT.LOW_ENTH.THERM.DIESEL_LIQBIO</t>
  </si>
  <si>
    <t>FUEL_EMI.ktCO2.LV.PPA.PRINT.LOW_ENTH.THERM.NG_BIOGAS</t>
  </si>
  <si>
    <t>FUEL_EMI.ktCO2.LV.PPA.PRINT.LOW_ENTH.THERM.SOLAR_GEO</t>
  </si>
  <si>
    <t>FUEL_EMI.ktCO2.LV.PPA.PRINT.LOW_ENTH.HP.AMBIENT</t>
  </si>
  <si>
    <t>FUEL_EMI.ktCO2.LV.PPA.PRINT.LOW_ENTH.THERM.ELEC</t>
  </si>
  <si>
    <t>FUEL_EMI.ktCO2.LV.PPA.PRINT.PRINTING.MECH.ELEC</t>
  </si>
  <si>
    <t>VA.Meuro2023.LV.FBT.FBT</t>
  </si>
  <si>
    <t>Physical output (index)</t>
  </si>
  <si>
    <t>OUTPUT.index.LV.FBT.FBT</t>
  </si>
  <si>
    <t>Installed capacity (production index)</t>
  </si>
  <si>
    <t>CAP.index.LV.FBT.FBT</t>
  </si>
  <si>
    <t>Capacity investment (production index)</t>
  </si>
  <si>
    <t>NEWCAP.index.LV.FBT.FBT</t>
  </si>
  <si>
    <t>Decommissioned capacity (production index)</t>
  </si>
  <si>
    <t>Idle capacity (production index)</t>
  </si>
  <si>
    <t>FEC.ktoe.LV.FBT.FBT.TOTAL.TOTAL.TOTAL</t>
  </si>
  <si>
    <t>FEC.ktoe.LV.FBT.FBT.TOTAL.TOTAL.SOLIDS</t>
  </si>
  <si>
    <t>FEC.ktoe.LV.FBT.FBT.TOTAL.TOTAL.RFG</t>
  </si>
  <si>
    <t>FEC.ktoe.LV.FBT.FBT.TOTAL.TOTAL.LPG</t>
  </si>
  <si>
    <t>FEC.ktoe.LV.FBT.FBT.TOTAL.TOTAL.DIESEL</t>
  </si>
  <si>
    <t>FEC.ktoe.LV.FBT.FBT.TOTAL.TOTAL.RFO</t>
  </si>
  <si>
    <t>FEC.ktoe.LV.FBT.FBT.TOTAL.TOTAL.OTHER</t>
  </si>
  <si>
    <t>FEC.ktoe.LV.FBT.FBT.TOTAL.TOTAL.NG</t>
  </si>
  <si>
    <t>FEC.ktoe.LV.FBT.FBT.TOTAL.TOTAL.DERIVED</t>
  </si>
  <si>
    <t>FEC.ktoe.LV.FBT.FBT.TOTAL.TOTAL.BIOMASS_WASTE</t>
  </si>
  <si>
    <t>FEC.ktoe.LV.FBT.FBT.TOTAL.TOTAL.BIOGAS</t>
  </si>
  <si>
    <t>FEC.ktoe.LV.FBT.FBT.TOTAL.TOTAL.LIQBIO</t>
  </si>
  <si>
    <t>FEC.ktoe.LV.FBT.FBT.TOTAL.TOTAL.SOLAR</t>
  </si>
  <si>
    <t>FEC.ktoe.LV.FBT.FBT.TOTAL.TOTAL.GEO</t>
  </si>
  <si>
    <t>FEC.ktoe.LV.FBT.FBT.TOTAL.TOTAL.AMBIENT</t>
  </si>
  <si>
    <t>FEC.ktoe.LV.FBT.FBT.TOTAL.TOTAL.STEAM_DISTR</t>
  </si>
  <si>
    <t>FEC.ktoe.LV.FBT.FBT.TOTAL.TOTAL.ELEC</t>
  </si>
  <si>
    <t>Energy intensity (toe / physical output index)</t>
  </si>
  <si>
    <t>Useful energy demand intensity (toe useful / physical output index)</t>
  </si>
  <si>
    <t>FEC.ktoe.LV.FBT.FBT.LIGHT.GENERIC.ELEC</t>
  </si>
  <si>
    <t>FEC.ktoe.LV.FBT.FBT.AIRCOMP.GENERIC.ELEC</t>
  </si>
  <si>
    <t>FEC.ktoe.LV.FBT.FBT.MOTOR.GENERIC.ELEC</t>
  </si>
  <si>
    <t>FEC.ktoe.LV.FBT.FBT.FANS.GENERIC.ELEC</t>
  </si>
  <si>
    <t>FEC.ktoe.LV.FBT.FBT.LOW_ENTH.TOTAL.TOTAL</t>
  </si>
  <si>
    <t>FEC.ktoe.LV.FBT.FBT.LOW_ENTH.THERM.DIESEL_LIQBIO</t>
  </si>
  <si>
    <t>FEC.ktoe.LV.FBT.FBT.LOW_ENTH.THERM.NG_BIOGAS</t>
  </si>
  <si>
    <t>FEC.ktoe.LV.FBT.FBT.LOW_ENTH.THERM.SOLAR_GEO</t>
  </si>
  <si>
    <t>FEC.ktoe.LV.FBT.FBT.LOW_ENTH.HP.AMBIENT</t>
  </si>
  <si>
    <t>FEC.ktoe.LV.FBT.FBT.LOW_ENTH.THERM.ELEC</t>
  </si>
  <si>
    <t>Food: Oven (direct heat)</t>
  </si>
  <si>
    <t>Food: Direct Heat - Thermal</t>
  </si>
  <si>
    <t>FEC.ktoe.LV.FBT.FBT.OVEN.THERM.TOTAL</t>
  </si>
  <si>
    <t>FEC.ktoe.LV.FBT.FBT.OVEN.THERM.SOLIDS</t>
  </si>
  <si>
    <t>FEC.ktoe.LV.FBT.FBT.OVEN.THERM.LPG</t>
  </si>
  <si>
    <t>FEC.ktoe.LV.FBT.FBT.OVEN.THERM.DIESEL_LIQBIO</t>
  </si>
  <si>
    <t>FEC.ktoe.LV.FBT.FBT.OVEN.THERM.RFO</t>
  </si>
  <si>
    <t>FEC.ktoe.LV.FBT.FBT.OVEN.THERM.NG_BIOGAS</t>
  </si>
  <si>
    <t>Food: Direct Heat - Electric</t>
  </si>
  <si>
    <t>FEC.ktoe.LV.FBT.FBT.OVEN.ELEC.ELEC</t>
  </si>
  <si>
    <t>Food: Direct Heat - Microwave</t>
  </si>
  <si>
    <t>FEC.ktoe.LV.FBT.FBT.OVEN_MICROW.MICROW.ELEC</t>
  </si>
  <si>
    <t>Food: Specific process heat</t>
  </si>
  <si>
    <t>Food: Process Heat - Thermal</t>
  </si>
  <si>
    <t>FEC.ktoe.LV.FBT.FBT.PROC_HEAT.THERM.TOTAL</t>
  </si>
  <si>
    <t>FEC.ktoe.LV.FBT.FBT.PROC_HEAT.THERM.SOLIDS</t>
  </si>
  <si>
    <t>FEC.ktoe.LV.FBT.FBT.PROC_HEAT.THERM.LPG</t>
  </si>
  <si>
    <t>FEC.ktoe.LV.FBT.FBT.PROC_HEAT.THERM.DIESEL_LIQBIO</t>
  </si>
  <si>
    <t>FEC.ktoe.LV.FBT.FBT.PROC_HEAT.THERM.RFO</t>
  </si>
  <si>
    <t>FEC.ktoe.LV.FBT.FBT.PROC_HEAT.THERM.NG_BIOGAS</t>
  </si>
  <si>
    <t>Food: Process Heat - Electric</t>
  </si>
  <si>
    <t>FEC.ktoe.LV.FBT.FBT.PROC_HEAT.ELEC.ELEC</t>
  </si>
  <si>
    <t>Food: Process Heat - Microwave</t>
  </si>
  <si>
    <t>FEC.ktoe.LV.FBT.FBT.PROC_HEAT_MICROW.MICROW.ELEC</t>
  </si>
  <si>
    <t>Food: Steam processing</t>
  </si>
  <si>
    <t>FEC.ktoe.LV.FBT.FBT.PROCESSING.TOTAL.TOTAL</t>
  </si>
  <si>
    <t>FEC.ktoe.LV.FBT.FBT.PROCESSING.STEAM.SOLIDS</t>
  </si>
  <si>
    <t>FEC.ktoe.LV.FBT.FBT.PROCESSING.STEAM.RFG</t>
  </si>
  <si>
    <t>FEC.ktoe.LV.FBT.FBT.PROCESSING.STEAM.LPG</t>
  </si>
  <si>
    <t>FEC.ktoe.LV.FBT.FBT.PROCESSING.STEAM.DIESEL_LIQBIO</t>
  </si>
  <si>
    <t>FEC.ktoe.LV.FBT.FBT.PROCESSING.STEAM.RFO</t>
  </si>
  <si>
    <t>FEC.ktoe.LV.FBT.FBT.PROCESSING.STEAM.OTHER</t>
  </si>
  <si>
    <t>FEC.ktoe.LV.FBT.FBT.PROCESSING.STEAM.NG_BIOGAS</t>
  </si>
  <si>
    <t>FEC.ktoe.LV.FBT.FBT.PROCESSING.STEAM.DERIVED</t>
  </si>
  <si>
    <t>FEC.ktoe.LV.FBT.FBT.PROCESSING.STEAM.BIOMASS_WASTE</t>
  </si>
  <si>
    <t>FEC.ktoe.LV.FBT.FBT.PROCESSING.STEAM.STEAM_DISTR</t>
  </si>
  <si>
    <t>Food: Drying</t>
  </si>
  <si>
    <t>Food: Thermal drying</t>
  </si>
  <si>
    <t>FEC.ktoe.LV.FBT.FBT.DRYING.TOTAL.TOTAL</t>
  </si>
  <si>
    <t>FEC.ktoe.LV.FBT.FBT.DRYING.THERM.SOLIDS</t>
  </si>
  <si>
    <t>FEC.ktoe.LV.FBT.FBT.DRYING.THERM.LPG</t>
  </si>
  <si>
    <t>FEC.ktoe.LV.FBT.FBT.DRYING.THERM.DIESEL_LIQBIO</t>
  </si>
  <si>
    <t>FEC.ktoe.LV.FBT.FBT.DRYING.THERM.RFO</t>
  </si>
  <si>
    <t>FEC.ktoe.LV.FBT.FBT.DRYING.THERM.NG_BIOGAS</t>
  </si>
  <si>
    <t>Food: Steam drying</t>
  </si>
  <si>
    <t>FEC.ktoe.LV.FBT.FBT.DRYING_STEAM.TOTAL.TOTAL</t>
  </si>
  <si>
    <t>FEC.ktoe.LV.FBT.FBT.DRYING_STEAM.STEAM.SOLIDS</t>
  </si>
  <si>
    <t>FEC.ktoe.LV.FBT.FBT.DRYING_STEAM.STEAM.RFG</t>
  </si>
  <si>
    <t>FEC.ktoe.LV.FBT.FBT.DRYING_STEAM.STEAM.LPG</t>
  </si>
  <si>
    <t>FEC.ktoe.LV.FBT.FBT.DRYING_STEAM.STEAM.DIESEL_LIQBIO</t>
  </si>
  <si>
    <t>FEC.ktoe.LV.FBT.FBT.DRYING_STEAM.STEAM.RFO</t>
  </si>
  <si>
    <t>FEC.ktoe.LV.FBT.FBT.DRYING_STEAM.STEAM.OTHER</t>
  </si>
  <si>
    <t>FEC.ktoe.LV.FBT.FBT.DRYING_STEAM.STEAM.NG_BIOGAS</t>
  </si>
  <si>
    <t>FEC.ktoe.LV.FBT.FBT.DRYING_STEAM.STEAM.DERIVED</t>
  </si>
  <si>
    <t>FEC.ktoe.LV.FBT.FBT.DRYING_STEAM.STEAM.BIOMASS_WASTE</t>
  </si>
  <si>
    <t>FEC.ktoe.LV.FBT.FBT.DRYING_STEAM.STEAM.STEAM_DISTR</t>
  </si>
  <si>
    <t>Food: Electric drying</t>
  </si>
  <si>
    <t>FEC.ktoe.LV.FBT.FBT.DRYING_ELEC.ELEC.ELEC</t>
  </si>
  <si>
    <t>Food: Freeze drying</t>
  </si>
  <si>
    <t>FEC.ktoe.LV.FBT.FBT.DRYING_FREEZE.FREEZE_DRY.ELEC</t>
  </si>
  <si>
    <t>Food: Microwave drying</t>
  </si>
  <si>
    <t>FEC.ktoe.LV.FBT.FBT.DRYING_MICROW.MICROW.ELEC</t>
  </si>
  <si>
    <t>Food: Process cooling and refrigeration</t>
  </si>
  <si>
    <t>Food: Thermal cooling</t>
  </si>
  <si>
    <t>FEC.ktoe.LV.FBT.FBT.PROC_COOL_THERM.THERM.NG_BIOGAS</t>
  </si>
  <si>
    <t>Food: Steam cooling</t>
  </si>
  <si>
    <t>FEC.ktoe.LV.FBT.FBT.PROC_COOL.TOTAL.TOTAL</t>
  </si>
  <si>
    <t>FEC.ktoe.LV.FBT.FBT.PROC_COOL.STEAM.SOLIDS</t>
  </si>
  <si>
    <t>FEC.ktoe.LV.FBT.FBT.PROC_COOL.STEAM.RFG</t>
  </si>
  <si>
    <t>FEC.ktoe.LV.FBT.FBT.PROC_COOL.STEAM.LPG</t>
  </si>
  <si>
    <t>FEC.ktoe.LV.FBT.FBT.PROC_COOL.STEAM.DIESEL_LIQBIO</t>
  </si>
  <si>
    <t>FEC.ktoe.LV.FBT.FBT.PROC_COOL.STEAM.RFO</t>
  </si>
  <si>
    <t>FEC.ktoe.LV.FBT.FBT.PROC_COOL.STEAM.OTHER</t>
  </si>
  <si>
    <t>FEC.ktoe.LV.FBT.FBT.PROC_COOL.STEAM.NG_BIOGAS</t>
  </si>
  <si>
    <t>FEC.ktoe.LV.FBT.FBT.PROC_COOL.STEAM.DERIVED</t>
  </si>
  <si>
    <t>FEC.ktoe.LV.FBT.FBT.PROC_COOL.STEAM.BIOMASS_WASTE</t>
  </si>
  <si>
    <t>FEC.ktoe.LV.FBT.FBT.PROC_COOL.STEAM.STEAM_DISTR</t>
  </si>
  <si>
    <t>Food: Electric cooling</t>
  </si>
  <si>
    <t>FEC.ktoe.LV.FBT.FBT.PROC_COOL_ELEC.ELEC.ELEC</t>
  </si>
  <si>
    <t>Food: Electric machinery</t>
  </si>
  <si>
    <t>FEC.ktoe.LV.FBT.FBT.GENERIC.MECH.ELEC</t>
  </si>
  <si>
    <t>UED.ktoe.LV.FBT.FBT.TOTAL.TOTAL.TOTAL</t>
  </si>
  <si>
    <t>UED.ktoe.LV.FBT.FBT.LIGHT.GENERIC.ELEC</t>
  </si>
  <si>
    <t>UED.ktoe.LV.FBT.FBT.AIRCOMP.GENERIC.ELEC</t>
  </si>
  <si>
    <t>UED.ktoe.LV.FBT.FBT.MOTOR.GENERIC.ELEC</t>
  </si>
  <si>
    <t>UED.ktoe.LV.FBT.FBT.FANS.GENERIC.ELEC</t>
  </si>
  <si>
    <t>UED.ktoe.LV.FBT.FBT.LOW_ENTH.TOTAL.TOTAL</t>
  </si>
  <si>
    <t>UED.ktoe.LV.FBT.FBT.LOW_ENTH.THERM.DIESEL_LIQBIO</t>
  </si>
  <si>
    <t>UED.ktoe.LV.FBT.FBT.LOW_ENTH.THERM.NG_BIOGAS</t>
  </si>
  <si>
    <t>UED.ktoe.LV.FBT.FBT.LOW_ENTH.THERM.SOLAR_GEO</t>
  </si>
  <si>
    <t>UED.ktoe.LV.FBT.FBT.LOW_ENTH.HP.AMBIENT</t>
  </si>
  <si>
    <t>UED.ktoe.LV.FBT.FBT.LOW_ENTH.THERM.ELEC</t>
  </si>
  <si>
    <t>UED.ktoe.LV.FBT.FBT.OVEN.THERM.TOTAL</t>
  </si>
  <si>
    <t>UED.ktoe.LV.FBT.FBT.OVEN.THERM.SOLIDS</t>
  </si>
  <si>
    <t>UED.ktoe.LV.FBT.FBT.OVEN.THERM.LPG</t>
  </si>
  <si>
    <t>UED.ktoe.LV.FBT.FBT.OVEN.THERM.DIESEL_LIQBIO</t>
  </si>
  <si>
    <t>UED.ktoe.LV.FBT.FBT.OVEN.THERM.RFO</t>
  </si>
  <si>
    <t>UED.ktoe.LV.FBT.FBT.OVEN.THERM.NG_BIOGAS</t>
  </si>
  <si>
    <t>UED.ktoe.LV.FBT.FBT.OVEN.ELEC.ELEC</t>
  </si>
  <si>
    <t>UED.ktoe.LV.FBT.FBT.OVEN_MICROW.MICROW.ELEC</t>
  </si>
  <si>
    <t>UED.ktoe.LV.FBT.FBT.PROC_HEAT.THERM.TOTAL</t>
  </si>
  <si>
    <t>UED.ktoe.LV.FBT.FBT.PROC_HEAT.THERM.SOLIDS</t>
  </si>
  <si>
    <t>UED.ktoe.LV.FBT.FBT.PROC_HEAT.THERM.LPG</t>
  </si>
  <si>
    <t>UED.ktoe.LV.FBT.FBT.PROC_HEAT.THERM.DIESEL_LIQBIO</t>
  </si>
  <si>
    <t>UED.ktoe.LV.FBT.FBT.PROC_HEAT.THERM.RFO</t>
  </si>
  <si>
    <t>UED.ktoe.LV.FBT.FBT.PROC_HEAT.THERM.NG_BIOGAS</t>
  </si>
  <si>
    <t>UED.ktoe.LV.FBT.FBT.PROC_HEAT.ELEC.ELEC</t>
  </si>
  <si>
    <t>UED.ktoe.LV.FBT.FBT.PROC_HEAT_MICROW.MICROW.ELEC</t>
  </si>
  <si>
    <t>UED.ktoe.LV.FBT.FBT.PROCESSING.TOTAL.TOTAL</t>
  </si>
  <si>
    <t>UED.ktoe.LV.FBT.FBT.PROCESSING.STEAM.SOLIDS</t>
  </si>
  <si>
    <t>UED.ktoe.LV.FBT.FBT.PROCESSING.STEAM.RFG</t>
  </si>
  <si>
    <t>UED.ktoe.LV.FBT.FBT.PROCESSING.STEAM.LPG</t>
  </si>
  <si>
    <t>UED.ktoe.LV.FBT.FBT.PROCESSING.STEAM.DIESEL_LIQBIO</t>
  </si>
  <si>
    <t>UED.ktoe.LV.FBT.FBT.PROCESSING.STEAM.RFO</t>
  </si>
  <si>
    <t>UED.ktoe.LV.FBT.FBT.PROCESSING.STEAM.OTHER</t>
  </si>
  <si>
    <t>UED.ktoe.LV.FBT.FBT.PROCESSING.STEAM.NG_BIOGAS</t>
  </si>
  <si>
    <t>UED.ktoe.LV.FBT.FBT.PROCESSING.STEAM.DERIVED</t>
  </si>
  <si>
    <t>UED.ktoe.LV.FBT.FBT.PROCESSING.STEAM.BIOMASS_WASTE</t>
  </si>
  <si>
    <t>UED.ktoe.LV.FBT.FBT.PROCESSING.STEAM.STEAM_DISTR</t>
  </si>
  <si>
    <t>UED.ktoe.LV.FBT.FBT.DRYING.TOTAL.TOTAL</t>
  </si>
  <si>
    <t>UED.ktoe.LV.FBT.FBT.DRYING.THERM.SOLIDS</t>
  </si>
  <si>
    <t>UED.ktoe.LV.FBT.FBT.DRYING.THERM.LPG</t>
  </si>
  <si>
    <t>UED.ktoe.LV.FBT.FBT.DRYING.THERM.DIESEL_LIQBIO</t>
  </si>
  <si>
    <t>UED.ktoe.LV.FBT.FBT.DRYING.THERM.RFO</t>
  </si>
  <si>
    <t>UED.ktoe.LV.FBT.FBT.DRYING.THERM.NG_BIOGAS</t>
  </si>
  <si>
    <t>UED.ktoe.LV.FBT.FBT.DRYING_STEAM.TOTAL.TOTAL</t>
  </si>
  <si>
    <t>UED.ktoe.LV.FBT.FBT.DRYING_STEAM.STEAM.SOLIDS</t>
  </si>
  <si>
    <t>UED.ktoe.LV.FBT.FBT.DRYING_STEAM.STEAM.RFG</t>
  </si>
  <si>
    <t>UED.ktoe.LV.FBT.FBT.DRYING_STEAM.STEAM.LPG</t>
  </si>
  <si>
    <t>UED.ktoe.LV.FBT.FBT.DRYING_STEAM.STEAM.DIESEL_LIQBIO</t>
  </si>
  <si>
    <t>UED.ktoe.LV.FBT.FBT.DRYING_STEAM.STEAM.RFO</t>
  </si>
  <si>
    <t>UED.ktoe.LV.FBT.FBT.DRYING_STEAM.STEAM.OTHER</t>
  </si>
  <si>
    <t>UED.ktoe.LV.FBT.FBT.DRYING_STEAM.STEAM.NG_BIOGAS</t>
  </si>
  <si>
    <t>UED.ktoe.LV.FBT.FBT.DRYING_STEAM.STEAM.DERIVED</t>
  </si>
  <si>
    <t>UED.ktoe.LV.FBT.FBT.DRYING_STEAM.STEAM.BIOMASS_WASTE</t>
  </si>
  <si>
    <t>UED.ktoe.LV.FBT.FBT.DRYING_STEAM.STEAM.STEAM_DISTR</t>
  </si>
  <si>
    <t>UED.ktoe.LV.FBT.FBT.DRYING_ELEC.ELEC.ELEC</t>
  </si>
  <si>
    <t>UED.ktoe.LV.FBT.FBT.DRYING_FREEZE.FREEZE_DRY.ELEC</t>
  </si>
  <si>
    <t>UED.ktoe.LV.FBT.FBT.DRYING_MICROW.MICROW.ELEC</t>
  </si>
  <si>
    <t>UED.ktoe.LV.FBT.FBT.PROC_COOL_THERM.THERM.NG_BIOGAS</t>
  </si>
  <si>
    <t>UED.ktoe.LV.FBT.FBT.PROC_COOL.TOTAL.TOTAL</t>
  </si>
  <si>
    <t>UED.ktoe.LV.FBT.FBT.PROC_COOL.STEAM.SOLIDS</t>
  </si>
  <si>
    <t>UED.ktoe.LV.FBT.FBT.PROC_COOL.STEAM.RFG</t>
  </si>
  <si>
    <t>UED.ktoe.LV.FBT.FBT.PROC_COOL.STEAM.LPG</t>
  </si>
  <si>
    <t>UED.ktoe.LV.FBT.FBT.PROC_COOL.STEAM.DIESEL_LIQBIO</t>
  </si>
  <si>
    <t>UED.ktoe.LV.FBT.FBT.PROC_COOL.STEAM.RFO</t>
  </si>
  <si>
    <t>UED.ktoe.LV.FBT.FBT.PROC_COOL.STEAM.OTHER</t>
  </si>
  <si>
    <t>UED.ktoe.LV.FBT.FBT.PROC_COOL.STEAM.NG_BIOGAS</t>
  </si>
  <si>
    <t>UED.ktoe.LV.FBT.FBT.PROC_COOL.STEAM.DERIVED</t>
  </si>
  <si>
    <t>UED.ktoe.LV.FBT.FBT.PROC_COOL.STEAM.BIOMASS_WASTE</t>
  </si>
  <si>
    <t>UED.ktoe.LV.FBT.FBT.PROC_COOL.STEAM.STEAM_DISTR</t>
  </si>
  <si>
    <t>UED.ktoe.LV.FBT.FBT.PROC_COOL_ELEC.ELEC.ELEC</t>
  </si>
  <si>
    <t>UED.ktoe.LV.FBT.FBT.GENERIC.MECH.ELEC</t>
  </si>
  <si>
    <t>FUEL_EMI.ktCO2.LV.FBT.FBT.TOTAL.TOTAL.TOTAL</t>
  </si>
  <si>
    <t>FUEL_EMI.ktCO2.LV.FBT.FBT.LIGHT.GENERIC.ELEC</t>
  </si>
  <si>
    <t>FUEL_EMI.ktCO2.LV.FBT.FBT.AIRCOMP.GENERIC.ELEC</t>
  </si>
  <si>
    <t>FUEL_EMI.ktCO2.LV.FBT.FBT.MOTOR.GENERIC.ELEC</t>
  </si>
  <si>
    <t>FUEL_EMI.ktCO2.LV.FBT.FBT.FANS.GENERIC.ELEC</t>
  </si>
  <si>
    <t>FUEL_EMI.ktCO2.LV.FBT.FBT.LOW_ENTH.TOTAL.TOTAL</t>
  </si>
  <si>
    <t>FUEL_EMI.ktCO2.LV.FBT.FBT.LOW_ENTH.THERM.DIESEL_LIQBIO</t>
  </si>
  <si>
    <t>FUEL_EMI.ktCO2.LV.FBT.FBT.LOW_ENTH.THERM.NG_BIOGAS</t>
  </si>
  <si>
    <t>FUEL_EMI.ktCO2.LV.FBT.FBT.LOW_ENTH.THERM.SOLAR_GEO</t>
  </si>
  <si>
    <t>FUEL_EMI.ktCO2.LV.FBT.FBT.LOW_ENTH.HP.AMBIENT</t>
  </si>
  <si>
    <t>FUEL_EMI.ktCO2.LV.FBT.FBT.LOW_ENTH.THERM.ELEC</t>
  </si>
  <si>
    <t>FUEL_EMI.ktCO2.LV.FBT.FBT.OVEN.THERM.TOTAL</t>
  </si>
  <si>
    <t>FUEL_EMI.ktCO2.LV.FBT.FBT.OVEN.THERM.SOLIDS</t>
  </si>
  <si>
    <t>FUEL_EMI.ktCO2.LV.FBT.FBT.OVEN.THERM.LPG</t>
  </si>
  <si>
    <t>FUEL_EMI.ktCO2.LV.FBT.FBT.OVEN.THERM.DIESEL_LIQBIO</t>
  </si>
  <si>
    <t>FUEL_EMI.ktCO2.LV.FBT.FBT.OVEN.THERM.RFO</t>
  </si>
  <si>
    <t>FUEL_EMI.ktCO2.LV.FBT.FBT.OVEN.THERM.NG_BIOGAS</t>
  </si>
  <si>
    <t>FUEL_EMI.ktCO2.LV.FBT.FBT.OVEN.ELEC.ELEC</t>
  </si>
  <si>
    <t>FUEL_EMI.ktCO2.LV.FBT.FBT.OVEN_MICROW.MICROW.ELEC</t>
  </si>
  <si>
    <t>FUEL_EMI.ktCO2.LV.FBT.FBT.PROC_HEAT.THERM.TOTAL</t>
  </si>
  <si>
    <t>FUEL_EMI.ktCO2.LV.FBT.FBT.PROC_HEAT.THERM.SOLIDS</t>
  </si>
  <si>
    <t>FUEL_EMI.ktCO2.LV.FBT.FBT.PROC_HEAT.THERM.LPG</t>
  </si>
  <si>
    <t>FUEL_EMI.ktCO2.LV.FBT.FBT.PROC_HEAT.THERM.DIESEL_LIQBIO</t>
  </si>
  <si>
    <t>FUEL_EMI.ktCO2.LV.FBT.FBT.PROC_HEAT.THERM.RFO</t>
  </si>
  <si>
    <t>FUEL_EMI.ktCO2.LV.FBT.FBT.PROC_HEAT.THERM.NG_BIOGAS</t>
  </si>
  <si>
    <t>FUEL_EMI.ktCO2.LV.FBT.FBT.PROC_HEAT.ELEC.ELEC</t>
  </si>
  <si>
    <t>FUEL_EMI.ktCO2.LV.FBT.FBT.PROC_HEAT_MICROW.MICROW.ELEC</t>
  </si>
  <si>
    <t>FUEL_EMI.ktCO2.LV.FBT.FBT.PROCESSING.TOTAL.TOTAL</t>
  </si>
  <si>
    <t>FUEL_EMI.ktCO2.LV.FBT.FBT.PROCESSING.STEAM.SOLIDS</t>
  </si>
  <si>
    <t>FUEL_EMI.ktCO2.LV.FBT.FBT.PROCESSING.STEAM.RFG</t>
  </si>
  <si>
    <t>FUEL_EMI.ktCO2.LV.FBT.FBT.PROCESSING.STEAM.LPG</t>
  </si>
  <si>
    <t>FUEL_EMI.ktCO2.LV.FBT.FBT.PROCESSING.STEAM.DIESEL_LIQBIO</t>
  </si>
  <si>
    <t>FUEL_EMI.ktCO2.LV.FBT.FBT.PROCESSING.STEAM.RFO</t>
  </si>
  <si>
    <t>FUEL_EMI.ktCO2.LV.FBT.FBT.PROCESSING.STEAM.OTHER</t>
  </si>
  <si>
    <t>FUEL_EMI.ktCO2.LV.FBT.FBT.PROCESSING.STEAM.NG_BIOGAS</t>
  </si>
  <si>
    <t>FUEL_EMI.ktCO2.LV.FBT.FBT.PROCESSING.STEAM.DERIVED</t>
  </si>
  <si>
    <t>FUEL_EMI.ktCO2.LV.FBT.FBT.PROCESSING.STEAM.BIOMASS_WASTE</t>
  </si>
  <si>
    <t>FUEL_EMI.ktCO2.LV.FBT.FBT.PROCESSING.STEAM.STEAM_DISTR</t>
  </si>
  <si>
    <t>FUEL_EMI.ktCO2.LV.FBT.FBT.DRYING.TOTAL.TOTAL</t>
  </si>
  <si>
    <t>FUEL_EMI.ktCO2.LV.FBT.FBT.DRYING.THERM.SOLIDS</t>
  </si>
  <si>
    <t>FUEL_EMI.ktCO2.LV.FBT.FBT.DRYING.THERM.LPG</t>
  </si>
  <si>
    <t>FUEL_EMI.ktCO2.LV.FBT.FBT.DRYING.THERM.DIESEL_LIQBIO</t>
  </si>
  <si>
    <t>FUEL_EMI.ktCO2.LV.FBT.FBT.DRYING.THERM.RFO</t>
  </si>
  <si>
    <t>FUEL_EMI.ktCO2.LV.FBT.FBT.DRYING.THERM.NG_BIOGAS</t>
  </si>
  <si>
    <t>FUEL_EMI.ktCO2.LV.FBT.FBT.DRYING_STEAM.TOTAL.TOTAL</t>
  </si>
  <si>
    <t>FUEL_EMI.ktCO2.LV.FBT.FBT.DRYING_STEAM.STEAM.SOLIDS</t>
  </si>
  <si>
    <t>FUEL_EMI.ktCO2.LV.FBT.FBT.DRYING_STEAM.STEAM.RFG</t>
  </si>
  <si>
    <t>FUEL_EMI.ktCO2.LV.FBT.FBT.DRYING_STEAM.STEAM.LPG</t>
  </si>
  <si>
    <t>FUEL_EMI.ktCO2.LV.FBT.FBT.DRYING_STEAM.STEAM.DIESEL_LIQBIO</t>
  </si>
  <si>
    <t>FUEL_EMI.ktCO2.LV.FBT.FBT.DRYING_STEAM.STEAM.RFO</t>
  </si>
  <si>
    <t>FUEL_EMI.ktCO2.LV.FBT.FBT.DRYING_STEAM.STEAM.OTHER</t>
  </si>
  <si>
    <t>FUEL_EMI.ktCO2.LV.FBT.FBT.DRYING_STEAM.STEAM.NG_BIOGAS</t>
  </si>
  <si>
    <t>FUEL_EMI.ktCO2.LV.FBT.FBT.DRYING_STEAM.STEAM.DERIVED</t>
  </si>
  <si>
    <t>FUEL_EMI.ktCO2.LV.FBT.FBT.DRYING_STEAM.STEAM.BIOMASS_WASTE</t>
  </si>
  <si>
    <t>FUEL_EMI.ktCO2.LV.FBT.FBT.DRYING_STEAM.STEAM.STEAM_DISTR</t>
  </si>
  <si>
    <t>FUEL_EMI.ktCO2.LV.FBT.FBT.DRYING_ELEC.ELEC.ELEC</t>
  </si>
  <si>
    <t>FUEL_EMI.ktCO2.LV.FBT.FBT.DRYING_FREEZE.FREEZE_DRY.ELEC</t>
  </si>
  <si>
    <t>FUEL_EMI.ktCO2.LV.FBT.FBT.DRYING_MICROW.MICROW.ELEC</t>
  </si>
  <si>
    <t>FUEL_EMI.ktCO2.LV.FBT.FBT.PROC_COOL_THERM.THERM.NG_BIOGAS</t>
  </si>
  <si>
    <t>FUEL_EMI.ktCO2.LV.FBT.FBT.PROC_COOL.TOTAL.TOTAL</t>
  </si>
  <si>
    <t>FUEL_EMI.ktCO2.LV.FBT.FBT.PROC_COOL.STEAM.SOLIDS</t>
  </si>
  <si>
    <t>FUEL_EMI.ktCO2.LV.FBT.FBT.PROC_COOL.STEAM.RFG</t>
  </si>
  <si>
    <t>FUEL_EMI.ktCO2.LV.FBT.FBT.PROC_COOL.STEAM.LPG</t>
  </si>
  <si>
    <t>FUEL_EMI.ktCO2.LV.FBT.FBT.PROC_COOL.STEAM.DIESEL_LIQBIO</t>
  </si>
  <si>
    <t>FUEL_EMI.ktCO2.LV.FBT.FBT.PROC_COOL.STEAM.RFO</t>
  </si>
  <si>
    <t>FUEL_EMI.ktCO2.LV.FBT.FBT.PROC_COOL.STEAM.OTHER</t>
  </si>
  <si>
    <t>FUEL_EMI.ktCO2.LV.FBT.FBT.PROC_COOL.STEAM.NG_BIOGAS</t>
  </si>
  <si>
    <t>FUEL_EMI.ktCO2.LV.FBT.FBT.PROC_COOL.STEAM.DERIVED</t>
  </si>
  <si>
    <t>FUEL_EMI.ktCO2.LV.FBT.FBT.PROC_COOL.STEAM.BIOMASS_WASTE</t>
  </si>
  <si>
    <t>FUEL_EMI.ktCO2.LV.FBT.FBT.PROC_COOL.STEAM.STEAM_DISTR</t>
  </si>
  <si>
    <t>FUEL_EMI.ktCO2.LV.FBT.FBT.PROC_COOL_ELEC.ELEC.ELEC</t>
  </si>
  <si>
    <t>FUEL_EMI.ktCO2.LV.FBT.FBT.GENERIC.MECH.ELEC</t>
  </si>
  <si>
    <t>VA.Meuro2023.LV.TRE.TRE</t>
  </si>
  <si>
    <t>OUTPUT.index.LV.TRE.TRE</t>
  </si>
  <si>
    <t>CAP.index.LV.TRE.TRE</t>
  </si>
  <si>
    <t>NEWCAP.index.LV.TRE.TRE</t>
  </si>
  <si>
    <t>FEC.ktoe.LV.TRE.TRE.TOTAL.TOTAL.TOTAL</t>
  </si>
  <si>
    <t>FEC.ktoe.LV.TRE.TRE.TOTAL.TOTAL.SOLIDS</t>
  </si>
  <si>
    <t>FEC.ktoe.LV.TRE.TRE.TOTAL.TOTAL.RFG</t>
  </si>
  <si>
    <t>FEC.ktoe.LV.TRE.TRE.TOTAL.TOTAL.LPG</t>
  </si>
  <si>
    <t>FEC.ktoe.LV.TRE.TRE.TOTAL.TOTAL.DIESEL</t>
  </si>
  <si>
    <t>FEC.ktoe.LV.TRE.TRE.TOTAL.TOTAL.RFO</t>
  </si>
  <si>
    <t>FEC.ktoe.LV.TRE.TRE.TOTAL.TOTAL.OTHER</t>
  </si>
  <si>
    <t>FEC.ktoe.LV.TRE.TRE.TOTAL.TOTAL.NG</t>
  </si>
  <si>
    <t>FEC.ktoe.LV.TRE.TRE.TOTAL.TOTAL.DERIVED</t>
  </si>
  <si>
    <t>FEC.ktoe.LV.TRE.TRE.TOTAL.TOTAL.BIOMASS_WASTE</t>
  </si>
  <si>
    <t>FEC.ktoe.LV.TRE.TRE.TOTAL.TOTAL.BIOGAS</t>
  </si>
  <si>
    <t>FEC.ktoe.LV.TRE.TRE.TOTAL.TOTAL.LIQBIO</t>
  </si>
  <si>
    <t>FEC.ktoe.LV.TRE.TRE.TOTAL.TOTAL.SOLAR</t>
  </si>
  <si>
    <t>FEC.ktoe.LV.TRE.TRE.TOTAL.TOTAL.GEO</t>
  </si>
  <si>
    <t>FEC.ktoe.LV.TRE.TRE.TOTAL.TOTAL.AMBIENT</t>
  </si>
  <si>
    <t>FEC.ktoe.LV.TRE.TRE.TOTAL.TOTAL.STEAM_DISTR</t>
  </si>
  <si>
    <t>FEC.ktoe.LV.TRE.TRE.TOTAL.TOTAL.ELEC</t>
  </si>
  <si>
    <t>FEC.ktoe.LV.TRE.TRE.LIGHT.GENERIC.ELEC</t>
  </si>
  <si>
    <t>FEC.ktoe.LV.TRE.TRE.AIRCOMP.GENERIC.ELEC</t>
  </si>
  <si>
    <t>FEC.ktoe.LV.TRE.TRE.MOTOR.GENERIC.ELEC</t>
  </si>
  <si>
    <t>FEC.ktoe.LV.TRE.TRE.FANS.GENERIC.ELEC</t>
  </si>
  <si>
    <t>FEC.ktoe.LV.TRE.TRE.LOW_ENTH.TOTAL.TOTAL</t>
  </si>
  <si>
    <t>FEC.ktoe.LV.TRE.TRE.LOW_ENTH.THERM.DIESEL_LIQBIO</t>
  </si>
  <si>
    <t>FEC.ktoe.LV.TRE.TRE.LOW_ENTH.THERM.NG_BIOGAS</t>
  </si>
  <si>
    <t>FEC.ktoe.LV.TRE.TRE.LOW_ENTH.THERM.SOLAR_GEO</t>
  </si>
  <si>
    <t>FEC.ktoe.LV.TRE.TRE.LOW_ENTH.HP.AMBIENT</t>
  </si>
  <si>
    <t>FEC.ktoe.LV.TRE.TRE.LOW_ENTH.THERM.ELEC</t>
  </si>
  <si>
    <t>Trans. Eq.: Foundries</t>
  </si>
  <si>
    <t>Trans. Eq.: Thermal Foundries</t>
  </si>
  <si>
    <t>FEC.ktoe.LV.TRE.TRE.FOUNDRY.THERM.TOTAL</t>
  </si>
  <si>
    <t>FEC.ktoe.LV.TRE.TRE.FOUNDRY.THERM.SOLIDS</t>
  </si>
  <si>
    <t>FEC.ktoe.LV.TRE.TRE.FOUNDRY.THERM.LPG</t>
  </si>
  <si>
    <t>FEC.ktoe.LV.TRE.TRE.FOUNDRY.THERM.DIESEL_LIQBIO</t>
  </si>
  <si>
    <t>FEC.ktoe.LV.TRE.TRE.FOUNDRY.THERM.RFO</t>
  </si>
  <si>
    <t>FEC.ktoe.LV.TRE.TRE.FOUNDRY.THERM.NG_BIOGAS</t>
  </si>
  <si>
    <t>Trans. Eq.: Electric Foundries</t>
  </si>
  <si>
    <t>FEC.ktoe.LV.TRE.TRE.FOUNDRY.ELEC.ELEC</t>
  </si>
  <si>
    <t>Trans. Eq.: Connection techniques</t>
  </si>
  <si>
    <t>Trans. Eq.: Thermal connection</t>
  </si>
  <si>
    <t>FEC.ktoe.LV.TRE.TRE.CONNECTION_THERM.THERM.NG_BIOGAS</t>
  </si>
  <si>
    <t>Trans. Eq.: Electric connection</t>
  </si>
  <si>
    <t>FEC.ktoe.LV.TRE.TRE.CONNECTION_ELEC.ELEC.ELEC</t>
  </si>
  <si>
    <t>Trans. Eq.: Heat treatment</t>
  </si>
  <si>
    <t>Trans. Eq.: Heat treatment - Thermal</t>
  </si>
  <si>
    <t>FEC.ktoe.LV.TRE.TRE.HEAT_TREAT.THERM.TOTAL</t>
  </si>
  <si>
    <t>FEC.ktoe.LV.TRE.TRE.HEAT_TREAT.THERM.SOLIDS</t>
  </si>
  <si>
    <t>FEC.ktoe.LV.TRE.TRE.HEAT_TREAT.THERM.LPG</t>
  </si>
  <si>
    <t>FEC.ktoe.LV.TRE.TRE.HEAT_TREAT.THERM.DIESEL_LIQBIO</t>
  </si>
  <si>
    <t>FEC.ktoe.LV.TRE.TRE.HEAT_TREAT.THERM.RFO</t>
  </si>
  <si>
    <t>FEC.ktoe.LV.TRE.TRE.HEAT_TREAT.THERM.NG_BIOGAS</t>
  </si>
  <si>
    <t>Trans. Eq.: Heat treatment - Electric</t>
  </si>
  <si>
    <t>FEC.ktoe.LV.TRE.TRE.HEAT_TREAT.ELEC.ELEC</t>
  </si>
  <si>
    <t>Trans. Eq.: Steam processing</t>
  </si>
  <si>
    <t>FEC.ktoe.LV.TRE.TRE.PROCESSING.TOTAL.TOTAL</t>
  </si>
  <si>
    <t>FEC.ktoe.LV.TRE.TRE.PROCESSING.STEAM.SOLIDS</t>
  </si>
  <si>
    <t>FEC.ktoe.LV.TRE.TRE.PROCESSING.STEAM.RFG</t>
  </si>
  <si>
    <t>FEC.ktoe.LV.TRE.TRE.PROCESSING.STEAM.LPG</t>
  </si>
  <si>
    <t>FEC.ktoe.LV.TRE.TRE.PROCESSING.STEAM.DIESEL_LIQBIO</t>
  </si>
  <si>
    <t>FEC.ktoe.LV.TRE.TRE.PROCESSING.STEAM.RFO</t>
  </si>
  <si>
    <t>FEC.ktoe.LV.TRE.TRE.PROCESSING.STEAM.OTHER</t>
  </si>
  <si>
    <t>FEC.ktoe.LV.TRE.TRE.PROCESSING.STEAM.NG_BIOGAS</t>
  </si>
  <si>
    <t>FEC.ktoe.LV.TRE.TRE.PROCESSING.STEAM.DERIVED</t>
  </si>
  <si>
    <t>FEC.ktoe.LV.TRE.TRE.PROCESSING.STEAM.BIOMASS_WASTE</t>
  </si>
  <si>
    <t>FEC.ktoe.LV.TRE.TRE.PROCESSING.STEAM.STEAM_DISTR</t>
  </si>
  <si>
    <t>Trans. Eq.: General machinery</t>
  </si>
  <si>
    <t>FEC.ktoe.LV.TRE.TRE.GENERIC.MECH.ELEC</t>
  </si>
  <si>
    <t>Trans. Eq.: Product finishing</t>
  </si>
  <si>
    <t>FEC.ktoe.LV.TRE.TRE.FINISHING.THERM.ELEC</t>
  </si>
  <si>
    <t>UED.ktoe.LV.TRE.TRE.TOTAL.TOTAL.TOTAL</t>
  </si>
  <si>
    <t>UED.ktoe.LV.TRE.TRE.LIGHT.GENERIC.ELEC</t>
  </si>
  <si>
    <t>UED.ktoe.LV.TRE.TRE.AIRCOMP.GENERIC.ELEC</t>
  </si>
  <si>
    <t>UED.ktoe.LV.TRE.TRE.MOTOR.GENERIC.ELEC</t>
  </si>
  <si>
    <t>UED.ktoe.LV.TRE.TRE.FANS.GENERIC.ELEC</t>
  </si>
  <si>
    <t>UED.ktoe.LV.TRE.TRE.LOW_ENTH.TOTAL.TOTAL</t>
  </si>
  <si>
    <t>UED.ktoe.LV.TRE.TRE.LOW_ENTH.THERM.DIESEL_LIQBIO</t>
  </si>
  <si>
    <t>UED.ktoe.LV.TRE.TRE.LOW_ENTH.THERM.NG_BIOGAS</t>
  </si>
  <si>
    <t>UED.ktoe.LV.TRE.TRE.LOW_ENTH.THERM.SOLAR_GEO</t>
  </si>
  <si>
    <t>UED.ktoe.LV.TRE.TRE.LOW_ENTH.HP.AMBIENT</t>
  </si>
  <si>
    <t>UED.ktoe.LV.TRE.TRE.LOW_ENTH.THERM.ELEC</t>
  </si>
  <si>
    <t>UED.ktoe.LV.TRE.TRE.FOUNDRY.THERM.TOTAL</t>
  </si>
  <si>
    <t>UED.ktoe.LV.TRE.TRE.FOUNDRY.THERM.SOLIDS</t>
  </si>
  <si>
    <t>UED.ktoe.LV.TRE.TRE.FOUNDRY.THERM.LPG</t>
  </si>
  <si>
    <t>UED.ktoe.LV.TRE.TRE.FOUNDRY.THERM.DIESEL_LIQBIO</t>
  </si>
  <si>
    <t>UED.ktoe.LV.TRE.TRE.FOUNDRY.THERM.RFO</t>
  </si>
  <si>
    <t>UED.ktoe.LV.TRE.TRE.FOUNDRY.THERM.NG_BIOGAS</t>
  </si>
  <si>
    <t>UED.ktoe.LV.TRE.TRE.FOUNDRY.ELEC.ELEC</t>
  </si>
  <si>
    <t>UED.ktoe.LV.TRE.TRE.CONNECTION_THERM.THERM.NG_BIOGAS</t>
  </si>
  <si>
    <t>UED.ktoe.LV.TRE.TRE.CONNECTION_ELEC.ELEC.ELEC</t>
  </si>
  <si>
    <t>UED.ktoe.LV.TRE.TRE.HEAT_TREAT.THERM.TOTAL</t>
  </si>
  <si>
    <t>UED.ktoe.LV.TRE.TRE.HEAT_TREAT.THERM.SOLIDS</t>
  </si>
  <si>
    <t>UED.ktoe.LV.TRE.TRE.HEAT_TREAT.THERM.LPG</t>
  </si>
  <si>
    <t>UED.ktoe.LV.TRE.TRE.HEAT_TREAT.THERM.DIESEL_LIQBIO</t>
  </si>
  <si>
    <t>UED.ktoe.LV.TRE.TRE.HEAT_TREAT.THERM.RFO</t>
  </si>
  <si>
    <t>UED.ktoe.LV.TRE.TRE.HEAT_TREAT.THERM.NG_BIOGAS</t>
  </si>
  <si>
    <t>UED.ktoe.LV.TRE.TRE.HEAT_TREAT.ELEC.ELEC</t>
  </si>
  <si>
    <t>UED.ktoe.LV.TRE.TRE.PROCESSING.TOTAL.TOTAL</t>
  </si>
  <si>
    <t>UED.ktoe.LV.TRE.TRE.PROCESSING.STEAM.SOLIDS</t>
  </si>
  <si>
    <t>UED.ktoe.LV.TRE.TRE.PROCESSING.STEAM.RFG</t>
  </si>
  <si>
    <t>UED.ktoe.LV.TRE.TRE.PROCESSING.STEAM.LPG</t>
  </si>
  <si>
    <t>UED.ktoe.LV.TRE.TRE.PROCESSING.STEAM.DIESEL_LIQBIO</t>
  </si>
  <si>
    <t>UED.ktoe.LV.TRE.TRE.PROCESSING.STEAM.RFO</t>
  </si>
  <si>
    <t>UED.ktoe.LV.TRE.TRE.PROCESSING.STEAM.OTHER</t>
  </si>
  <si>
    <t>UED.ktoe.LV.TRE.TRE.PROCESSING.STEAM.NG_BIOGAS</t>
  </si>
  <si>
    <t>UED.ktoe.LV.TRE.TRE.PROCESSING.STEAM.DERIVED</t>
  </si>
  <si>
    <t>UED.ktoe.LV.TRE.TRE.PROCESSING.STEAM.BIOMASS_WASTE</t>
  </si>
  <si>
    <t>UED.ktoe.LV.TRE.TRE.PROCESSING.STEAM.STEAM_DISTR</t>
  </si>
  <si>
    <t>UED.ktoe.LV.TRE.TRE.GENERIC.MECH.ELEC</t>
  </si>
  <si>
    <t>UED.ktoe.LV.TRE.TRE.FINISHING.THERM.ELEC</t>
  </si>
  <si>
    <t>FUEL_EMI.ktCO2.LV.TRE.TRE.TOTAL.TOTAL.TOTAL</t>
  </si>
  <si>
    <t>FUEL_EMI.ktCO2.LV.TRE.TRE.LIGHT.GENERIC.ELEC</t>
  </si>
  <si>
    <t>FUEL_EMI.ktCO2.LV.TRE.TRE.AIRCOMP.GENERIC.ELEC</t>
  </si>
  <si>
    <t>FUEL_EMI.ktCO2.LV.TRE.TRE.MOTOR.GENERIC.ELEC</t>
  </si>
  <si>
    <t>FUEL_EMI.ktCO2.LV.TRE.TRE.FANS.GENERIC.ELEC</t>
  </si>
  <si>
    <t>FUEL_EMI.ktCO2.LV.TRE.TRE.LOW_ENTH.TOTAL.TOTAL</t>
  </si>
  <si>
    <t>FUEL_EMI.ktCO2.LV.TRE.TRE.LOW_ENTH.THERM.DIESEL_LIQBIO</t>
  </si>
  <si>
    <t>FUEL_EMI.ktCO2.LV.TRE.TRE.LOW_ENTH.THERM.NG_BIOGAS</t>
  </si>
  <si>
    <t>FUEL_EMI.ktCO2.LV.TRE.TRE.LOW_ENTH.THERM.SOLAR_GEO</t>
  </si>
  <si>
    <t>FUEL_EMI.ktCO2.LV.TRE.TRE.LOW_ENTH.HP.AMBIENT</t>
  </si>
  <si>
    <t>FUEL_EMI.ktCO2.LV.TRE.TRE.LOW_ENTH.THERM.ELEC</t>
  </si>
  <si>
    <t>FUEL_EMI.ktCO2.LV.TRE.TRE.FOUNDRY.THERM.TOTAL</t>
  </si>
  <si>
    <t>FUEL_EMI.ktCO2.LV.TRE.TRE.FOUNDRY.THERM.SOLIDS</t>
  </si>
  <si>
    <t>FUEL_EMI.ktCO2.LV.TRE.TRE.FOUNDRY.THERM.LPG</t>
  </si>
  <si>
    <t>FUEL_EMI.ktCO2.LV.TRE.TRE.FOUNDRY.THERM.DIESEL_LIQBIO</t>
  </si>
  <si>
    <t>FUEL_EMI.ktCO2.LV.TRE.TRE.FOUNDRY.THERM.RFO</t>
  </si>
  <si>
    <t>FUEL_EMI.ktCO2.LV.TRE.TRE.FOUNDRY.THERM.NG_BIOGAS</t>
  </si>
  <si>
    <t>FUEL_EMI.ktCO2.LV.TRE.TRE.FOUNDRY.ELEC.ELEC</t>
  </si>
  <si>
    <t>FUEL_EMI.ktCO2.LV.TRE.TRE.CONNECTION_THERM.THERM.NG_BIOGAS</t>
  </si>
  <si>
    <t>FUEL_EMI.ktCO2.LV.TRE.TRE.CONNECTION_ELEC.ELEC.ELEC</t>
  </si>
  <si>
    <t>FUEL_EMI.ktCO2.LV.TRE.TRE.HEAT_TREAT.THERM.TOTAL</t>
  </si>
  <si>
    <t>FUEL_EMI.ktCO2.LV.TRE.TRE.HEAT_TREAT.THERM.SOLIDS</t>
  </si>
  <si>
    <t>FUEL_EMI.ktCO2.LV.TRE.TRE.HEAT_TREAT.THERM.LPG</t>
  </si>
  <si>
    <t>FUEL_EMI.ktCO2.LV.TRE.TRE.HEAT_TREAT.THERM.DIESEL_LIQBIO</t>
  </si>
  <si>
    <t>FUEL_EMI.ktCO2.LV.TRE.TRE.HEAT_TREAT.THERM.RFO</t>
  </si>
  <si>
    <t>FUEL_EMI.ktCO2.LV.TRE.TRE.HEAT_TREAT.THERM.NG_BIOGAS</t>
  </si>
  <si>
    <t>FUEL_EMI.ktCO2.LV.TRE.TRE.HEAT_TREAT.ELEC.ELEC</t>
  </si>
  <si>
    <t>FUEL_EMI.ktCO2.LV.TRE.TRE.PROCESSING.TOTAL.TOTAL</t>
  </si>
  <si>
    <t>FUEL_EMI.ktCO2.LV.TRE.TRE.PROCESSING.STEAM.SOLIDS</t>
  </si>
  <si>
    <t>FUEL_EMI.ktCO2.LV.TRE.TRE.PROCESSING.STEAM.RFG</t>
  </si>
  <si>
    <t>FUEL_EMI.ktCO2.LV.TRE.TRE.PROCESSING.STEAM.LPG</t>
  </si>
  <si>
    <t>FUEL_EMI.ktCO2.LV.TRE.TRE.PROCESSING.STEAM.DIESEL_LIQBIO</t>
  </si>
  <si>
    <t>FUEL_EMI.ktCO2.LV.TRE.TRE.PROCESSING.STEAM.RFO</t>
  </si>
  <si>
    <t>FUEL_EMI.ktCO2.LV.TRE.TRE.PROCESSING.STEAM.OTHER</t>
  </si>
  <si>
    <t>FUEL_EMI.ktCO2.LV.TRE.TRE.PROCESSING.STEAM.NG_BIOGAS</t>
  </si>
  <si>
    <t>FUEL_EMI.ktCO2.LV.TRE.TRE.PROCESSING.STEAM.DERIVED</t>
  </si>
  <si>
    <t>FUEL_EMI.ktCO2.LV.TRE.TRE.PROCESSING.STEAM.BIOMASS_WASTE</t>
  </si>
  <si>
    <t>FUEL_EMI.ktCO2.LV.TRE.TRE.PROCESSING.STEAM.STEAM_DISTR</t>
  </si>
  <si>
    <t>FUEL_EMI.ktCO2.LV.TRE.TRE.GENERIC.MECH.ELEC</t>
  </si>
  <si>
    <t>FUEL_EMI.ktCO2.LV.TRE.TRE.FINISHING.THERM.ELEC</t>
  </si>
  <si>
    <t>VA.Meuro2023.LV.MAE.MAE</t>
  </si>
  <si>
    <t>OUTPUT.index.LV.MAE.MAE</t>
  </si>
  <si>
    <t>CAP.index.LV.MAE.MAE</t>
  </si>
  <si>
    <t>NEWCAP.index.LV.MAE.MAE</t>
  </si>
  <si>
    <t>FEC.ktoe.LV.MAE.MAE.TOTAL.TOTAL.TOTAL</t>
  </si>
  <si>
    <t>FEC.ktoe.LV.MAE.MAE.TOTAL.TOTAL.SOLIDS</t>
  </si>
  <si>
    <t>FEC.ktoe.LV.MAE.MAE.TOTAL.TOTAL.RFG</t>
  </si>
  <si>
    <t>FEC.ktoe.LV.MAE.MAE.TOTAL.TOTAL.LPG</t>
  </si>
  <si>
    <t>FEC.ktoe.LV.MAE.MAE.TOTAL.TOTAL.DIESEL</t>
  </si>
  <si>
    <t>FEC.ktoe.LV.MAE.MAE.TOTAL.TOTAL.RFO</t>
  </si>
  <si>
    <t>FEC.ktoe.LV.MAE.MAE.TOTAL.TOTAL.OTHER</t>
  </si>
  <si>
    <t>FEC.ktoe.LV.MAE.MAE.TOTAL.TOTAL.NG</t>
  </si>
  <si>
    <t>FEC.ktoe.LV.MAE.MAE.TOTAL.TOTAL.DERIVED</t>
  </si>
  <si>
    <t>FEC.ktoe.LV.MAE.MAE.TOTAL.TOTAL.BIOMASS_WASTE</t>
  </si>
  <si>
    <t>FEC.ktoe.LV.MAE.MAE.TOTAL.TOTAL.BIOGAS</t>
  </si>
  <si>
    <t>FEC.ktoe.LV.MAE.MAE.TOTAL.TOTAL.LIQBIO</t>
  </si>
  <si>
    <t>FEC.ktoe.LV.MAE.MAE.TOTAL.TOTAL.SOLAR</t>
  </si>
  <si>
    <t>FEC.ktoe.LV.MAE.MAE.TOTAL.TOTAL.GEO</t>
  </si>
  <si>
    <t>FEC.ktoe.LV.MAE.MAE.TOTAL.TOTAL.AMBIENT</t>
  </si>
  <si>
    <t>FEC.ktoe.LV.MAE.MAE.TOTAL.TOTAL.STEAM_DISTR</t>
  </si>
  <si>
    <t>FEC.ktoe.LV.MAE.MAE.TOTAL.TOTAL.ELEC</t>
  </si>
  <si>
    <t>FEC.ktoe.LV.MAE.MAE.LIGHT.GENERIC.ELEC</t>
  </si>
  <si>
    <t>FEC.ktoe.LV.MAE.MAE.AIRCOMP.GENERIC.ELEC</t>
  </si>
  <si>
    <t>FEC.ktoe.LV.MAE.MAE.MOTOR.GENERIC.ELEC</t>
  </si>
  <si>
    <t>FEC.ktoe.LV.MAE.MAE.FANS.GENERIC.ELEC</t>
  </si>
  <si>
    <t>FEC.ktoe.LV.MAE.MAE.LOW_ENTH.TOTAL.TOTAL</t>
  </si>
  <si>
    <t>FEC.ktoe.LV.MAE.MAE.LOW_ENTH.THERM.DIESEL_LIQBIO</t>
  </si>
  <si>
    <t>FEC.ktoe.LV.MAE.MAE.LOW_ENTH.THERM.NG_BIOGAS</t>
  </si>
  <si>
    <t>FEC.ktoe.LV.MAE.MAE.LOW_ENTH.THERM.SOLAR_GEO</t>
  </si>
  <si>
    <t>FEC.ktoe.LV.MAE.MAE.LOW_ENTH.HP.AMBIENT</t>
  </si>
  <si>
    <t>FEC.ktoe.LV.MAE.MAE.LOW_ENTH.THERM.ELEC</t>
  </si>
  <si>
    <t>Mach. Eq.: Foundries</t>
  </si>
  <si>
    <t>Mach. Eq.: Thermal Foundries</t>
  </si>
  <si>
    <t>FEC.ktoe.LV.MAE.MAE.FOUNDRY.THERM.TOTAL</t>
  </si>
  <si>
    <t>FEC.ktoe.LV.MAE.MAE.FOUNDRY.THERM.SOLIDS</t>
  </si>
  <si>
    <t>FEC.ktoe.LV.MAE.MAE.FOUNDRY.THERM.LPG</t>
  </si>
  <si>
    <t>FEC.ktoe.LV.MAE.MAE.FOUNDRY.THERM.DIESEL_LIQBIO</t>
  </si>
  <si>
    <t>FEC.ktoe.LV.MAE.MAE.FOUNDRY.THERM.RFO</t>
  </si>
  <si>
    <t>FEC.ktoe.LV.MAE.MAE.FOUNDRY.THERM.NG_BIOGAS</t>
  </si>
  <si>
    <t>Mach. Eq.: Electric Foundries</t>
  </si>
  <si>
    <t>FEC.ktoe.LV.MAE.MAE.FOUNDRY.ELEC.ELEC</t>
  </si>
  <si>
    <t>Mach. Eq.: Connection techniques</t>
  </si>
  <si>
    <t>Mach. Eq.: Thermal connection</t>
  </si>
  <si>
    <t>FEC.ktoe.LV.MAE.MAE.CONNECTION_THERM.THERM.NG_BIOGAS</t>
  </si>
  <si>
    <t>Mach. Eq.: Electric connection</t>
  </si>
  <si>
    <t>FEC.ktoe.LV.MAE.MAE.CONNECTION_ELEC.ELEC.ELEC</t>
  </si>
  <si>
    <t>Mach. Eq.: Heat treatment</t>
  </si>
  <si>
    <t>Mach. Eq.: Heat treatment - Thermal</t>
  </si>
  <si>
    <t>FEC.ktoe.LV.MAE.MAE.HEAT_TREAT.THERM.TOTAL</t>
  </si>
  <si>
    <t>FEC.ktoe.LV.MAE.MAE.HEAT_TREAT.THERM.SOLIDS</t>
  </si>
  <si>
    <t>FEC.ktoe.LV.MAE.MAE.HEAT_TREAT.THERM.LPG</t>
  </si>
  <si>
    <t>FEC.ktoe.LV.MAE.MAE.HEAT_TREAT.THERM.DIESEL_LIQBIO</t>
  </si>
  <si>
    <t>FEC.ktoe.LV.MAE.MAE.HEAT_TREAT.THERM.RFO</t>
  </si>
  <si>
    <t>FEC.ktoe.LV.MAE.MAE.HEAT_TREAT.THERM.NG_BIOGAS</t>
  </si>
  <si>
    <t>Mach. Eq.: Heat treatment - Electric</t>
  </si>
  <si>
    <t>FEC.ktoe.LV.MAE.MAE.HEAT_TREAT.ELEC.ELEC</t>
  </si>
  <si>
    <t>Mach. Eq.: Steam processing</t>
  </si>
  <si>
    <t>FEC.ktoe.LV.MAE.MAE.PROCESSING.TOTAL.TOTAL</t>
  </si>
  <si>
    <t>FEC.ktoe.LV.MAE.MAE.PROCESSING.STEAM.SOLIDS</t>
  </si>
  <si>
    <t>FEC.ktoe.LV.MAE.MAE.PROCESSING.STEAM.RFG</t>
  </si>
  <si>
    <t>FEC.ktoe.LV.MAE.MAE.PROCESSING.STEAM.LPG</t>
  </si>
  <si>
    <t>FEC.ktoe.LV.MAE.MAE.PROCESSING.STEAM.DIESEL_LIQBIO</t>
  </si>
  <si>
    <t>FEC.ktoe.LV.MAE.MAE.PROCESSING.STEAM.RFO</t>
  </si>
  <si>
    <t>FEC.ktoe.LV.MAE.MAE.PROCESSING.STEAM.OTHER</t>
  </si>
  <si>
    <t>FEC.ktoe.LV.MAE.MAE.PROCESSING.STEAM.NG_BIOGAS</t>
  </si>
  <si>
    <t>FEC.ktoe.LV.MAE.MAE.PROCESSING.STEAM.DERIVED</t>
  </si>
  <si>
    <t>FEC.ktoe.LV.MAE.MAE.PROCESSING.STEAM.BIOMASS_WASTE</t>
  </si>
  <si>
    <t>FEC.ktoe.LV.MAE.MAE.PROCESSING.STEAM.STEAM_DISTR</t>
  </si>
  <si>
    <t>Mach. Eq.: General machinery</t>
  </si>
  <si>
    <t>FEC.ktoe.LV.MAE.MAE.GENERIC.MECH.ELEC</t>
  </si>
  <si>
    <t>Mach. Eq.: Product finishing</t>
  </si>
  <si>
    <t>FEC.ktoe.LV.MAE.MAE.FINISHING.THERM.ELEC</t>
  </si>
  <si>
    <t>UED.ktoe.LV.MAE.MAE.TOTAL.TOTAL.TOTAL</t>
  </si>
  <si>
    <t>UED.ktoe.LV.MAE.MAE.LIGHT.GENERIC.ELEC</t>
  </si>
  <si>
    <t>UED.ktoe.LV.MAE.MAE.AIRCOMP.GENERIC.ELEC</t>
  </si>
  <si>
    <t>UED.ktoe.LV.MAE.MAE.MOTOR.GENERIC.ELEC</t>
  </si>
  <si>
    <t>UED.ktoe.LV.MAE.MAE.FANS.GENERIC.ELEC</t>
  </si>
  <si>
    <t>UED.ktoe.LV.MAE.MAE.LOW_ENTH.TOTAL.TOTAL</t>
  </si>
  <si>
    <t>UED.ktoe.LV.MAE.MAE.LOW_ENTH.THERM.DIESEL_LIQBIO</t>
  </si>
  <si>
    <t>UED.ktoe.LV.MAE.MAE.LOW_ENTH.THERM.NG_BIOGAS</t>
  </si>
  <si>
    <t>UED.ktoe.LV.MAE.MAE.LOW_ENTH.THERM.SOLAR_GEO</t>
  </si>
  <si>
    <t>UED.ktoe.LV.MAE.MAE.LOW_ENTH.HP.AMBIENT</t>
  </si>
  <si>
    <t>UED.ktoe.LV.MAE.MAE.LOW_ENTH.THERM.ELEC</t>
  </si>
  <si>
    <t>UED.ktoe.LV.MAE.MAE.FOUNDRY.THERM.TOTAL</t>
  </si>
  <si>
    <t>UED.ktoe.LV.MAE.MAE.FOUNDRY.THERM.SOLIDS</t>
  </si>
  <si>
    <t>UED.ktoe.LV.MAE.MAE.FOUNDRY.THERM.LPG</t>
  </si>
  <si>
    <t>UED.ktoe.LV.MAE.MAE.FOUNDRY.THERM.DIESEL_LIQBIO</t>
  </si>
  <si>
    <t>UED.ktoe.LV.MAE.MAE.FOUNDRY.THERM.RFO</t>
  </si>
  <si>
    <t>UED.ktoe.LV.MAE.MAE.FOUNDRY.THERM.NG_BIOGAS</t>
  </si>
  <si>
    <t>UED.ktoe.LV.MAE.MAE.FOUNDRY.ELEC.ELEC</t>
  </si>
  <si>
    <t>UED.ktoe.LV.MAE.MAE.CONNECTION_THERM.THERM.NG_BIOGAS</t>
  </si>
  <si>
    <t>UED.ktoe.LV.MAE.MAE.CONNECTION_ELEC.ELEC.ELEC</t>
  </si>
  <si>
    <t>UED.ktoe.LV.MAE.MAE.HEAT_TREAT.THERM.TOTAL</t>
  </si>
  <si>
    <t>UED.ktoe.LV.MAE.MAE.HEAT_TREAT.THERM.SOLIDS</t>
  </si>
  <si>
    <t>UED.ktoe.LV.MAE.MAE.HEAT_TREAT.THERM.LPG</t>
  </si>
  <si>
    <t>UED.ktoe.LV.MAE.MAE.HEAT_TREAT.THERM.DIESEL_LIQBIO</t>
  </si>
  <si>
    <t>UED.ktoe.LV.MAE.MAE.HEAT_TREAT.THERM.RFO</t>
  </si>
  <si>
    <t>UED.ktoe.LV.MAE.MAE.HEAT_TREAT.THERM.NG_BIOGAS</t>
  </si>
  <si>
    <t>UED.ktoe.LV.MAE.MAE.HEAT_TREAT.ELEC.ELEC</t>
  </si>
  <si>
    <t>UED.ktoe.LV.MAE.MAE.PROCESSING.TOTAL.TOTAL</t>
  </si>
  <si>
    <t>UED.ktoe.LV.MAE.MAE.PROCESSING.STEAM.SOLIDS</t>
  </si>
  <si>
    <t>UED.ktoe.LV.MAE.MAE.PROCESSING.STEAM.RFG</t>
  </si>
  <si>
    <t>UED.ktoe.LV.MAE.MAE.PROCESSING.STEAM.LPG</t>
  </si>
  <si>
    <t>UED.ktoe.LV.MAE.MAE.PROCESSING.STEAM.DIESEL_LIQBIO</t>
  </si>
  <si>
    <t>UED.ktoe.LV.MAE.MAE.PROCESSING.STEAM.RFO</t>
  </si>
  <si>
    <t>UED.ktoe.LV.MAE.MAE.PROCESSING.STEAM.OTHER</t>
  </si>
  <si>
    <t>UED.ktoe.LV.MAE.MAE.PROCESSING.STEAM.NG_BIOGAS</t>
  </si>
  <si>
    <t>UED.ktoe.LV.MAE.MAE.PROCESSING.STEAM.DERIVED</t>
  </si>
  <si>
    <t>UED.ktoe.LV.MAE.MAE.PROCESSING.STEAM.BIOMASS_WASTE</t>
  </si>
  <si>
    <t>UED.ktoe.LV.MAE.MAE.PROCESSING.STEAM.STEAM_DISTR</t>
  </si>
  <si>
    <t>UED.ktoe.LV.MAE.MAE.GENERIC.MECH.ELEC</t>
  </si>
  <si>
    <t>UED.ktoe.LV.MAE.MAE.FINISHING.THERM.ELEC</t>
  </si>
  <si>
    <t>FUEL_EMI.ktCO2.LV.MAE.MAE.TOTAL.TOTAL.TOTAL</t>
  </si>
  <si>
    <t>FUEL_EMI.ktCO2.LV.MAE.MAE.LIGHT.GENERIC.ELEC</t>
  </si>
  <si>
    <t>FUEL_EMI.ktCO2.LV.MAE.MAE.AIRCOMP.GENERIC.ELEC</t>
  </si>
  <si>
    <t>FUEL_EMI.ktCO2.LV.MAE.MAE.MOTOR.GENERIC.ELEC</t>
  </si>
  <si>
    <t>FUEL_EMI.ktCO2.LV.MAE.MAE.FANS.GENERIC.ELEC</t>
  </si>
  <si>
    <t>FUEL_EMI.ktCO2.LV.MAE.MAE.LOW_ENTH.TOTAL.TOTAL</t>
  </si>
  <si>
    <t>FUEL_EMI.ktCO2.LV.MAE.MAE.LOW_ENTH.THERM.DIESEL_LIQBIO</t>
  </si>
  <si>
    <t>FUEL_EMI.ktCO2.LV.MAE.MAE.LOW_ENTH.THERM.NG_BIOGAS</t>
  </si>
  <si>
    <t>FUEL_EMI.ktCO2.LV.MAE.MAE.LOW_ENTH.THERM.SOLAR_GEO</t>
  </si>
  <si>
    <t>FUEL_EMI.ktCO2.LV.MAE.MAE.LOW_ENTH.HP.AMBIENT</t>
  </si>
  <si>
    <t>FUEL_EMI.ktCO2.LV.MAE.MAE.LOW_ENTH.THERM.ELEC</t>
  </si>
  <si>
    <t>FUEL_EMI.ktCO2.LV.MAE.MAE.FOUNDRY.THERM.TOTAL</t>
  </si>
  <si>
    <t>FUEL_EMI.ktCO2.LV.MAE.MAE.FOUNDRY.THERM.SOLIDS</t>
  </si>
  <si>
    <t>FUEL_EMI.ktCO2.LV.MAE.MAE.FOUNDRY.THERM.LPG</t>
  </si>
  <si>
    <t>FUEL_EMI.ktCO2.LV.MAE.MAE.FOUNDRY.THERM.DIESEL_LIQBIO</t>
  </si>
  <si>
    <t>FUEL_EMI.ktCO2.LV.MAE.MAE.FOUNDRY.THERM.RFO</t>
  </si>
  <si>
    <t>FUEL_EMI.ktCO2.LV.MAE.MAE.FOUNDRY.THERM.NG_BIOGAS</t>
  </si>
  <si>
    <t>FUEL_EMI.ktCO2.LV.MAE.MAE.FOUNDRY.ELEC.ELEC</t>
  </si>
  <si>
    <t>FUEL_EMI.ktCO2.LV.MAE.MAE.CONNECTION_THERM.THERM.NG_BIOGAS</t>
  </si>
  <si>
    <t>FUEL_EMI.ktCO2.LV.MAE.MAE.CONNECTION_ELEC.ELEC.ELEC</t>
  </si>
  <si>
    <t>FUEL_EMI.ktCO2.LV.MAE.MAE.HEAT_TREAT.THERM.TOTAL</t>
  </si>
  <si>
    <t>FUEL_EMI.ktCO2.LV.MAE.MAE.HEAT_TREAT.THERM.SOLIDS</t>
  </si>
  <si>
    <t>FUEL_EMI.ktCO2.LV.MAE.MAE.HEAT_TREAT.THERM.LPG</t>
  </si>
  <si>
    <t>FUEL_EMI.ktCO2.LV.MAE.MAE.HEAT_TREAT.THERM.DIESEL_LIQBIO</t>
  </si>
  <si>
    <t>FUEL_EMI.ktCO2.LV.MAE.MAE.HEAT_TREAT.THERM.RFO</t>
  </si>
  <si>
    <t>FUEL_EMI.ktCO2.LV.MAE.MAE.HEAT_TREAT.THERM.NG_BIOGAS</t>
  </si>
  <si>
    <t>FUEL_EMI.ktCO2.LV.MAE.MAE.HEAT_TREAT.ELEC.ELEC</t>
  </si>
  <si>
    <t>FUEL_EMI.ktCO2.LV.MAE.MAE.PROCESSING.TOTAL.TOTAL</t>
  </si>
  <si>
    <t>FUEL_EMI.ktCO2.LV.MAE.MAE.PROCESSING.STEAM.SOLIDS</t>
  </si>
  <si>
    <t>FUEL_EMI.ktCO2.LV.MAE.MAE.PROCESSING.STEAM.RFG</t>
  </si>
  <si>
    <t>FUEL_EMI.ktCO2.LV.MAE.MAE.PROCESSING.STEAM.LPG</t>
  </si>
  <si>
    <t>FUEL_EMI.ktCO2.LV.MAE.MAE.PROCESSING.STEAM.DIESEL_LIQBIO</t>
  </si>
  <si>
    <t>FUEL_EMI.ktCO2.LV.MAE.MAE.PROCESSING.STEAM.RFO</t>
  </si>
  <si>
    <t>FUEL_EMI.ktCO2.LV.MAE.MAE.PROCESSING.STEAM.OTHER</t>
  </si>
  <si>
    <t>FUEL_EMI.ktCO2.LV.MAE.MAE.PROCESSING.STEAM.NG_BIOGAS</t>
  </si>
  <si>
    <t>FUEL_EMI.ktCO2.LV.MAE.MAE.PROCESSING.STEAM.DERIVED</t>
  </si>
  <si>
    <t>FUEL_EMI.ktCO2.LV.MAE.MAE.PROCESSING.STEAM.BIOMASS_WASTE</t>
  </si>
  <si>
    <t>FUEL_EMI.ktCO2.LV.MAE.MAE.PROCESSING.STEAM.STEAM_DISTR</t>
  </si>
  <si>
    <t>FUEL_EMI.ktCO2.LV.MAE.MAE.GENERIC.MECH.ELEC</t>
  </si>
  <si>
    <t>FUEL_EMI.ktCO2.LV.MAE.MAE.FINISHING.THERM.ELEC</t>
  </si>
  <si>
    <t>VA.Meuro2023.LV.TEL.TEL</t>
  </si>
  <si>
    <t>OUTPUT.index.LV.TEL.TEL</t>
  </si>
  <si>
    <t>CAP.index.LV.TEL.TEL</t>
  </si>
  <si>
    <t>NEWCAP.index.LV.TEL.TEL</t>
  </si>
  <si>
    <t>FEC.ktoe.LV.TEL.TEL.TOTAL.TOTAL.TOTAL</t>
  </si>
  <si>
    <t>FEC.ktoe.LV.TEL.TEL.TOTAL.TOTAL.SOLIDS</t>
  </si>
  <si>
    <t>FEC.ktoe.LV.TEL.TEL.TOTAL.TOTAL.RFG</t>
  </si>
  <si>
    <t>FEC.ktoe.LV.TEL.TEL.TOTAL.TOTAL.LPG</t>
  </si>
  <si>
    <t>FEC.ktoe.LV.TEL.TEL.TOTAL.TOTAL.DIESEL</t>
  </si>
  <si>
    <t>FEC.ktoe.LV.TEL.TEL.TOTAL.TOTAL.RFO</t>
  </si>
  <si>
    <t>FEC.ktoe.LV.TEL.TEL.TOTAL.TOTAL.OTHER</t>
  </si>
  <si>
    <t>FEC.ktoe.LV.TEL.TEL.TOTAL.TOTAL.NG</t>
  </si>
  <si>
    <t>FEC.ktoe.LV.TEL.TEL.TOTAL.TOTAL.DERIVED</t>
  </si>
  <si>
    <t>FEC.ktoe.LV.TEL.TEL.TOTAL.TOTAL.BIOMASS_WASTE</t>
  </si>
  <si>
    <t>FEC.ktoe.LV.TEL.TEL.TOTAL.TOTAL.BIOGAS</t>
  </si>
  <si>
    <t>FEC.ktoe.LV.TEL.TEL.TOTAL.TOTAL.LIQBIO</t>
  </si>
  <si>
    <t>FEC.ktoe.LV.TEL.TEL.TOTAL.TOTAL.SOLAR</t>
  </si>
  <si>
    <t>FEC.ktoe.LV.TEL.TEL.TOTAL.TOTAL.GEO</t>
  </si>
  <si>
    <t>FEC.ktoe.LV.TEL.TEL.TOTAL.TOTAL.AMBIENT</t>
  </si>
  <si>
    <t>FEC.ktoe.LV.TEL.TEL.TOTAL.TOTAL.STEAM_DISTR</t>
  </si>
  <si>
    <t>FEC.ktoe.LV.TEL.TEL.TOTAL.TOTAL.ELEC</t>
  </si>
  <si>
    <t>FEC.ktoe.LV.TEL.TEL.LIGHT.GENERIC.ELEC</t>
  </si>
  <si>
    <t>FEC.ktoe.LV.TEL.TEL.AIRCOMP.GENERIC.ELEC</t>
  </si>
  <si>
    <t>FEC.ktoe.LV.TEL.TEL.MOTOR.GENERIC.ELEC</t>
  </si>
  <si>
    <t>FEC.ktoe.LV.TEL.TEL.FANS.GENERIC.ELEC</t>
  </si>
  <si>
    <t>FEC.ktoe.LV.TEL.TEL.LOW_ENTH.TOTAL.TOTAL</t>
  </si>
  <si>
    <t>FEC.ktoe.LV.TEL.TEL.LOW_ENTH.THERM.DIESEL_LIQBIO</t>
  </si>
  <si>
    <t>FEC.ktoe.LV.TEL.TEL.LOW_ENTH.THERM.NG_BIOGAS</t>
  </si>
  <si>
    <t>FEC.ktoe.LV.TEL.TEL.LOW_ENTH.THERM.SOLAR_GEO</t>
  </si>
  <si>
    <t>FEC.ktoe.LV.TEL.TEL.LOW_ENTH.HP.AMBIENT</t>
  </si>
  <si>
    <t>FEC.ktoe.LV.TEL.TEL.LOW_ENTH.THERM.ELEC</t>
  </si>
  <si>
    <t>Textiles: Pretreatment with steam</t>
  </si>
  <si>
    <t>FEC.ktoe.LV.TEL.TEL.PRETREAT.TOTAL.TOTAL</t>
  </si>
  <si>
    <t>FEC.ktoe.LV.TEL.TEL.PRETREAT.STEAM.SOLIDS</t>
  </si>
  <si>
    <t>FEC.ktoe.LV.TEL.TEL.PRETREAT.STEAM.RFG</t>
  </si>
  <si>
    <t>FEC.ktoe.LV.TEL.TEL.PRETREAT.STEAM.LPG</t>
  </si>
  <si>
    <t>FEC.ktoe.LV.TEL.TEL.PRETREAT.STEAM.DIESEL_LIQBIO</t>
  </si>
  <si>
    <t>FEC.ktoe.LV.TEL.TEL.PRETREAT.STEAM.RFO</t>
  </si>
  <si>
    <t>FEC.ktoe.LV.TEL.TEL.PRETREAT.STEAM.OTHER</t>
  </si>
  <si>
    <t>FEC.ktoe.LV.TEL.TEL.PRETREAT.STEAM.NG_BIOGAS</t>
  </si>
  <si>
    <t>FEC.ktoe.LV.TEL.TEL.PRETREAT.STEAM.DERIVED</t>
  </si>
  <si>
    <t>FEC.ktoe.LV.TEL.TEL.PRETREAT.STEAM.BIOMASS_WASTE</t>
  </si>
  <si>
    <t>FEC.ktoe.LV.TEL.TEL.PRETREAT.STEAM.STEAM_DISTR</t>
  </si>
  <si>
    <t>Textiles: Wet processing with steam</t>
  </si>
  <si>
    <t>FEC.ktoe.LV.TEL.TEL.PROCESSING.TOTAL.TOTAL</t>
  </si>
  <si>
    <t>FEC.ktoe.LV.TEL.TEL.PROCESSING.STEAM.SOLIDS</t>
  </si>
  <si>
    <t>FEC.ktoe.LV.TEL.TEL.PROCESSING.STEAM.RFG</t>
  </si>
  <si>
    <t>FEC.ktoe.LV.TEL.TEL.PROCESSING.STEAM.LPG</t>
  </si>
  <si>
    <t>FEC.ktoe.LV.TEL.TEL.PROCESSING.STEAM.DIESEL_LIQBIO</t>
  </si>
  <si>
    <t>FEC.ktoe.LV.TEL.TEL.PROCESSING.STEAM.RFO</t>
  </si>
  <si>
    <t>FEC.ktoe.LV.TEL.TEL.PROCESSING.STEAM.OTHER</t>
  </si>
  <si>
    <t>FEC.ktoe.LV.TEL.TEL.PROCESSING.STEAM.NG_BIOGAS</t>
  </si>
  <si>
    <t>FEC.ktoe.LV.TEL.TEL.PROCESSING.STEAM.DERIVED</t>
  </si>
  <si>
    <t>FEC.ktoe.LV.TEL.TEL.PROCESSING.STEAM.BIOMASS_WASTE</t>
  </si>
  <si>
    <t>FEC.ktoe.LV.TEL.TEL.PROCESSING.STEAM.STEAM_DISTR</t>
  </si>
  <si>
    <t>Textiles: Electric general machinery</t>
  </si>
  <si>
    <t>FEC.ktoe.LV.TEL.TEL.GENERIC.MECH.ELEC</t>
  </si>
  <si>
    <t>Textiles: Drying</t>
  </si>
  <si>
    <t>Textiles: Thermal drying</t>
  </si>
  <si>
    <t>FEC.ktoe.LV.TEL.TEL.DRYING.TOTAL.TOTAL</t>
  </si>
  <si>
    <t>FEC.ktoe.LV.TEL.TEL.DRYING.THERM.SOLIDS</t>
  </si>
  <si>
    <t>FEC.ktoe.LV.TEL.TEL.DRYING.THERM.LPG</t>
  </si>
  <si>
    <t>FEC.ktoe.LV.TEL.TEL.DRYING.THERM.DIESEL_LIQBIO</t>
  </si>
  <si>
    <t>FEC.ktoe.LV.TEL.TEL.DRYING.THERM.RFO</t>
  </si>
  <si>
    <t>FEC.ktoe.LV.TEL.TEL.DRYING.THERM.NG_BIOGAS</t>
  </si>
  <si>
    <t>Textiles: Steam drying</t>
  </si>
  <si>
    <t>FEC.ktoe.LV.TEL.TEL.DRYING_STEAM.TOTAL.TOTAL</t>
  </si>
  <si>
    <t>FEC.ktoe.LV.TEL.TEL.DRYING_STEAM.STEAM.SOLIDS</t>
  </si>
  <si>
    <t>FEC.ktoe.LV.TEL.TEL.DRYING_STEAM.STEAM.RFG</t>
  </si>
  <si>
    <t>FEC.ktoe.LV.TEL.TEL.DRYING_STEAM.STEAM.LPG</t>
  </si>
  <si>
    <t>FEC.ktoe.LV.TEL.TEL.DRYING_STEAM.STEAM.DIESEL_LIQBIO</t>
  </si>
  <si>
    <t>FEC.ktoe.LV.TEL.TEL.DRYING_STEAM.STEAM.RFO</t>
  </si>
  <si>
    <t>FEC.ktoe.LV.TEL.TEL.DRYING_STEAM.STEAM.OTHER</t>
  </si>
  <si>
    <t>FEC.ktoe.LV.TEL.TEL.DRYING_STEAM.STEAM.NG_BIOGAS</t>
  </si>
  <si>
    <t>FEC.ktoe.LV.TEL.TEL.DRYING_STEAM.STEAM.DERIVED</t>
  </si>
  <si>
    <t>FEC.ktoe.LV.TEL.TEL.DRYING_STEAM.STEAM.BIOMASS_WASTE</t>
  </si>
  <si>
    <t>FEC.ktoe.LV.TEL.TEL.DRYING_STEAM.STEAM.STEAM_DISTR</t>
  </si>
  <si>
    <t>Textiles: Electric drying</t>
  </si>
  <si>
    <t>FEC.ktoe.LV.TEL.TEL.DRYING_ELEC.ELEC.ELEC</t>
  </si>
  <si>
    <t>Textiles: Microwave drying</t>
  </si>
  <si>
    <t>FEC.ktoe.LV.TEL.TEL.DRYING_MICROW.MICROW.ELEC</t>
  </si>
  <si>
    <t>Textiles: Finishing Electric</t>
  </si>
  <si>
    <t>FEC.ktoe.LV.TEL.TEL.FINISHING.THERM.ELEC</t>
  </si>
  <si>
    <t>UED.ktoe.LV.TEL.TEL.TOTAL.TOTAL.TOTAL</t>
  </si>
  <si>
    <t>UED.ktoe.LV.TEL.TEL.LIGHT.GENERIC.ELEC</t>
  </si>
  <si>
    <t>UED.ktoe.LV.TEL.TEL.AIRCOMP.GENERIC.ELEC</t>
  </si>
  <si>
    <t>UED.ktoe.LV.TEL.TEL.MOTOR.GENERIC.ELEC</t>
  </si>
  <si>
    <t>UED.ktoe.LV.TEL.TEL.FANS.GENERIC.ELEC</t>
  </si>
  <si>
    <t>UED.ktoe.LV.TEL.TEL.LOW_ENTH.TOTAL.TOTAL</t>
  </si>
  <si>
    <t>UED.ktoe.LV.TEL.TEL.LOW_ENTH.THERM.DIESEL_LIQBIO</t>
  </si>
  <si>
    <t>UED.ktoe.LV.TEL.TEL.LOW_ENTH.THERM.NG_BIOGAS</t>
  </si>
  <si>
    <t>UED.ktoe.LV.TEL.TEL.LOW_ENTH.THERM.SOLAR_GEO</t>
  </si>
  <si>
    <t>UED.ktoe.LV.TEL.TEL.LOW_ENTH.HP.AMBIENT</t>
  </si>
  <si>
    <t>UED.ktoe.LV.TEL.TEL.LOW_ENTH.THERM.ELEC</t>
  </si>
  <si>
    <t>UED.ktoe.LV.TEL.TEL.PRETREAT.TOTAL.TOTAL</t>
  </si>
  <si>
    <t>UED.ktoe.LV.TEL.TEL.PRETREAT.STEAM.SOLIDS</t>
  </si>
  <si>
    <t>UED.ktoe.LV.TEL.TEL.PRETREAT.STEAM.RFG</t>
  </si>
  <si>
    <t>UED.ktoe.LV.TEL.TEL.PRETREAT.STEAM.LPG</t>
  </si>
  <si>
    <t>UED.ktoe.LV.TEL.TEL.PRETREAT.STEAM.DIESEL_LIQBIO</t>
  </si>
  <si>
    <t>UED.ktoe.LV.TEL.TEL.PRETREAT.STEAM.RFO</t>
  </si>
  <si>
    <t>UED.ktoe.LV.TEL.TEL.PRETREAT.STEAM.OTHER</t>
  </si>
  <si>
    <t>UED.ktoe.LV.TEL.TEL.PRETREAT.STEAM.NG_BIOGAS</t>
  </si>
  <si>
    <t>UED.ktoe.LV.TEL.TEL.PRETREAT.STEAM.DERIVED</t>
  </si>
  <si>
    <t>UED.ktoe.LV.TEL.TEL.PRETREAT.STEAM.BIOMASS_WASTE</t>
  </si>
  <si>
    <t>UED.ktoe.LV.TEL.TEL.PRETREAT.STEAM.STEAM_DISTR</t>
  </si>
  <si>
    <t>UED.ktoe.LV.TEL.TEL.PROCESSING.TOTAL.TOTAL</t>
  </si>
  <si>
    <t>UED.ktoe.LV.TEL.TEL.PROCESSING.STEAM.SOLIDS</t>
  </si>
  <si>
    <t>UED.ktoe.LV.TEL.TEL.PROCESSING.STEAM.RFG</t>
  </si>
  <si>
    <t>UED.ktoe.LV.TEL.TEL.PROCESSING.STEAM.LPG</t>
  </si>
  <si>
    <t>UED.ktoe.LV.TEL.TEL.PROCESSING.STEAM.DIESEL_LIQBIO</t>
  </si>
  <si>
    <t>UED.ktoe.LV.TEL.TEL.PROCESSING.STEAM.RFO</t>
  </si>
  <si>
    <t>UED.ktoe.LV.TEL.TEL.PROCESSING.STEAM.OTHER</t>
  </si>
  <si>
    <t>UED.ktoe.LV.TEL.TEL.PROCESSING.STEAM.NG_BIOGAS</t>
  </si>
  <si>
    <t>UED.ktoe.LV.TEL.TEL.PROCESSING.STEAM.DERIVED</t>
  </si>
  <si>
    <t>UED.ktoe.LV.TEL.TEL.PROCESSING.STEAM.BIOMASS_WASTE</t>
  </si>
  <si>
    <t>UED.ktoe.LV.TEL.TEL.PROCESSING.STEAM.STEAM_DISTR</t>
  </si>
  <si>
    <t>UED.ktoe.LV.TEL.TEL.GENERIC.MECH.ELEC</t>
  </si>
  <si>
    <t>UED.ktoe.LV.TEL.TEL.DRYING.TOTAL.TOTAL</t>
  </si>
  <si>
    <t>UED.ktoe.LV.TEL.TEL.DRYING.THERM.SOLIDS</t>
  </si>
  <si>
    <t>UED.ktoe.LV.TEL.TEL.DRYING.THERM.LPG</t>
  </si>
  <si>
    <t>UED.ktoe.LV.TEL.TEL.DRYING.THERM.DIESEL_LIQBIO</t>
  </si>
  <si>
    <t>UED.ktoe.LV.TEL.TEL.DRYING.THERM.RFO</t>
  </si>
  <si>
    <t>UED.ktoe.LV.TEL.TEL.DRYING.THERM.NG_BIOGAS</t>
  </si>
  <si>
    <t>UED.ktoe.LV.TEL.TEL.DRYING_STEAM.TOTAL.TOTAL</t>
  </si>
  <si>
    <t>UED.ktoe.LV.TEL.TEL.DRYING_STEAM.STEAM.SOLIDS</t>
  </si>
  <si>
    <t>UED.ktoe.LV.TEL.TEL.DRYING_STEAM.STEAM.RFG</t>
  </si>
  <si>
    <t>UED.ktoe.LV.TEL.TEL.DRYING_STEAM.STEAM.LPG</t>
  </si>
  <si>
    <t>UED.ktoe.LV.TEL.TEL.DRYING_STEAM.STEAM.DIESEL_LIQBIO</t>
  </si>
  <si>
    <t>UED.ktoe.LV.TEL.TEL.DRYING_STEAM.STEAM.RFO</t>
  </si>
  <si>
    <t>UED.ktoe.LV.TEL.TEL.DRYING_STEAM.STEAM.OTHER</t>
  </si>
  <si>
    <t>UED.ktoe.LV.TEL.TEL.DRYING_STEAM.STEAM.NG_BIOGAS</t>
  </si>
  <si>
    <t>UED.ktoe.LV.TEL.TEL.DRYING_STEAM.STEAM.DERIVED</t>
  </si>
  <si>
    <t>UED.ktoe.LV.TEL.TEL.DRYING_STEAM.STEAM.BIOMASS_WASTE</t>
  </si>
  <si>
    <t>UED.ktoe.LV.TEL.TEL.DRYING_STEAM.STEAM.STEAM_DISTR</t>
  </si>
  <si>
    <t>UED.ktoe.LV.TEL.TEL.DRYING_ELEC.ELEC.ELEC</t>
  </si>
  <si>
    <t>UED.ktoe.LV.TEL.TEL.DRYING_MICROW.MICROW.ELEC</t>
  </si>
  <si>
    <t>UED.ktoe.LV.TEL.TEL.FINISHING.THERM.ELEC</t>
  </si>
  <si>
    <t>FUEL_EMI.ktCO2.LV.TEL.TEL.TOTAL.TOTAL.TOTAL</t>
  </si>
  <si>
    <t>FUEL_EMI.ktCO2.LV.TEL.TEL.LIGHT.GENERIC.ELEC</t>
  </si>
  <si>
    <t>FUEL_EMI.ktCO2.LV.TEL.TEL.AIRCOMP.GENERIC.ELEC</t>
  </si>
  <si>
    <t>FUEL_EMI.ktCO2.LV.TEL.TEL.MOTOR.GENERIC.ELEC</t>
  </si>
  <si>
    <t>FUEL_EMI.ktCO2.LV.TEL.TEL.FANS.GENERIC.ELEC</t>
  </si>
  <si>
    <t>FUEL_EMI.ktCO2.LV.TEL.TEL.LOW_ENTH.TOTAL.TOTAL</t>
  </si>
  <si>
    <t>FUEL_EMI.ktCO2.LV.TEL.TEL.LOW_ENTH.THERM.DIESEL_LIQBIO</t>
  </si>
  <si>
    <t>FUEL_EMI.ktCO2.LV.TEL.TEL.LOW_ENTH.THERM.NG_BIOGAS</t>
  </si>
  <si>
    <t>FUEL_EMI.ktCO2.LV.TEL.TEL.LOW_ENTH.THERM.SOLAR_GEO</t>
  </si>
  <si>
    <t>FUEL_EMI.ktCO2.LV.TEL.TEL.LOW_ENTH.HP.AMBIENT</t>
  </si>
  <si>
    <t>FUEL_EMI.ktCO2.LV.TEL.TEL.LOW_ENTH.THERM.ELEC</t>
  </si>
  <si>
    <t>FUEL_EMI.ktCO2.LV.TEL.TEL.PRETREAT.TOTAL.TOTAL</t>
  </si>
  <si>
    <t>FUEL_EMI.ktCO2.LV.TEL.TEL.PRETREAT.STEAM.SOLIDS</t>
  </si>
  <si>
    <t>FUEL_EMI.ktCO2.LV.TEL.TEL.PRETREAT.STEAM.RFG</t>
  </si>
  <si>
    <t>FUEL_EMI.ktCO2.LV.TEL.TEL.PRETREAT.STEAM.LPG</t>
  </si>
  <si>
    <t>FUEL_EMI.ktCO2.LV.TEL.TEL.PRETREAT.STEAM.DIESEL_LIQBIO</t>
  </si>
  <si>
    <t>FUEL_EMI.ktCO2.LV.TEL.TEL.PRETREAT.STEAM.RFO</t>
  </si>
  <si>
    <t>FUEL_EMI.ktCO2.LV.TEL.TEL.PRETREAT.STEAM.OTHER</t>
  </si>
  <si>
    <t>FUEL_EMI.ktCO2.LV.TEL.TEL.PRETREAT.STEAM.NG_BIOGAS</t>
  </si>
  <si>
    <t>FUEL_EMI.ktCO2.LV.TEL.TEL.PRETREAT.STEAM.DERIVED</t>
  </si>
  <si>
    <t>FUEL_EMI.ktCO2.LV.TEL.TEL.PRETREAT.STEAM.BIOMASS_WASTE</t>
  </si>
  <si>
    <t>FUEL_EMI.ktCO2.LV.TEL.TEL.PRETREAT.STEAM.STEAM_DISTR</t>
  </si>
  <si>
    <t>FUEL_EMI.ktCO2.LV.TEL.TEL.PROCESSING.TOTAL.TOTAL</t>
  </si>
  <si>
    <t>FUEL_EMI.ktCO2.LV.TEL.TEL.PROCESSING.STEAM.SOLIDS</t>
  </si>
  <si>
    <t>FUEL_EMI.ktCO2.LV.TEL.TEL.PROCESSING.STEAM.RFG</t>
  </si>
  <si>
    <t>FUEL_EMI.ktCO2.LV.TEL.TEL.PROCESSING.STEAM.LPG</t>
  </si>
  <si>
    <t>FUEL_EMI.ktCO2.LV.TEL.TEL.PROCESSING.STEAM.DIESEL_LIQBIO</t>
  </si>
  <si>
    <t>FUEL_EMI.ktCO2.LV.TEL.TEL.PROCESSING.STEAM.RFO</t>
  </si>
  <si>
    <t>FUEL_EMI.ktCO2.LV.TEL.TEL.PROCESSING.STEAM.OTHER</t>
  </si>
  <si>
    <t>FUEL_EMI.ktCO2.LV.TEL.TEL.PROCESSING.STEAM.NG_BIOGAS</t>
  </si>
  <si>
    <t>FUEL_EMI.ktCO2.LV.TEL.TEL.PROCESSING.STEAM.DERIVED</t>
  </si>
  <si>
    <t>FUEL_EMI.ktCO2.LV.TEL.TEL.PROCESSING.STEAM.BIOMASS_WASTE</t>
  </si>
  <si>
    <t>FUEL_EMI.ktCO2.LV.TEL.TEL.PROCESSING.STEAM.STEAM_DISTR</t>
  </si>
  <si>
    <t>FUEL_EMI.ktCO2.LV.TEL.TEL.GENERIC.MECH.ELEC</t>
  </si>
  <si>
    <t>FUEL_EMI.ktCO2.LV.TEL.TEL.DRYING.TOTAL.TOTAL</t>
  </si>
  <si>
    <t>FUEL_EMI.ktCO2.LV.TEL.TEL.DRYING.THERM.SOLIDS</t>
  </si>
  <si>
    <t>FUEL_EMI.ktCO2.LV.TEL.TEL.DRYING.THERM.LPG</t>
  </si>
  <si>
    <t>FUEL_EMI.ktCO2.LV.TEL.TEL.DRYING.THERM.DIESEL_LIQBIO</t>
  </si>
  <si>
    <t>FUEL_EMI.ktCO2.LV.TEL.TEL.DRYING.THERM.RFO</t>
  </si>
  <si>
    <t>FUEL_EMI.ktCO2.LV.TEL.TEL.DRYING.THERM.NG_BIOGAS</t>
  </si>
  <si>
    <t>FUEL_EMI.ktCO2.LV.TEL.TEL.DRYING_STEAM.TOTAL.TOTAL</t>
  </si>
  <si>
    <t>FUEL_EMI.ktCO2.LV.TEL.TEL.DRYING_STEAM.STEAM.SOLIDS</t>
  </si>
  <si>
    <t>FUEL_EMI.ktCO2.LV.TEL.TEL.DRYING_STEAM.STEAM.RFG</t>
  </si>
  <si>
    <t>FUEL_EMI.ktCO2.LV.TEL.TEL.DRYING_STEAM.STEAM.LPG</t>
  </si>
  <si>
    <t>FUEL_EMI.ktCO2.LV.TEL.TEL.DRYING_STEAM.STEAM.DIESEL_LIQBIO</t>
  </si>
  <si>
    <t>FUEL_EMI.ktCO2.LV.TEL.TEL.DRYING_STEAM.STEAM.RFO</t>
  </si>
  <si>
    <t>FUEL_EMI.ktCO2.LV.TEL.TEL.DRYING_STEAM.STEAM.OTHER</t>
  </si>
  <si>
    <t>FUEL_EMI.ktCO2.LV.TEL.TEL.DRYING_STEAM.STEAM.NG_BIOGAS</t>
  </si>
  <si>
    <t>FUEL_EMI.ktCO2.LV.TEL.TEL.DRYING_STEAM.STEAM.DERIVED</t>
  </si>
  <si>
    <t>FUEL_EMI.ktCO2.LV.TEL.TEL.DRYING_STEAM.STEAM.BIOMASS_WASTE</t>
  </si>
  <si>
    <t>FUEL_EMI.ktCO2.LV.TEL.TEL.DRYING_STEAM.STEAM.STEAM_DISTR</t>
  </si>
  <si>
    <t>FUEL_EMI.ktCO2.LV.TEL.TEL.DRYING_ELEC.ELEC.ELEC</t>
  </si>
  <si>
    <t>FUEL_EMI.ktCO2.LV.TEL.TEL.DRYING_MICROW.MICROW.ELEC</t>
  </si>
  <si>
    <t>FUEL_EMI.ktCO2.LV.TEL.TEL.FINISHING.THERM.ELEC</t>
  </si>
  <si>
    <t>VA.Meuro2023.LV.WWP.WWP</t>
  </si>
  <si>
    <t>OUTPUT.index.LV.WWP.WWP</t>
  </si>
  <si>
    <t>CAP.index.LV.WWP.WWP</t>
  </si>
  <si>
    <t>NEWCAP.index.LV.WWP.WWP</t>
  </si>
  <si>
    <t>FEC.ktoe.LV.WWP.WWP.TOTAL.TOTAL.TOTAL</t>
  </si>
  <si>
    <t>FEC.ktoe.LV.WWP.WWP.TOTAL.TOTAL.SOLIDS</t>
  </si>
  <si>
    <t>FEC.ktoe.LV.WWP.WWP.TOTAL.TOTAL.RFG</t>
  </si>
  <si>
    <t>FEC.ktoe.LV.WWP.WWP.TOTAL.TOTAL.LPG</t>
  </si>
  <si>
    <t>FEC.ktoe.LV.WWP.WWP.TOTAL.TOTAL.DIESEL</t>
  </si>
  <si>
    <t>FEC.ktoe.LV.WWP.WWP.TOTAL.TOTAL.RFO</t>
  </si>
  <si>
    <t>FEC.ktoe.LV.WWP.WWP.TOTAL.TOTAL.OTHER</t>
  </si>
  <si>
    <t>FEC.ktoe.LV.WWP.WWP.TOTAL.TOTAL.NG</t>
  </si>
  <si>
    <t>FEC.ktoe.LV.WWP.WWP.TOTAL.TOTAL.DERIVED</t>
  </si>
  <si>
    <t>FEC.ktoe.LV.WWP.WWP.TOTAL.TOTAL.BIOMASS_WASTE</t>
  </si>
  <si>
    <t>FEC.ktoe.LV.WWP.WWP.TOTAL.TOTAL.BIOGAS</t>
  </si>
  <si>
    <t>FEC.ktoe.LV.WWP.WWP.TOTAL.TOTAL.LIQBIO</t>
  </si>
  <si>
    <t>FEC.ktoe.LV.WWP.WWP.TOTAL.TOTAL.SOLAR</t>
  </si>
  <si>
    <t>FEC.ktoe.LV.WWP.WWP.TOTAL.TOTAL.GEO</t>
  </si>
  <si>
    <t>FEC.ktoe.LV.WWP.WWP.TOTAL.TOTAL.AMBIENT</t>
  </si>
  <si>
    <t>FEC.ktoe.LV.WWP.WWP.TOTAL.TOTAL.STEAM_DISTR</t>
  </si>
  <si>
    <t>FEC.ktoe.LV.WWP.WWP.TOTAL.TOTAL.ELEC</t>
  </si>
  <si>
    <t>FEC.ktoe.LV.WWP.WWP.LIGHT.GENERIC.ELEC</t>
  </si>
  <si>
    <t>FEC.ktoe.LV.WWP.WWP.AIRCOMP.GENERIC.ELEC</t>
  </si>
  <si>
    <t>FEC.ktoe.LV.WWP.WWP.MOTOR.GENERIC.ELEC</t>
  </si>
  <si>
    <t>FEC.ktoe.LV.WWP.WWP.FANS.GENERIC.ELEC</t>
  </si>
  <si>
    <t>FEC.ktoe.LV.WWP.WWP.LOW_ENTH.TOTAL.TOTAL</t>
  </si>
  <si>
    <t>FEC.ktoe.LV.WWP.WWP.LOW_ENTH.THERM.DIESEL_LIQBIO</t>
  </si>
  <si>
    <t>FEC.ktoe.LV.WWP.WWP.LOW_ENTH.THERM.NG_BIOGAS</t>
  </si>
  <si>
    <t>FEC.ktoe.LV.WWP.WWP.LOW_ENTH.THERM.SOLAR_GEO</t>
  </si>
  <si>
    <t>FEC.ktoe.LV.WWP.WWP.LOW_ENTH.HP.AMBIENT</t>
  </si>
  <si>
    <t>FEC.ktoe.LV.WWP.WWP.LOW_ENTH.THERM.ELEC</t>
  </si>
  <si>
    <t>Wood: Specific processes with steam</t>
  </si>
  <si>
    <t>FEC.ktoe.LV.WWP.WWP.PROCESSING.TOTAL.TOTAL</t>
  </si>
  <si>
    <t>FEC.ktoe.LV.WWP.WWP.PROCESSING.STEAM.SOLIDS</t>
  </si>
  <si>
    <t>FEC.ktoe.LV.WWP.WWP.PROCESSING.STEAM.RFG</t>
  </si>
  <si>
    <t>FEC.ktoe.LV.WWP.WWP.PROCESSING.STEAM.LPG</t>
  </si>
  <si>
    <t>FEC.ktoe.LV.WWP.WWP.PROCESSING.STEAM.DIESEL_LIQBIO</t>
  </si>
  <si>
    <t>FEC.ktoe.LV.WWP.WWP.PROCESSING.STEAM.RFO</t>
  </si>
  <si>
    <t>FEC.ktoe.LV.WWP.WWP.PROCESSING.STEAM.OTHER</t>
  </si>
  <si>
    <t>FEC.ktoe.LV.WWP.WWP.PROCESSING.STEAM.NG_BIOGAS</t>
  </si>
  <si>
    <t>FEC.ktoe.LV.WWP.WWP.PROCESSING.STEAM.DERIVED</t>
  </si>
  <si>
    <t>FEC.ktoe.LV.WWP.WWP.PROCESSING.STEAM.BIOMASS_WASTE</t>
  </si>
  <si>
    <t>FEC.ktoe.LV.WWP.WWP.PROCESSING.STEAM.STEAM_DISTR</t>
  </si>
  <si>
    <t>Wood: Electric mechanical processes</t>
  </si>
  <si>
    <t>FEC.ktoe.LV.WWP.WWP.GENERIC.MECH.ELEC</t>
  </si>
  <si>
    <t>Wood: Drying</t>
  </si>
  <si>
    <t>Wood: Thermal drying</t>
  </si>
  <si>
    <t>FEC.ktoe.LV.WWP.WWP.DRYING.TOTAL.TOTAL</t>
  </si>
  <si>
    <t>FEC.ktoe.LV.WWP.WWP.DRYING.THERM.SOLIDS</t>
  </si>
  <si>
    <t>FEC.ktoe.LV.WWP.WWP.DRYING.THERM.LPG</t>
  </si>
  <si>
    <t>FEC.ktoe.LV.WWP.WWP.DRYING.THERM.DIESEL_LIQBIO</t>
  </si>
  <si>
    <t>FEC.ktoe.LV.WWP.WWP.DRYING.THERM.RFO</t>
  </si>
  <si>
    <t>FEC.ktoe.LV.WWP.WWP.DRYING.THERM.NG_BIOGAS</t>
  </si>
  <si>
    <t>Wood: Steam drying</t>
  </si>
  <si>
    <t>FEC.ktoe.LV.WWP.WWP.DRYING_STEAM.TOTAL.TOTAL</t>
  </si>
  <si>
    <t>FEC.ktoe.LV.WWP.WWP.DRYING_STEAM.STEAM.SOLIDS</t>
  </si>
  <si>
    <t>FEC.ktoe.LV.WWP.WWP.DRYING_STEAM.STEAM.RFG</t>
  </si>
  <si>
    <t>FEC.ktoe.LV.WWP.WWP.DRYING_STEAM.STEAM.LPG</t>
  </si>
  <si>
    <t>FEC.ktoe.LV.WWP.WWP.DRYING_STEAM.STEAM.DIESEL_LIQBIO</t>
  </si>
  <si>
    <t>FEC.ktoe.LV.WWP.WWP.DRYING_STEAM.STEAM.RFO</t>
  </si>
  <si>
    <t>FEC.ktoe.LV.WWP.WWP.DRYING_STEAM.STEAM.OTHER</t>
  </si>
  <si>
    <t>FEC.ktoe.LV.WWP.WWP.DRYING_STEAM.STEAM.NG_BIOGAS</t>
  </si>
  <si>
    <t>FEC.ktoe.LV.WWP.WWP.DRYING_STEAM.STEAM.DERIVED</t>
  </si>
  <si>
    <t>FEC.ktoe.LV.WWP.WWP.DRYING_STEAM.STEAM.BIOMASS_WASTE</t>
  </si>
  <si>
    <t>FEC.ktoe.LV.WWP.WWP.DRYING_STEAM.STEAM.STEAM_DISTR</t>
  </si>
  <si>
    <t>Wood: Electric drying</t>
  </si>
  <si>
    <t>FEC.ktoe.LV.WWP.WWP.DRYING_ELEC.ELEC.ELEC</t>
  </si>
  <si>
    <t>Wood: Microwave drying</t>
  </si>
  <si>
    <t>FEC.ktoe.LV.WWP.WWP.DRYING_MICROW.MICROW.ELEC</t>
  </si>
  <si>
    <t>Wood: Finishing Electric</t>
  </si>
  <si>
    <t>FEC.ktoe.LV.WWP.WWP.FINISHING.ELEC.ELEC</t>
  </si>
  <si>
    <t>UED.ktoe.LV.WWP.WWP.TOTAL.TOTAL.TOTAL</t>
  </si>
  <si>
    <t>UED.ktoe.LV.WWP.WWP.LIGHT.GENERIC.ELEC</t>
  </si>
  <si>
    <t>UED.ktoe.LV.WWP.WWP.AIRCOMP.GENERIC.ELEC</t>
  </si>
  <si>
    <t>UED.ktoe.LV.WWP.WWP.MOTOR.GENERIC.ELEC</t>
  </si>
  <si>
    <t>UED.ktoe.LV.WWP.WWP.FANS.GENERIC.ELEC</t>
  </si>
  <si>
    <t>UED.ktoe.LV.WWP.WWP.LOW_ENTH.TOTAL.TOTAL</t>
  </si>
  <si>
    <t>UED.ktoe.LV.WWP.WWP.LOW_ENTH.THERM.DIESEL_LIQBIO</t>
  </si>
  <si>
    <t>UED.ktoe.LV.WWP.WWP.LOW_ENTH.THERM.NG_BIOGAS</t>
  </si>
  <si>
    <t>UED.ktoe.LV.WWP.WWP.LOW_ENTH.THERM.SOLAR_GEO</t>
  </si>
  <si>
    <t>UED.ktoe.LV.WWP.WWP.LOW_ENTH.HP.AMBIENT</t>
  </si>
  <si>
    <t>UED.ktoe.LV.WWP.WWP.LOW_ENTH.THERM.ELEC</t>
  </si>
  <si>
    <t>UED.ktoe.LV.WWP.WWP.PROCESSING.TOTAL.TOTAL</t>
  </si>
  <si>
    <t>UED.ktoe.LV.WWP.WWP.PROCESSING.STEAM.SOLIDS</t>
  </si>
  <si>
    <t>UED.ktoe.LV.WWP.WWP.PROCESSING.STEAM.RFG</t>
  </si>
  <si>
    <t>UED.ktoe.LV.WWP.WWP.PROCESSING.STEAM.LPG</t>
  </si>
  <si>
    <t>UED.ktoe.LV.WWP.WWP.PROCESSING.STEAM.DIESEL_LIQBIO</t>
  </si>
  <si>
    <t>UED.ktoe.LV.WWP.WWP.PROCESSING.STEAM.RFO</t>
  </si>
  <si>
    <t>UED.ktoe.LV.WWP.WWP.PROCESSING.STEAM.OTHER</t>
  </si>
  <si>
    <t>UED.ktoe.LV.WWP.WWP.PROCESSING.STEAM.NG_BIOGAS</t>
  </si>
  <si>
    <t>UED.ktoe.LV.WWP.WWP.PROCESSING.STEAM.DERIVED</t>
  </si>
  <si>
    <t>UED.ktoe.LV.WWP.WWP.PROCESSING.STEAM.BIOMASS_WASTE</t>
  </si>
  <si>
    <t>UED.ktoe.LV.WWP.WWP.PROCESSING.STEAM.STEAM_DISTR</t>
  </si>
  <si>
    <t>UED.ktoe.LV.WWP.WWP.GENERIC.MECH.ELEC</t>
  </si>
  <si>
    <t>UED.ktoe.LV.WWP.WWP.DRYING.TOTAL.TOTAL</t>
  </si>
  <si>
    <t>UED.ktoe.LV.WWP.WWP.DRYING.THERM.SOLIDS</t>
  </si>
  <si>
    <t>UED.ktoe.LV.WWP.WWP.DRYING.THERM.LPG</t>
  </si>
  <si>
    <t>UED.ktoe.LV.WWP.WWP.DRYING.THERM.DIESEL_LIQBIO</t>
  </si>
  <si>
    <t>UED.ktoe.LV.WWP.WWP.DRYING.THERM.RFO</t>
  </si>
  <si>
    <t>UED.ktoe.LV.WWP.WWP.DRYING.THERM.NG_BIOGAS</t>
  </si>
  <si>
    <t>UED.ktoe.LV.WWP.WWP.DRYING_STEAM.TOTAL.TOTAL</t>
  </si>
  <si>
    <t>UED.ktoe.LV.WWP.WWP.DRYING_STEAM.STEAM.SOLIDS</t>
  </si>
  <si>
    <t>UED.ktoe.LV.WWP.WWP.DRYING_STEAM.STEAM.RFG</t>
  </si>
  <si>
    <t>UED.ktoe.LV.WWP.WWP.DRYING_STEAM.STEAM.LPG</t>
  </si>
  <si>
    <t>UED.ktoe.LV.WWP.WWP.DRYING_STEAM.STEAM.DIESEL_LIQBIO</t>
  </si>
  <si>
    <t>UED.ktoe.LV.WWP.WWP.DRYING_STEAM.STEAM.RFO</t>
  </si>
  <si>
    <t>UED.ktoe.LV.WWP.WWP.DRYING_STEAM.STEAM.OTHER</t>
  </si>
  <si>
    <t>UED.ktoe.LV.WWP.WWP.DRYING_STEAM.STEAM.NG_BIOGAS</t>
  </si>
  <si>
    <t>UED.ktoe.LV.WWP.WWP.DRYING_STEAM.STEAM.DERIVED</t>
  </si>
  <si>
    <t>UED.ktoe.LV.WWP.WWP.DRYING_STEAM.STEAM.BIOMASS_WASTE</t>
  </si>
  <si>
    <t>UED.ktoe.LV.WWP.WWP.DRYING_STEAM.STEAM.STEAM_DISTR</t>
  </si>
  <si>
    <t>UED.ktoe.LV.WWP.WWP.DRYING_ELEC.ELEC.ELEC</t>
  </si>
  <si>
    <t>UED.ktoe.LV.WWP.WWP.DRYING_MICROW.MICROW.ELEC</t>
  </si>
  <si>
    <t>UED.ktoe.LV.WWP.WWP.FINISHING.ELEC.ELEC</t>
  </si>
  <si>
    <t>FUEL_EMI.ktCO2.LV.WWP.WWP.TOTAL.TOTAL.TOTAL</t>
  </si>
  <si>
    <t>FUEL_EMI.ktCO2.LV.WWP.WWP.LIGHT.GENERIC.ELEC</t>
  </si>
  <si>
    <t>FUEL_EMI.ktCO2.LV.WWP.WWP.AIRCOMP.GENERIC.ELEC</t>
  </si>
  <si>
    <t>FUEL_EMI.ktCO2.LV.WWP.WWP.MOTOR.GENERIC.ELEC</t>
  </si>
  <si>
    <t>FUEL_EMI.ktCO2.LV.WWP.WWP.FANS.GENERIC.ELEC</t>
  </si>
  <si>
    <t>FUEL_EMI.ktCO2.LV.WWP.WWP.LOW_ENTH.TOTAL.TOTAL</t>
  </si>
  <si>
    <t>FUEL_EMI.ktCO2.LV.WWP.WWP.LOW_ENTH.THERM.DIESEL_LIQBIO</t>
  </si>
  <si>
    <t>FUEL_EMI.ktCO2.LV.WWP.WWP.LOW_ENTH.THERM.NG_BIOGAS</t>
  </si>
  <si>
    <t>FUEL_EMI.ktCO2.LV.WWP.WWP.LOW_ENTH.THERM.SOLAR_GEO</t>
  </si>
  <si>
    <t>FUEL_EMI.ktCO2.LV.WWP.WWP.LOW_ENTH.HP.AMBIENT</t>
  </si>
  <si>
    <t>FUEL_EMI.ktCO2.LV.WWP.WWP.LOW_ENTH.THERM.ELEC</t>
  </si>
  <si>
    <t>FUEL_EMI.ktCO2.LV.WWP.WWP.PROCESSING.TOTAL.TOTAL</t>
  </si>
  <si>
    <t>FUEL_EMI.ktCO2.LV.WWP.WWP.PROCESSING.STEAM.SOLIDS</t>
  </si>
  <si>
    <t>FUEL_EMI.ktCO2.LV.WWP.WWP.PROCESSING.STEAM.RFG</t>
  </si>
  <si>
    <t>FUEL_EMI.ktCO2.LV.WWP.WWP.PROCESSING.STEAM.LPG</t>
  </si>
  <si>
    <t>FUEL_EMI.ktCO2.LV.WWP.WWP.PROCESSING.STEAM.DIESEL_LIQBIO</t>
  </si>
  <si>
    <t>FUEL_EMI.ktCO2.LV.WWP.WWP.PROCESSING.STEAM.RFO</t>
  </si>
  <si>
    <t>FUEL_EMI.ktCO2.LV.WWP.WWP.PROCESSING.STEAM.OTHER</t>
  </si>
  <si>
    <t>FUEL_EMI.ktCO2.LV.WWP.WWP.PROCESSING.STEAM.NG_BIOGAS</t>
  </si>
  <si>
    <t>FUEL_EMI.ktCO2.LV.WWP.WWP.PROCESSING.STEAM.DERIVED</t>
  </si>
  <si>
    <t>FUEL_EMI.ktCO2.LV.WWP.WWP.PROCESSING.STEAM.BIOMASS_WASTE</t>
  </si>
  <si>
    <t>FUEL_EMI.ktCO2.LV.WWP.WWP.PROCESSING.STEAM.STEAM_DISTR</t>
  </si>
  <si>
    <t>FUEL_EMI.ktCO2.LV.WWP.WWP.GENERIC.MECH.ELEC</t>
  </si>
  <si>
    <t>FUEL_EMI.ktCO2.LV.WWP.WWP.DRYING.TOTAL.TOTAL</t>
  </si>
  <si>
    <t>FUEL_EMI.ktCO2.LV.WWP.WWP.DRYING.THERM.SOLIDS</t>
  </si>
  <si>
    <t>FUEL_EMI.ktCO2.LV.WWP.WWP.DRYING.THERM.LPG</t>
  </si>
  <si>
    <t>FUEL_EMI.ktCO2.LV.WWP.WWP.DRYING.THERM.DIESEL_LIQBIO</t>
  </si>
  <si>
    <t>FUEL_EMI.ktCO2.LV.WWP.WWP.DRYING.THERM.RFO</t>
  </si>
  <si>
    <t>FUEL_EMI.ktCO2.LV.WWP.WWP.DRYING.THERM.NG_BIOGAS</t>
  </si>
  <si>
    <t>FUEL_EMI.ktCO2.LV.WWP.WWP.DRYING_STEAM.TOTAL.TOTAL</t>
  </si>
  <si>
    <t>FUEL_EMI.ktCO2.LV.WWP.WWP.DRYING_STEAM.STEAM.SOLIDS</t>
  </si>
  <si>
    <t>FUEL_EMI.ktCO2.LV.WWP.WWP.DRYING_STEAM.STEAM.RFG</t>
  </si>
  <si>
    <t>FUEL_EMI.ktCO2.LV.WWP.WWP.DRYING_STEAM.STEAM.LPG</t>
  </si>
  <si>
    <t>FUEL_EMI.ktCO2.LV.WWP.WWP.DRYING_STEAM.STEAM.DIESEL_LIQBIO</t>
  </si>
  <si>
    <t>FUEL_EMI.ktCO2.LV.WWP.WWP.DRYING_STEAM.STEAM.RFO</t>
  </si>
  <si>
    <t>FUEL_EMI.ktCO2.LV.WWP.WWP.DRYING_STEAM.STEAM.OTHER</t>
  </si>
  <si>
    <t>FUEL_EMI.ktCO2.LV.WWP.WWP.DRYING_STEAM.STEAM.NG_BIOGAS</t>
  </si>
  <si>
    <t>FUEL_EMI.ktCO2.LV.WWP.WWP.DRYING_STEAM.STEAM.DERIVED</t>
  </si>
  <si>
    <t>FUEL_EMI.ktCO2.LV.WWP.WWP.DRYING_STEAM.STEAM.BIOMASS_WASTE</t>
  </si>
  <si>
    <t>FUEL_EMI.ktCO2.LV.WWP.WWP.DRYING_STEAM.STEAM.STEAM_DISTR</t>
  </si>
  <si>
    <t>FUEL_EMI.ktCO2.LV.WWP.WWP.DRYING_ELEC.ELEC.ELEC</t>
  </si>
  <si>
    <t>FUEL_EMI.ktCO2.LV.WWP.WWP.DRYING_MICROW.MICROW.ELEC</t>
  </si>
  <si>
    <t>FUEL_EMI.ktCO2.LV.WWP.WWP.FINISHING.ELEC.ELEC</t>
  </si>
  <si>
    <t>VA.Meuro2023.LV.OIS.OIS</t>
  </si>
  <si>
    <t>OUTPUT.index.LV.OIS.OIS</t>
  </si>
  <si>
    <t>CAP.index.LV.OIS.OIS</t>
  </si>
  <si>
    <t>NEWCAP.index.LV.OIS.OIS</t>
  </si>
  <si>
    <t>Energy consumption (ktoe)*</t>
  </si>
  <si>
    <t>FEC.ktoe.LV.OIS.OIS.TOTAL.TOTAL.TOTAL</t>
  </si>
  <si>
    <t>FEC.ktoe.LV.OIS.OIS.TOTAL.TOTAL.SOLIDS</t>
  </si>
  <si>
    <t>FEC.ktoe.LV.OIS.OIS.TOTAL.TOTAL.RFG</t>
  </si>
  <si>
    <t>FEC.ktoe.LV.OIS.OIS.TOTAL.TOTAL.LPG</t>
  </si>
  <si>
    <t>FEC.ktoe.LV.OIS.OIS.TOTAL.TOTAL.DIESEL</t>
  </si>
  <si>
    <t>FEC.ktoe.LV.OIS.OIS.TOTAL.TOTAL.RFO</t>
  </si>
  <si>
    <t>FEC.ktoe.LV.OIS.OIS.TOTAL.TOTAL.OTHER</t>
  </si>
  <si>
    <t>FEC.ktoe.LV.OIS.OIS.TOTAL.TOTAL.NG</t>
  </si>
  <si>
    <t>FEC.ktoe.LV.OIS.OIS.TOTAL.TOTAL.DERIVED</t>
  </si>
  <si>
    <t>FEC.ktoe.LV.OIS.OIS.TOTAL.TOTAL.BIOMASS_WASTE</t>
  </si>
  <si>
    <t>FEC.ktoe.LV.OIS.OIS.TOTAL.TOTAL.BIOGAS</t>
  </si>
  <si>
    <t>FEC.ktoe.LV.OIS.OIS.TOTAL.TOTAL.LIQBIO</t>
  </si>
  <si>
    <t>FEC.ktoe.LV.OIS.OIS.TOTAL.TOTAL.SOLAR</t>
  </si>
  <si>
    <t>FEC.ktoe.LV.OIS.OIS.TOTAL.TOTAL.GEO</t>
  </si>
  <si>
    <t>FEC.ktoe.LV.OIS.OIS.TOTAL.TOTAL.AMBIENT</t>
  </si>
  <si>
    <t>FEC.ktoe.LV.OIS.OIS.TOTAL.TOTAL.STEAM_DISTR</t>
  </si>
  <si>
    <t>FEC.ktoe.LV.OIS.OIS.TOTAL.TOTAL.ELEC</t>
  </si>
  <si>
    <t>*Energy consumption includes consumption in Mining and Quarrying and Construction sectors</t>
  </si>
  <si>
    <t>FEC.ktoe.LV.OIS.OIS.LIGHT.GENERIC.ELEC</t>
  </si>
  <si>
    <t>FEC.ktoe.LV.OIS.OIS.AIRCOMP.GENERIC.ELEC</t>
  </si>
  <si>
    <t>FEC.ktoe.LV.OIS.OIS.MOTOR.GENERIC.ELEC</t>
  </si>
  <si>
    <t>FEC.ktoe.LV.OIS.OIS.FANS.GENERIC.ELEC</t>
  </si>
  <si>
    <t>FEC.ktoe.LV.OIS.OIS.LOW_ENTH.TOTAL.TOTAL</t>
  </si>
  <si>
    <t>FEC.ktoe.LV.OIS.OIS.LOW_ENTH.THERM.DIESEL_LIQBIO</t>
  </si>
  <si>
    <t>FEC.ktoe.LV.OIS.OIS.LOW_ENTH.THERM.NG_BIOGAS</t>
  </si>
  <si>
    <t>FEC.ktoe.LV.OIS.OIS.LOW_ENTH.THERM.SOLAR_GEO</t>
  </si>
  <si>
    <t>FEC.ktoe.LV.OIS.OIS.LOW_ENTH.HP.AMBIENT</t>
  </si>
  <si>
    <t>FEC.ktoe.LV.OIS.OIS.LOW_ENTH.THERM.ELEC</t>
  </si>
  <si>
    <t>Other Industrial sectors: Steam processing</t>
  </si>
  <si>
    <t>FEC.ktoe.LV.OIS.OIS.PROCESSING.TOTAL.TOTAL</t>
  </si>
  <si>
    <t>FEC.ktoe.LV.OIS.OIS.PROCESSING.STEAM.SOLIDS</t>
  </si>
  <si>
    <t>FEC.ktoe.LV.OIS.OIS.PROCESSING.STEAM.RFG</t>
  </si>
  <si>
    <t>FEC.ktoe.LV.OIS.OIS.PROCESSING.STEAM.LPG</t>
  </si>
  <si>
    <t>FEC.ktoe.LV.OIS.OIS.PROCESSING.STEAM.DIESEL_LIQBIO</t>
  </si>
  <si>
    <t>FEC.ktoe.LV.OIS.OIS.PROCESSING.STEAM.RFO</t>
  </si>
  <si>
    <t>FEC.ktoe.LV.OIS.OIS.PROCESSING.STEAM.OTHER</t>
  </si>
  <si>
    <t>FEC.ktoe.LV.OIS.OIS.PROCESSING.STEAM.NG_BIOGAS</t>
  </si>
  <si>
    <t>FEC.ktoe.LV.OIS.OIS.PROCESSING.STEAM.DERIVED</t>
  </si>
  <si>
    <t>FEC.ktoe.LV.OIS.OIS.PROCESSING.STEAM.BIOMASS_WASTE</t>
  </si>
  <si>
    <t>FEC.ktoe.LV.OIS.OIS.PROCESSING.STEAM.STEAM_DISTR</t>
  </si>
  <si>
    <t>Other Industrial sectors: Process heating</t>
  </si>
  <si>
    <t>Other Industrial sectors: Thermal processing</t>
  </si>
  <si>
    <t>FEC.ktoe.LV.OIS.OIS.PROC_HEAT.TOTAL.TOTAL</t>
  </si>
  <si>
    <t>FEC.ktoe.LV.OIS.OIS.PROC_HEAT.THERM.SOLIDS</t>
  </si>
  <si>
    <t>FEC.ktoe.LV.OIS.OIS.PROC_HEAT.THERM.LPG</t>
  </si>
  <si>
    <t>FEC.ktoe.LV.OIS.OIS.PROC_HEAT.THERM.DIESEL_LIQBIO</t>
  </si>
  <si>
    <t>FEC.ktoe.LV.OIS.OIS.PROC_HEAT.THERM.RFO</t>
  </si>
  <si>
    <t>FEC.ktoe.LV.OIS.OIS.PROC_HEAT.THERM.NG_BIOGAS</t>
  </si>
  <si>
    <t>Other Industrial sectors: Electric processing</t>
  </si>
  <si>
    <t>FEC.ktoe.LV.OIS.OIS.PROC_HEAT_ELEC.ELEC.ELEC</t>
  </si>
  <si>
    <t>Other Industrial sectors: Drying</t>
  </si>
  <si>
    <t>Other Industries: Thermal drying</t>
  </si>
  <si>
    <t>FEC.ktoe.LV.OIS.OIS.DRYING.TOTAL.TOTAL</t>
  </si>
  <si>
    <t>FEC.ktoe.LV.OIS.OIS.DRYING.THERM.SOLIDS</t>
  </si>
  <si>
    <t>FEC.ktoe.LV.OIS.OIS.DRYING.THERM.LPG</t>
  </si>
  <si>
    <t>FEC.ktoe.LV.OIS.OIS.DRYING.THERM.DIESEL_LIQBIO</t>
  </si>
  <si>
    <t>FEC.ktoe.LV.OIS.OIS.DRYING.THERM.RFO</t>
  </si>
  <si>
    <t>FEC.ktoe.LV.OIS.OIS.DRYING.THERM.NG_BIOGAS</t>
  </si>
  <si>
    <t>Other Industries: Steam drying</t>
  </si>
  <si>
    <t>FEC.ktoe.LV.OIS.OIS.DRYING_STEAM.TOTAL.TOTAL</t>
  </si>
  <si>
    <t>FEC.ktoe.LV.OIS.OIS.DRYING_STEAM.STEAM.SOLIDS</t>
  </si>
  <si>
    <t>FEC.ktoe.LV.OIS.OIS.DRYING_STEAM.STEAM.RFG</t>
  </si>
  <si>
    <t>FEC.ktoe.LV.OIS.OIS.DRYING_STEAM.STEAM.LPG</t>
  </si>
  <si>
    <t>FEC.ktoe.LV.OIS.OIS.DRYING_STEAM.STEAM.DIESEL_LIQBIO</t>
  </si>
  <si>
    <t>FEC.ktoe.LV.OIS.OIS.DRYING_STEAM.STEAM.RFO</t>
  </si>
  <si>
    <t>FEC.ktoe.LV.OIS.OIS.DRYING_STEAM.STEAM.OTHER</t>
  </si>
  <si>
    <t>FEC.ktoe.LV.OIS.OIS.DRYING_STEAM.STEAM.NG_BIOGAS</t>
  </si>
  <si>
    <t>FEC.ktoe.LV.OIS.OIS.DRYING_STEAM.STEAM.DERIVED</t>
  </si>
  <si>
    <t>FEC.ktoe.LV.OIS.OIS.DRYING_STEAM.STEAM.BIOMASS_WASTE</t>
  </si>
  <si>
    <t>FEC.ktoe.LV.OIS.OIS.DRYING_STEAM.STEAM.STEAM_DISTR</t>
  </si>
  <si>
    <t>Other Industries: Electric drying</t>
  </si>
  <si>
    <t>FEC.ktoe.LV.OIS.OIS.DRYING_ELEC.ELEC.ELEC</t>
  </si>
  <si>
    <t>Other Industrial sectors: Process Cooling</t>
  </si>
  <si>
    <t>Other Industries: Thermal cooling</t>
  </si>
  <si>
    <t>FEC.ktoe.LV.OIS.OIS.PROC_COOL_THERM.THERM.NG_BIOGAS</t>
  </si>
  <si>
    <t>Other Industries: Steam cooling</t>
  </si>
  <si>
    <t>FEC.ktoe.LV.OIS.OIS.PROC_COOL_STEAM.TOTAL.TOTAL</t>
  </si>
  <si>
    <t>FEC.ktoe.LV.OIS.OIS.PROC_COOL_STEAM.STEAM.SOLIDS</t>
  </si>
  <si>
    <t>FEC.ktoe.LV.OIS.OIS.PROC_COOL_STEAM.STEAM.RFG</t>
  </si>
  <si>
    <t>FEC.ktoe.LV.OIS.OIS.PROC_COOL_STEAM.STEAM.LPG</t>
  </si>
  <si>
    <t>FEC.ktoe.LV.OIS.OIS.PROC_COOL_STEAM.STEAM.DIESEL_LIQBIO</t>
  </si>
  <si>
    <t>FEC.ktoe.LV.OIS.OIS.PROC_COOL_STEAM.STEAM.RFO</t>
  </si>
  <si>
    <t>FEC.ktoe.LV.OIS.OIS.PROC_COOL_STEAM.STEAM.OTHER</t>
  </si>
  <si>
    <t>FEC.ktoe.LV.OIS.OIS.PROC_COOL_STEAM.STEAM.NG_BIOGAS</t>
  </si>
  <si>
    <t>FEC.ktoe.LV.OIS.OIS.PROC_COOL_STEAM.STEAM.DERIVED</t>
  </si>
  <si>
    <t>FEC.ktoe.LV.OIS.OIS.PROC_COOL_STEAM.STEAM.BIOMASS_WASTE</t>
  </si>
  <si>
    <t>FEC.ktoe.LV.OIS.OIS.PROC_COOL_STEAM.STEAM.STEAM_DISTR</t>
  </si>
  <si>
    <t>Other Industries: Electric cooling</t>
  </si>
  <si>
    <t>FEC.ktoe.LV.OIS.OIS.PROC_COOL_ELEC.ELEC.ELEC</t>
  </si>
  <si>
    <t>Other Industrial sectors: Diesel motors (incl. biofuels)</t>
  </si>
  <si>
    <t>FEC.ktoe.LV.OIS.OIS.MOTOR.MECH.DIESEL_LIQBIO</t>
  </si>
  <si>
    <t>Other Industrial sectors: Electric machinery</t>
  </si>
  <si>
    <t>FEC.ktoe.LV.OIS.OIS.GENERIC.MECH.ELEC</t>
  </si>
  <si>
    <t>Other Industrial sectors: Diesel motors</t>
  </si>
  <si>
    <t>UED.ktoe.LV.OIS.OIS.TOTAL.TOTAL.TOTAL</t>
  </si>
  <si>
    <t>UED.ktoe.LV.OIS.OIS.LIGHT.GENERIC.ELEC</t>
  </si>
  <si>
    <t>UED.ktoe.LV.OIS.OIS.AIRCOMP.GENERIC.ELEC</t>
  </si>
  <si>
    <t>UED.ktoe.LV.OIS.OIS.MOTOR.GENERIC.ELEC</t>
  </si>
  <si>
    <t>UED.ktoe.LV.OIS.OIS.FANS.GENERIC.ELEC</t>
  </si>
  <si>
    <t>UED.ktoe.LV.OIS.OIS.LOW_ENTH.TOTAL.TOTAL</t>
  </si>
  <si>
    <t>UED.ktoe.LV.OIS.OIS.LOW_ENTH.THERM.DIESEL_LIQBIO</t>
  </si>
  <si>
    <t>UED.ktoe.LV.OIS.OIS.LOW_ENTH.THERM.NG_BIOGAS</t>
  </si>
  <si>
    <t>UED.ktoe.LV.OIS.OIS.LOW_ENTH.THERM.SOLAR_GEO</t>
  </si>
  <si>
    <t>UED.ktoe.LV.OIS.OIS.LOW_ENTH.HP.AMBIENT</t>
  </si>
  <si>
    <t>UED.ktoe.LV.OIS.OIS.LOW_ENTH.THERM.ELEC</t>
  </si>
  <si>
    <t>UED.ktoe.LV.OIS.OIS.PROCESSING.TOTAL.TOTAL</t>
  </si>
  <si>
    <t>UED.ktoe.LV.OIS.OIS.PROCESSING.STEAM.SOLIDS</t>
  </si>
  <si>
    <t>UED.ktoe.LV.OIS.OIS.PROCESSING.STEAM.RFG</t>
  </si>
  <si>
    <t>UED.ktoe.LV.OIS.OIS.PROCESSING.STEAM.LPG</t>
  </si>
  <si>
    <t>UED.ktoe.LV.OIS.OIS.PROCESSING.STEAM.DIESEL_LIQBIO</t>
  </si>
  <si>
    <t>UED.ktoe.LV.OIS.OIS.PROCESSING.STEAM.RFO</t>
  </si>
  <si>
    <t>UED.ktoe.LV.OIS.OIS.PROCESSING.STEAM.OTHER</t>
  </si>
  <si>
    <t>UED.ktoe.LV.OIS.OIS.PROCESSING.STEAM.NG_BIOGAS</t>
  </si>
  <si>
    <t>UED.ktoe.LV.OIS.OIS.PROCESSING.STEAM.DERIVED</t>
  </si>
  <si>
    <t>UED.ktoe.LV.OIS.OIS.PROCESSING.STEAM.BIOMASS_WASTE</t>
  </si>
  <si>
    <t>UED.ktoe.LV.OIS.OIS.PROCESSING.STEAM.STEAM_DISTR</t>
  </si>
  <si>
    <t>UED.ktoe.LV.OIS.OIS.PROC_HEAT.TOTAL.TOTAL</t>
  </si>
  <si>
    <t>UED.ktoe.LV.OIS.OIS.PROC_HEAT.THERM.SOLIDS</t>
  </si>
  <si>
    <t>UED.ktoe.LV.OIS.OIS.PROC_HEAT.THERM.LPG</t>
  </si>
  <si>
    <t>UED.ktoe.LV.OIS.OIS.PROC_HEAT.THERM.DIESEL_LIQBIO</t>
  </si>
  <si>
    <t>UED.ktoe.LV.OIS.OIS.PROC_HEAT.THERM.RFO</t>
  </si>
  <si>
    <t>UED.ktoe.LV.OIS.OIS.PROC_HEAT.THERM.NG_BIOGAS</t>
  </si>
  <si>
    <t>UED.ktoe.LV.OIS.OIS.PROC_HEAT_ELEC.ELEC.ELEC</t>
  </si>
  <si>
    <t>UED.ktoe.LV.OIS.OIS.DRYING.TOTAL.TOTAL</t>
  </si>
  <si>
    <t>UED.ktoe.LV.OIS.OIS.DRYING.THERM.SOLIDS</t>
  </si>
  <si>
    <t>UED.ktoe.LV.OIS.OIS.DRYING.THERM.LPG</t>
  </si>
  <si>
    <t>UED.ktoe.LV.OIS.OIS.DRYING.THERM.DIESEL_LIQBIO</t>
  </si>
  <si>
    <t>UED.ktoe.LV.OIS.OIS.DRYING.THERM.RFO</t>
  </si>
  <si>
    <t>UED.ktoe.LV.OIS.OIS.DRYING.THERM.NG_BIOGAS</t>
  </si>
  <si>
    <t>UED.ktoe.LV.OIS.OIS.DRYING_STEAM.TOTAL.TOTAL</t>
  </si>
  <si>
    <t>UED.ktoe.LV.OIS.OIS.DRYING_STEAM.STEAM.SOLIDS</t>
  </si>
  <si>
    <t>UED.ktoe.LV.OIS.OIS.DRYING_STEAM.STEAM.RFG</t>
  </si>
  <si>
    <t>UED.ktoe.LV.OIS.OIS.DRYING_STEAM.STEAM.LPG</t>
  </si>
  <si>
    <t>UED.ktoe.LV.OIS.OIS.DRYING_STEAM.STEAM.DIESEL_LIQBIO</t>
  </si>
  <si>
    <t>UED.ktoe.LV.OIS.OIS.DRYING_STEAM.STEAM.RFO</t>
  </si>
  <si>
    <t>UED.ktoe.LV.OIS.OIS.DRYING_STEAM.STEAM.OTHER</t>
  </si>
  <si>
    <t>UED.ktoe.LV.OIS.OIS.DRYING_STEAM.STEAM.NG_BIOGAS</t>
  </si>
  <si>
    <t>UED.ktoe.LV.OIS.OIS.DRYING_STEAM.STEAM.DERIVED</t>
  </si>
  <si>
    <t>UED.ktoe.LV.OIS.OIS.DRYING_STEAM.STEAM.BIOMASS_WASTE</t>
  </si>
  <si>
    <t>UED.ktoe.LV.OIS.OIS.DRYING_STEAM.STEAM.STEAM_DISTR</t>
  </si>
  <si>
    <t>UED.ktoe.LV.OIS.OIS.DRYING_ELEC.ELEC.ELEC</t>
  </si>
  <si>
    <t>UED.ktoe.LV.OIS.OIS.PROC_COOL_THERM.THERM.NG_BIOGAS</t>
  </si>
  <si>
    <t>UED.ktoe.LV.OIS.OIS.PROC_COOL_STEAM.TOTAL.TOTAL</t>
  </si>
  <si>
    <t>UED.ktoe.LV.OIS.OIS.PROC_COOL_STEAM.STEAM.SOLIDS</t>
  </si>
  <si>
    <t>UED.ktoe.LV.OIS.OIS.PROC_COOL_STEAM.STEAM.RFG</t>
  </si>
  <si>
    <t>UED.ktoe.LV.OIS.OIS.PROC_COOL_STEAM.STEAM.LPG</t>
  </si>
  <si>
    <t>UED.ktoe.LV.OIS.OIS.PROC_COOL_STEAM.STEAM.DIESEL_LIQBIO</t>
  </si>
  <si>
    <t>UED.ktoe.LV.OIS.OIS.PROC_COOL_STEAM.STEAM.RFO</t>
  </si>
  <si>
    <t>UED.ktoe.LV.OIS.OIS.PROC_COOL_STEAM.STEAM.OTHER</t>
  </si>
  <si>
    <t>UED.ktoe.LV.OIS.OIS.PROC_COOL_STEAM.STEAM.NG_BIOGAS</t>
  </si>
  <si>
    <t>UED.ktoe.LV.OIS.OIS.PROC_COOL_STEAM.STEAM.DERIVED</t>
  </si>
  <si>
    <t>UED.ktoe.LV.OIS.OIS.PROC_COOL_STEAM.STEAM.BIOMASS_WASTE</t>
  </si>
  <si>
    <t>UED.ktoe.LV.OIS.OIS.PROC_COOL_STEAM.STEAM.STEAM_DISTR</t>
  </si>
  <si>
    <t>UED.ktoe.LV.OIS.OIS.PROC_COOL_ELEC.ELEC.ELEC</t>
  </si>
  <si>
    <t>UED.ktoe.LV.OIS.OIS.MOTOR.MECH.DIESEL_LIQBIO</t>
  </si>
  <si>
    <t>UED.ktoe.LV.OIS.OIS.GENERIC.MECH.ELEC</t>
  </si>
  <si>
    <t>FUEL_EMI.ktCO2.LV.OIS.OIS.TOTAL.TOTAL.TOTAL</t>
  </si>
  <si>
    <t>FUEL_EMI.ktCO2.LV.OIS.OIS.LIGHT.GENERIC.ELEC</t>
  </si>
  <si>
    <t>FUEL_EMI.ktCO2.LV.OIS.OIS.AIRCOMP.GENERIC.ELEC</t>
  </si>
  <si>
    <t>FUEL_EMI.ktCO2.LV.OIS.OIS.MOTOR.GENERIC.ELEC</t>
  </si>
  <si>
    <t>FUEL_EMI.ktCO2.LV.OIS.OIS.FANS.GENERIC.ELEC</t>
  </si>
  <si>
    <t>FUEL_EMI.ktCO2.LV.OIS.OIS.LOW_ENTH.TOTAL.TOTAL</t>
  </si>
  <si>
    <t>FUEL_EMI.ktCO2.LV.OIS.OIS.LOW_ENTH.THERM.DIESEL_LIQBIO</t>
  </si>
  <si>
    <t>FUEL_EMI.ktCO2.LV.OIS.OIS.LOW_ENTH.THERM.NG_BIOGAS</t>
  </si>
  <si>
    <t>FUEL_EMI.ktCO2.LV.OIS.OIS.LOW_ENTH.THERM.SOLAR_GEO</t>
  </si>
  <si>
    <t>FUEL_EMI.ktCO2.LV.OIS.OIS.LOW_ENTH.HP.AMBIENT</t>
  </si>
  <si>
    <t>FUEL_EMI.ktCO2.LV.OIS.OIS.LOW_ENTH.THERM.ELEC</t>
  </si>
  <si>
    <t>FUEL_EMI.ktCO2.LV.OIS.OIS.PROCESSING.TOTAL.TOTAL</t>
  </si>
  <si>
    <t>FUEL_EMI.ktCO2.LV.OIS.OIS.PROCESSING.STEAM.SOLIDS</t>
  </si>
  <si>
    <t>FUEL_EMI.ktCO2.LV.OIS.OIS.PROCESSING.STEAM.RFG</t>
  </si>
  <si>
    <t>FUEL_EMI.ktCO2.LV.OIS.OIS.PROCESSING.STEAM.LPG</t>
  </si>
  <si>
    <t>FUEL_EMI.ktCO2.LV.OIS.OIS.PROCESSING.STEAM.DIESEL_LIQBIO</t>
  </si>
  <si>
    <t>FUEL_EMI.ktCO2.LV.OIS.OIS.PROCESSING.STEAM.RFO</t>
  </si>
  <si>
    <t>FUEL_EMI.ktCO2.LV.OIS.OIS.PROCESSING.STEAM.OTHER</t>
  </si>
  <si>
    <t>FUEL_EMI.ktCO2.LV.OIS.OIS.PROCESSING.STEAM.NG_BIOGAS</t>
  </si>
  <si>
    <t>FUEL_EMI.ktCO2.LV.OIS.OIS.PROCESSING.STEAM.DERIVED</t>
  </si>
  <si>
    <t>FUEL_EMI.ktCO2.LV.OIS.OIS.PROCESSING.STEAM.BIOMASS_WASTE</t>
  </si>
  <si>
    <t>FUEL_EMI.ktCO2.LV.OIS.OIS.PROCESSING.STEAM.STEAM_DISTR</t>
  </si>
  <si>
    <t>FUEL_EMI.ktCO2.LV.OIS.OIS.PROC_HEAT.TOTAL.TOTAL</t>
  </si>
  <si>
    <t>FUEL_EMI.ktCO2.LV.OIS.OIS.PROC_HEAT.THERM.SOLIDS</t>
  </si>
  <si>
    <t>FUEL_EMI.ktCO2.LV.OIS.OIS.PROC_HEAT.THERM.LPG</t>
  </si>
  <si>
    <t>FUEL_EMI.ktCO2.LV.OIS.OIS.PROC_HEAT.THERM.DIESEL_LIQBIO</t>
  </si>
  <si>
    <t>FUEL_EMI.ktCO2.LV.OIS.OIS.PROC_HEAT.THERM.RFO</t>
  </si>
  <si>
    <t>FUEL_EMI.ktCO2.LV.OIS.OIS.PROC_HEAT.THERM.NG_BIOGAS</t>
  </si>
  <si>
    <t>FUEL_EMI.ktCO2.LV.OIS.OIS.PROC_HEAT_ELEC.ELEC.ELEC</t>
  </si>
  <si>
    <t>FUEL_EMI.ktCO2.LV.OIS.OIS.DRYING.TOTAL.TOTAL</t>
  </si>
  <si>
    <t>FUEL_EMI.ktCO2.LV.OIS.OIS.DRYING.THERM.SOLIDS</t>
  </si>
  <si>
    <t>FUEL_EMI.ktCO2.LV.OIS.OIS.DRYING.THERM.LPG</t>
  </si>
  <si>
    <t>FUEL_EMI.ktCO2.LV.OIS.OIS.DRYING.THERM.DIESEL_LIQBIO</t>
  </si>
  <si>
    <t>FUEL_EMI.ktCO2.LV.OIS.OIS.DRYING.THERM.RFO</t>
  </si>
  <si>
    <t>FUEL_EMI.ktCO2.LV.OIS.OIS.DRYING.THERM.NG_BIOGAS</t>
  </si>
  <si>
    <t>FUEL_EMI.ktCO2.LV.OIS.OIS.DRYING_STEAM.TOTAL.TOTAL</t>
  </si>
  <si>
    <t>FUEL_EMI.ktCO2.LV.OIS.OIS.DRYING_STEAM.STEAM.SOLIDS</t>
  </si>
  <si>
    <t>FUEL_EMI.ktCO2.LV.OIS.OIS.DRYING_STEAM.STEAM.RFG</t>
  </si>
  <si>
    <t>FUEL_EMI.ktCO2.LV.OIS.OIS.DRYING_STEAM.STEAM.LPG</t>
  </si>
  <si>
    <t>FUEL_EMI.ktCO2.LV.OIS.OIS.DRYING_STEAM.STEAM.DIESEL_LIQBIO</t>
  </si>
  <si>
    <t>FUEL_EMI.ktCO2.LV.OIS.OIS.DRYING_STEAM.STEAM.RFO</t>
  </si>
  <si>
    <t>FUEL_EMI.ktCO2.LV.OIS.OIS.DRYING_STEAM.STEAM.OTHER</t>
  </si>
  <si>
    <t>FUEL_EMI.ktCO2.LV.OIS.OIS.DRYING_STEAM.STEAM.NG_BIOGAS</t>
  </si>
  <si>
    <t>FUEL_EMI.ktCO2.LV.OIS.OIS.DRYING_STEAM.STEAM.DERIVED</t>
  </si>
  <si>
    <t>FUEL_EMI.ktCO2.LV.OIS.OIS.DRYING_STEAM.STEAM.BIOMASS_WASTE</t>
  </si>
  <si>
    <t>FUEL_EMI.ktCO2.LV.OIS.OIS.DRYING_STEAM.STEAM.STEAM_DISTR</t>
  </si>
  <si>
    <t>FUEL_EMI.ktCO2.LV.OIS.OIS.DRYING_ELEC.ELEC.ELEC</t>
  </si>
  <si>
    <t>FUEL_EMI.ktCO2.LV.OIS.OIS.PROC_COOL_THERM.THERM.NG_BIOGAS</t>
  </si>
  <si>
    <t>FUEL_EMI.ktCO2.LV.OIS.OIS.PROC_COOL_STEAM.TOTAL.TOTAL</t>
  </si>
  <si>
    <t>FUEL_EMI.ktCO2.LV.OIS.OIS.PROC_COOL_STEAM.STEAM.SOLIDS</t>
  </si>
  <si>
    <t>FUEL_EMI.ktCO2.LV.OIS.OIS.PROC_COOL_STEAM.STEAM.RFG</t>
  </si>
  <si>
    <t>FUEL_EMI.ktCO2.LV.OIS.OIS.PROC_COOL_STEAM.STEAM.LPG</t>
  </si>
  <si>
    <t>FUEL_EMI.ktCO2.LV.OIS.OIS.PROC_COOL_STEAM.STEAM.DIESEL_LIQBIO</t>
  </si>
  <si>
    <t>FUEL_EMI.ktCO2.LV.OIS.OIS.PROC_COOL_STEAM.STEAM.RFO</t>
  </si>
  <si>
    <t>FUEL_EMI.ktCO2.LV.OIS.OIS.PROC_COOL_STEAM.STEAM.OTHER</t>
  </si>
  <si>
    <t>FUEL_EMI.ktCO2.LV.OIS.OIS.PROC_COOL_STEAM.STEAM.NG_BIOGAS</t>
  </si>
  <si>
    <t>FUEL_EMI.ktCO2.LV.OIS.OIS.PROC_COOL_STEAM.STEAM.DERIVED</t>
  </si>
  <si>
    <t>FUEL_EMI.ktCO2.LV.OIS.OIS.PROC_COOL_STEAM.STEAM.BIOMASS_WASTE</t>
  </si>
  <si>
    <t>FUEL_EMI.ktCO2.LV.OIS.OIS.PROC_COOL_STEAM.STEAM.STEAM_DISTR</t>
  </si>
  <si>
    <t>FUEL_EMI.ktCO2.LV.OIS.OIS.PROC_COOL_ELEC.ELEC.ELEC</t>
  </si>
  <si>
    <t>FUEL_EMI.ktCO2.LV.OIS.OIS.MOTOR.MECH.DIESEL_LIQBIO</t>
  </si>
  <si>
    <t>FUEL_EMI.ktCO2.LV.OIS.OIS.GENERIC.MECH.ELEC</t>
  </si>
  <si>
    <t>Latvia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</si>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</sst>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45967.477662037039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LV: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3645.0089563401789</v>
      </c>
      <c r="C3" s="203">
        <f>ISI!C$3+NFM!C$3+CHI!C$3+NMM!C$3+PPA!C$3+FBT!C$3+TRE!C$3+MAE!C$3+TEL!C$3+WWP!C$3+OIS!C$3</f>
        <v>3674.3990009082654</v>
      </c>
      <c r="D3" s="203">
        <f>ISI!D$3+NFM!D$3+CHI!D$3+NMM!D$3+PPA!D$3+FBT!D$3+TRE!D$3+MAE!D$3+TEL!D$3+WWP!D$3+OIS!D$3</f>
        <v>4039.8165981547463</v>
      </c>
      <c r="E3" s="203">
        <f>ISI!E$3+NFM!E$3+CHI!E$3+NMM!E$3+PPA!E$3+FBT!E$3+TRE!E$3+MAE!E$3+TEL!E$3+WWP!E$3+OIS!E$3</f>
        <v>4166.7572107858632</v>
      </c>
      <c r="F3" s="203">
        <f>ISI!F$3+NFM!F$3+CHI!F$3+NMM!F$3+PPA!F$3+FBT!F$3+TRE!F$3+MAE!F$3+TEL!F$3+WWP!F$3+OIS!F$3</f>
        <v>4576.9534308069233</v>
      </c>
      <c r="G3" s="203">
        <f>ISI!G$3+NFM!G$3+CHI!G$3+NMM!G$3+PPA!G$3+FBT!G$3+TRE!G$3+MAE!G$3+TEL!G$3+WWP!G$3+OIS!G$3</f>
        <v>4985.080737201366</v>
      </c>
      <c r="H3" s="203">
        <f>ISI!H$3+NFM!H$3+CHI!H$3+NMM!H$3+PPA!H$3+FBT!H$3+TRE!H$3+MAE!H$3+TEL!H$3+WWP!H$3+OIS!H$3</f>
        <v>5934.8240889097251</v>
      </c>
      <c r="I3" s="203">
        <f>ISI!I$3+NFM!I$3+CHI!I$3+NMM!I$3+PPA!I$3+FBT!I$3+TRE!I$3+MAE!I$3+TEL!I$3+WWP!I$3+OIS!I$3</f>
        <v>6782.0726323024064</v>
      </c>
      <c r="J3" s="203">
        <f>ISI!J$3+NFM!J$3+CHI!J$3+NMM!J$3+PPA!J$3+FBT!J$3+TRE!J$3+MAE!J$3+TEL!J$3+WWP!J$3+OIS!J$3</f>
        <v>6420.7674131725471</v>
      </c>
      <c r="K3" s="203">
        <f>ISI!K$3+NFM!K$3+CHI!K$3+NMM!K$3+PPA!K$3+FBT!K$3+TRE!K$3+MAE!K$3+TEL!K$3+WWP!K$3+OIS!K$3</f>
        <v>4837.0875911672774</v>
      </c>
      <c r="L3" s="203">
        <f>ISI!L$3+NFM!L$3+CHI!L$3+NMM!L$3+PPA!L$3+FBT!L$3+TRE!L$3+MAE!L$3+TEL!L$3+WWP!L$3+OIS!L$3</f>
        <v>4488.1840869172847</v>
      </c>
      <c r="M3" s="203">
        <f>ISI!M$3+NFM!M$3+CHI!M$3+NMM!M$3+PPA!M$3+FBT!M$3+TRE!M$3+MAE!M$3+TEL!M$3+WWP!M$3+OIS!M$3</f>
        <v>4874.9437310924368</v>
      </c>
      <c r="N3" s="203">
        <f>ISI!N$3+NFM!N$3+CHI!N$3+NMM!N$3+PPA!N$3+FBT!N$3+TRE!N$3+MAE!N$3+TEL!N$3+WWP!N$3+OIS!N$3</f>
        <v>5184.431765487323</v>
      </c>
      <c r="O3" s="203">
        <f>ISI!O$3+NFM!O$3+CHI!O$3+NMM!O$3+PPA!O$3+FBT!O$3+TRE!O$3+MAE!O$3+TEL!O$3+WWP!O$3+OIS!O$3</f>
        <v>5208.4948752825185</v>
      </c>
      <c r="P3" s="203">
        <f>ISI!P$3+NFM!P$3+CHI!P$3+NMM!P$3+PPA!P$3+FBT!P$3+TRE!P$3+MAE!P$3+TEL!P$3+WWP!P$3+OIS!P$3</f>
        <v>5210.644348927698</v>
      </c>
      <c r="Q3" s="203">
        <f>ISI!Q$3+NFM!Q$3+CHI!Q$3+NMM!Q$3+PPA!Q$3+FBT!Q$3+TRE!Q$3+MAE!Q$3+TEL!Q$3+WWP!Q$3+OIS!Q$3</f>
        <v>5345.1978750000007</v>
      </c>
      <c r="R3" s="203">
        <f>ISI!R$3+NFM!R$3+CHI!R$3+NMM!R$3+PPA!R$3+FBT!R$3+TRE!R$3+MAE!R$3+TEL!R$3+WWP!R$3+OIS!R$3</f>
        <v>5159.6351637084008</v>
      </c>
      <c r="S3" s="203">
        <f>ISI!S$3+NFM!S$3+CHI!S$3+NMM!S$3+PPA!S$3+FBT!S$3+TRE!S$3+MAE!S$3+TEL!S$3+WWP!S$3+OIS!S$3</f>
        <v>5628.4000001987934</v>
      </c>
      <c r="T3" s="203">
        <f>ISI!T$3+NFM!T$3+CHI!T$3+NMM!T$3+PPA!T$3+FBT!T$3+TRE!T$3+MAE!T$3+TEL!T$3+WWP!T$3+OIS!T$3</f>
        <v>6090.5101645028717</v>
      </c>
      <c r="U3" s="203">
        <f>ISI!U$3+NFM!U$3+CHI!U$3+NMM!U$3+PPA!U$3+FBT!U$3+TRE!U$3+MAE!U$3+TEL!U$3+WWP!U$3+OIS!U$3</f>
        <v>6184.7951211452764</v>
      </c>
      <c r="V3" s="203">
        <f>ISI!V$3+NFM!V$3+CHI!V$3+NMM!V$3+PPA!V$3+FBT!V$3+TRE!V$3+MAE!V$3+TEL!V$3+WWP!V$3+OIS!V$3</f>
        <v>6072.3982157297505</v>
      </c>
      <c r="W3" s="203">
        <f>ISI!W$3+NFM!W$3+CHI!W$3+NMM!W$3+PPA!W$3+FBT!W$3+TRE!W$3+MAE!W$3+TEL!W$3+WWP!W$3+OIS!W$3</f>
        <v>6660.1814847301548</v>
      </c>
      <c r="X3" s="203">
        <f>ISI!X$3+NFM!X$3+CHI!X$3+NMM!X$3+PPA!X$3+FBT!X$3+TRE!X$3+MAE!X$3+TEL!X$3+WWP!X$3+OIS!X$3</f>
        <v>6425.5805347072765</v>
      </c>
      <c r="Y3" s="203">
        <f>ISI!Y$3+NFM!Y$3+CHI!Y$3+NMM!Y$3+PPA!Y$3+FBT!Y$3+TRE!Y$3+MAE!Y$3+TEL!Y$3+WWP!Y$3+OIS!Y$3</f>
        <v>6620.8959915752393</v>
      </c>
    </row>
    <row r="4" spans="1:25" ht="12" customHeight="1" x14ac:dyDescent="0.25">
      <c r="A4" s="12" t="s">
        <v>14</v>
      </c>
      <c r="B4" s="204">
        <f>ISI!B$3</f>
        <v>120.321521393624</v>
      </c>
      <c r="C4" s="204">
        <f>ISI!C$3</f>
        <v>108.30469118982749</v>
      </c>
      <c r="D4" s="204">
        <f>ISI!D$3</f>
        <v>109.5600621174751</v>
      </c>
      <c r="E4" s="204">
        <f>ISI!E$3</f>
        <v>162.22162025564111</v>
      </c>
      <c r="F4" s="204">
        <f>ISI!F$3</f>
        <v>209.77338654864459</v>
      </c>
      <c r="G4" s="204">
        <f>ISI!G$3</f>
        <v>139.59401592718999</v>
      </c>
      <c r="H4" s="204">
        <f>ISI!H$3</f>
        <v>170.2097320849937</v>
      </c>
      <c r="I4" s="204">
        <f>ISI!I$3</f>
        <v>117.77954295532651</v>
      </c>
      <c r="J4" s="204">
        <f>ISI!J$3</f>
        <v>118.0648106561664</v>
      </c>
      <c r="K4" s="204">
        <f>ISI!K$3</f>
        <v>72.868719120760929</v>
      </c>
      <c r="L4" s="204">
        <f>ISI!L$3</f>
        <v>136.2574856623701</v>
      </c>
      <c r="M4" s="204">
        <f>ISI!M$3</f>
        <v>145.10190187042559</v>
      </c>
      <c r="N4" s="204">
        <f>ISI!N$3</f>
        <v>82.153502226189119</v>
      </c>
      <c r="O4" s="204">
        <f>ISI!O$3</f>
        <v>28.58855401356092</v>
      </c>
      <c r="P4" s="204">
        <f>ISI!P$3</f>
        <v>2.643655174494012</v>
      </c>
      <c r="Q4" s="204">
        <f>ISI!Q$3</f>
        <v>31.137074999999999</v>
      </c>
      <c r="R4" s="204">
        <f>ISI!R$3</f>
        <v>0</v>
      </c>
      <c r="S4" s="204">
        <f>ISI!S$3</f>
        <v>0</v>
      </c>
      <c r="T4" s="204">
        <f>ISI!T$3</f>
        <v>0</v>
      </c>
      <c r="U4" s="204">
        <f>ISI!U$3</f>
        <v>0</v>
      </c>
      <c r="V4" s="204">
        <f>ISI!V$3</f>
        <v>0</v>
      </c>
      <c r="W4" s="204">
        <f>ISI!W$3</f>
        <v>0</v>
      </c>
      <c r="X4" s="204">
        <f>ISI!X$3</f>
        <v>0</v>
      </c>
      <c r="Y4" s="204">
        <f>ISI!Y$3</f>
        <v>0</v>
      </c>
    </row>
    <row r="5" spans="1:25" ht="12" customHeight="1" x14ac:dyDescent="0.25">
      <c r="A5" s="13" t="s">
        <v>18</v>
      </c>
      <c r="B5" s="205">
        <f>NFM!B$3</f>
        <v>0</v>
      </c>
      <c r="C5" s="205">
        <f>NFM!C$3</f>
        <v>0</v>
      </c>
      <c r="D5" s="205">
        <f>NFM!D$3</f>
        <v>0</v>
      </c>
      <c r="E5" s="205">
        <f>NFM!E$3</f>
        <v>0</v>
      </c>
      <c r="F5" s="205">
        <f>NFM!F$3</f>
        <v>0</v>
      </c>
      <c r="G5" s="205">
        <f>NFM!G$3</f>
        <v>0</v>
      </c>
      <c r="H5" s="205">
        <f>NFM!H$3</f>
        <v>0</v>
      </c>
      <c r="I5" s="205">
        <f>NFM!I$3</f>
        <v>0</v>
      </c>
      <c r="J5" s="205">
        <f>NFM!J$3</f>
        <v>0</v>
      </c>
      <c r="K5" s="205">
        <f>NFM!K$3</f>
        <v>0</v>
      </c>
      <c r="L5" s="205">
        <f>NFM!L$3</f>
        <v>0</v>
      </c>
      <c r="M5" s="205">
        <f>NFM!M$3</f>
        <v>0</v>
      </c>
      <c r="N5" s="205">
        <f>NFM!N$3</f>
        <v>0</v>
      </c>
      <c r="O5" s="205">
        <f>NFM!O$3</f>
        <v>0</v>
      </c>
      <c r="P5" s="205">
        <f>NFM!P$3</f>
        <v>0</v>
      </c>
      <c r="Q5" s="205">
        <f>NFM!Q$3</f>
        <v>0</v>
      </c>
      <c r="R5" s="205">
        <f>NFM!R$3</f>
        <v>0</v>
      </c>
      <c r="S5" s="205">
        <f>NFM!S$3</f>
        <v>0</v>
      </c>
      <c r="T5" s="205">
        <f>NFM!T$3</f>
        <v>0</v>
      </c>
      <c r="U5" s="205">
        <f>NFM!U$3</f>
        <v>0</v>
      </c>
      <c r="V5" s="205">
        <f>NFM!V$3</f>
        <v>0</v>
      </c>
      <c r="W5" s="205">
        <f>NFM!W$3</f>
        <v>0</v>
      </c>
      <c r="X5" s="205">
        <f>NFM!X$3</f>
        <v>0</v>
      </c>
      <c r="Y5" s="205">
        <f>NFM!Y$3</f>
        <v>0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0</v>
      </c>
      <c r="C7" s="204">
        <f>NFM!C$5</f>
        <v>0</v>
      </c>
      <c r="D7" s="204">
        <f>NFM!D$5</f>
        <v>0</v>
      </c>
      <c r="E7" s="204">
        <f>NFM!E$5</f>
        <v>0</v>
      </c>
      <c r="F7" s="204">
        <f>NFM!F$5</f>
        <v>0</v>
      </c>
      <c r="G7" s="204">
        <f>NFM!G$5</f>
        <v>0</v>
      </c>
      <c r="H7" s="204">
        <f>NFM!H$5</f>
        <v>0</v>
      </c>
      <c r="I7" s="204">
        <f>NFM!I$5</f>
        <v>0</v>
      </c>
      <c r="J7" s="204">
        <f>NFM!J$5</f>
        <v>0</v>
      </c>
      <c r="K7" s="204">
        <f>NFM!K$5</f>
        <v>0</v>
      </c>
      <c r="L7" s="204">
        <f>NFM!L$5</f>
        <v>0</v>
      </c>
      <c r="M7" s="204">
        <f>NFM!M$5</f>
        <v>0</v>
      </c>
      <c r="N7" s="204">
        <f>NFM!N$5</f>
        <v>0</v>
      </c>
      <c r="O7" s="204">
        <f>NFM!O$5</f>
        <v>0</v>
      </c>
      <c r="P7" s="204">
        <f>NFM!P$5</f>
        <v>0</v>
      </c>
      <c r="Q7" s="204">
        <f>NFM!Q$5</f>
        <v>0</v>
      </c>
      <c r="R7" s="204">
        <f>NFM!R$5</f>
        <v>0</v>
      </c>
      <c r="S7" s="204">
        <f>NFM!S$5</f>
        <v>0</v>
      </c>
      <c r="T7" s="204">
        <f>NFM!T$5</f>
        <v>0</v>
      </c>
      <c r="U7" s="204">
        <f>NFM!U$5</f>
        <v>0</v>
      </c>
      <c r="V7" s="204">
        <f>NFM!V$5</f>
        <v>0</v>
      </c>
      <c r="W7" s="204">
        <f>NFM!W$5</f>
        <v>0</v>
      </c>
      <c r="X7" s="204">
        <f>NFM!X$5</f>
        <v>0</v>
      </c>
      <c r="Y7" s="204">
        <f>NFM!Y$5</f>
        <v>0</v>
      </c>
    </row>
    <row r="8" spans="1:25" ht="12" customHeight="1" x14ac:dyDescent="0.25">
      <c r="A8" s="14" t="s">
        <v>47</v>
      </c>
      <c r="B8" s="204">
        <f>NFM!B$8</f>
        <v>0</v>
      </c>
      <c r="C8" s="204">
        <f>NFM!C$8</f>
        <v>0</v>
      </c>
      <c r="D8" s="204">
        <f>NFM!D$8</f>
        <v>0</v>
      </c>
      <c r="E8" s="204">
        <f>NFM!E$8</f>
        <v>0</v>
      </c>
      <c r="F8" s="204">
        <f>NFM!F$8</f>
        <v>0</v>
      </c>
      <c r="G8" s="204">
        <f>NFM!G$8</f>
        <v>0</v>
      </c>
      <c r="H8" s="204">
        <f>NFM!H$8</f>
        <v>0</v>
      </c>
      <c r="I8" s="204">
        <f>NFM!I$8</f>
        <v>0</v>
      </c>
      <c r="J8" s="204">
        <f>NFM!J$8</f>
        <v>0</v>
      </c>
      <c r="K8" s="204">
        <f>NFM!K$8</f>
        <v>0</v>
      </c>
      <c r="L8" s="204">
        <f>NFM!L$8</f>
        <v>0</v>
      </c>
      <c r="M8" s="204">
        <f>NFM!M$8</f>
        <v>0</v>
      </c>
      <c r="N8" s="204">
        <f>NFM!N$8</f>
        <v>0</v>
      </c>
      <c r="O8" s="204">
        <f>NFM!O$8</f>
        <v>0</v>
      </c>
      <c r="P8" s="204">
        <f>NFM!P$8</f>
        <v>0</v>
      </c>
      <c r="Q8" s="204">
        <f>NFM!Q$8</f>
        <v>0</v>
      </c>
      <c r="R8" s="204">
        <f>NFM!R$8</f>
        <v>0</v>
      </c>
      <c r="S8" s="204">
        <f>NFM!S$8</f>
        <v>0</v>
      </c>
      <c r="T8" s="204">
        <f>NFM!T$8</f>
        <v>0</v>
      </c>
      <c r="U8" s="204">
        <f>NFM!U$8</f>
        <v>0</v>
      </c>
      <c r="V8" s="204">
        <f>NFM!V$8</f>
        <v>0</v>
      </c>
      <c r="W8" s="204">
        <f>NFM!W$8</f>
        <v>0</v>
      </c>
      <c r="X8" s="204">
        <f>NFM!X$8</f>
        <v>0</v>
      </c>
      <c r="Y8" s="204">
        <f>NFM!Y$8</f>
        <v>0</v>
      </c>
    </row>
    <row r="9" spans="1:25" ht="12" customHeight="1" x14ac:dyDescent="0.25">
      <c r="A9" s="13" t="s">
        <v>19</v>
      </c>
      <c r="B9" s="205">
        <f>CHI!B$3</f>
        <v>85.173836828819844</v>
      </c>
      <c r="C9" s="205">
        <f>CHI!C$3</f>
        <v>111.23750681198911</v>
      </c>
      <c r="D9" s="205">
        <f>CHI!D$3</f>
        <v>111.66698638896503</v>
      </c>
      <c r="E9" s="205">
        <f>CHI!E$3</f>
        <v>113.93869016564497</v>
      </c>
      <c r="F9" s="205">
        <f>CHI!F$3</f>
        <v>121.62044100213387</v>
      </c>
      <c r="G9" s="205">
        <f>CHI!G$3</f>
        <v>147.36090102389079</v>
      </c>
      <c r="H9" s="205">
        <f>CHI!H$3</f>
        <v>186.62008742054246</v>
      </c>
      <c r="I9" s="205">
        <f>CHI!I$3</f>
        <v>151.70258762886596</v>
      </c>
      <c r="J9" s="205">
        <f>CHI!J$3</f>
        <v>195.82865229027593</v>
      </c>
      <c r="K9" s="205">
        <f>CHI!K$3</f>
        <v>173.48956743857764</v>
      </c>
      <c r="L9" s="205">
        <f>CHI!L$3</f>
        <v>255.38456078587245</v>
      </c>
      <c r="M9" s="205">
        <f>CHI!M$3</f>
        <v>232.88330062347524</v>
      </c>
      <c r="N9" s="205">
        <f>CHI!N$3</f>
        <v>237.69938144115912</v>
      </c>
      <c r="O9" s="205">
        <f>CHI!O$3</f>
        <v>249.51297389063316</v>
      </c>
      <c r="P9" s="205">
        <f>CHI!P$3</f>
        <v>186.02984043676287</v>
      </c>
      <c r="Q9" s="205">
        <f>CHI!Q$3</f>
        <v>196.23276600000003</v>
      </c>
      <c r="R9" s="205">
        <f>CHI!R$3</f>
        <v>198.7919136312504</v>
      </c>
      <c r="S9" s="205">
        <f>CHI!S$3</f>
        <v>214.83122145620615</v>
      </c>
      <c r="T9" s="205">
        <f>CHI!T$3</f>
        <v>238.62951242776188</v>
      </c>
      <c r="U9" s="205">
        <f>CHI!U$3</f>
        <v>285.36842185169638</v>
      </c>
      <c r="V9" s="205">
        <f>CHI!V$3</f>
        <v>278.3262736402765</v>
      </c>
      <c r="W9" s="205">
        <f>CHI!W$3</f>
        <v>343.4960326229052</v>
      </c>
      <c r="X9" s="205">
        <f>CHI!X$3</f>
        <v>331.77423211834684</v>
      </c>
      <c r="Y9" s="205">
        <f>CHI!Y$3</f>
        <v>319.03038695027942</v>
      </c>
    </row>
    <row r="10" spans="1:25" ht="12" customHeight="1" x14ac:dyDescent="0.25">
      <c r="A10" s="14" t="s">
        <v>59</v>
      </c>
      <c r="B10" s="204">
        <f>CHI!B$5</f>
        <v>15.596899463953561</v>
      </c>
      <c r="C10" s="204">
        <f>CHI!C$5</f>
        <v>17.79502123469242</v>
      </c>
      <c r="D10" s="204">
        <f>CHI!D$5</f>
        <v>17.648222777310529</v>
      </c>
      <c r="E10" s="204">
        <f>CHI!E$5</f>
        <v>17.810900550226371</v>
      </c>
      <c r="F10" s="204">
        <f>CHI!F$5</f>
        <v>18.31707518686175</v>
      </c>
      <c r="G10" s="204">
        <f>CHI!G$5</f>
        <v>20.032608115436751</v>
      </c>
      <c r="H10" s="204">
        <f>CHI!H$5</f>
        <v>22.701972717718611</v>
      </c>
      <c r="I10" s="204">
        <f>CHI!I$5</f>
        <v>20.477630285959219</v>
      </c>
      <c r="J10" s="204">
        <f>CHI!J$5</f>
        <v>21.931572205833021</v>
      </c>
      <c r="K10" s="204">
        <f>CHI!K$5</f>
        <v>29.911159607490902</v>
      </c>
      <c r="L10" s="204">
        <f>CHI!L$5</f>
        <v>43.772937480767837</v>
      </c>
      <c r="M10" s="204">
        <f>CHI!M$5</f>
        <v>32.398223835495941</v>
      </c>
      <c r="N10" s="204">
        <f>CHI!N$5</f>
        <v>51.338642069178142</v>
      </c>
      <c r="O10" s="204">
        <f>CHI!O$5</f>
        <v>40.625189724485459</v>
      </c>
      <c r="P10" s="204">
        <f>CHI!P$5</f>
        <v>40.349578188416267</v>
      </c>
      <c r="Q10" s="204">
        <f>CHI!Q$5</f>
        <v>39.125082920692662</v>
      </c>
      <c r="R10" s="204">
        <f>CHI!R$5</f>
        <v>51.834725854282517</v>
      </c>
      <c r="S10" s="204">
        <f>CHI!S$5</f>
        <v>42.66047397505497</v>
      </c>
      <c r="T10" s="204">
        <f>CHI!T$5</f>
        <v>48.174380104140511</v>
      </c>
      <c r="U10" s="204">
        <f>CHI!U$5</f>
        <v>37.871540037422832</v>
      </c>
      <c r="V10" s="204">
        <f>CHI!V$5</f>
        <v>34.14542479232604</v>
      </c>
      <c r="W10" s="204">
        <f>CHI!W$5</f>
        <v>116.56599755088109</v>
      </c>
      <c r="X10" s="204">
        <f>CHI!X$5</f>
        <v>96.449508204668803</v>
      </c>
      <c r="Y10" s="204">
        <f>CHI!Y$5</f>
        <v>83.350016654620745</v>
      </c>
    </row>
    <row r="11" spans="1:25" ht="12" customHeight="1" x14ac:dyDescent="0.25">
      <c r="A11" s="14" t="s">
        <v>49</v>
      </c>
      <c r="B11" s="204">
        <f>CHI!B$6</f>
        <v>28.175983767060181</v>
      </c>
      <c r="C11" s="204">
        <f>CHI!C$6</f>
        <v>39.185396567305773</v>
      </c>
      <c r="D11" s="204">
        <f>CHI!D$6</f>
        <v>38.39596284432097</v>
      </c>
      <c r="E11" s="204">
        <f>CHI!E$6</f>
        <v>39.271255116918539</v>
      </c>
      <c r="F11" s="204">
        <f>CHI!F$6</f>
        <v>42.055661713478088</v>
      </c>
      <c r="G11" s="204">
        <f>CHI!G$6</f>
        <v>52.178431702538226</v>
      </c>
      <c r="H11" s="204">
        <f>CHI!H$6</f>
        <v>70.035616736661382</v>
      </c>
      <c r="I11" s="204">
        <f>CHI!I$6</f>
        <v>54.977366277614657</v>
      </c>
      <c r="J11" s="204">
        <f>CHI!J$6</f>
        <v>82.794185323314537</v>
      </c>
      <c r="K11" s="204">
        <f>CHI!K$6</f>
        <v>60.322020239919453</v>
      </c>
      <c r="L11" s="204">
        <f>CHI!L$6</f>
        <v>104.7430070993241</v>
      </c>
      <c r="M11" s="204">
        <f>CHI!M$6</f>
        <v>80.742245668434677</v>
      </c>
      <c r="N11" s="204">
        <f>CHI!N$6</f>
        <v>62.125111005453689</v>
      </c>
      <c r="O11" s="204">
        <f>CHI!O$6</f>
        <v>58.868639342511187</v>
      </c>
      <c r="P11" s="204">
        <f>CHI!P$6</f>
        <v>44.943086125522129</v>
      </c>
      <c r="Q11" s="204">
        <f>CHI!Q$6</f>
        <v>47.643566079307341</v>
      </c>
      <c r="R11" s="204">
        <f>CHI!R$6</f>
        <v>31.787375028717481</v>
      </c>
      <c r="S11" s="204">
        <f>CHI!S$6</f>
        <v>46.572981532988187</v>
      </c>
      <c r="T11" s="204">
        <f>CHI!T$6</f>
        <v>77.222581686803778</v>
      </c>
      <c r="U11" s="204">
        <f>CHI!U$6</f>
        <v>69.527835704943641</v>
      </c>
      <c r="V11" s="204">
        <f>CHI!V$6</f>
        <v>83.17758290299156</v>
      </c>
      <c r="W11" s="204">
        <f>CHI!W$6</f>
        <v>38.900096724929227</v>
      </c>
      <c r="X11" s="204">
        <f>CHI!X$6</f>
        <v>32.186875049868377</v>
      </c>
      <c r="Y11" s="204">
        <f>CHI!Y$6</f>
        <v>27.815347339810099</v>
      </c>
    </row>
    <row r="12" spans="1:25" ht="12" customHeight="1" x14ac:dyDescent="0.25">
      <c r="A12" s="14" t="s">
        <v>50</v>
      </c>
      <c r="B12" s="204">
        <f>CHI!B$7</f>
        <v>41.400953597806101</v>
      </c>
      <c r="C12" s="204">
        <f>CHI!C$7</f>
        <v>54.257089009990921</v>
      </c>
      <c r="D12" s="204">
        <f>CHI!D$7</f>
        <v>55.622800767333523</v>
      </c>
      <c r="E12" s="204">
        <f>CHI!E$7</f>
        <v>56.856534498500068</v>
      </c>
      <c r="F12" s="204">
        <f>CHI!F$7</f>
        <v>61.247704101794042</v>
      </c>
      <c r="G12" s="204">
        <f>CHI!G$7</f>
        <v>75.149861205915812</v>
      </c>
      <c r="H12" s="204">
        <f>CHI!H$7</f>
        <v>93.882497966162475</v>
      </c>
      <c r="I12" s="204">
        <f>CHI!I$7</f>
        <v>76.247591065292099</v>
      </c>
      <c r="J12" s="204">
        <f>CHI!J$7</f>
        <v>91.102894761128368</v>
      </c>
      <c r="K12" s="204">
        <f>CHI!K$7</f>
        <v>83.256387591167282</v>
      </c>
      <c r="L12" s="204">
        <f>CHI!L$7</f>
        <v>106.8686162057805</v>
      </c>
      <c r="M12" s="204">
        <f>CHI!M$7</f>
        <v>119.7428311195446</v>
      </c>
      <c r="N12" s="204">
        <f>CHI!N$7</f>
        <v>124.23562836652729</v>
      </c>
      <c r="O12" s="204">
        <f>CHI!O$7</f>
        <v>150.01914482363651</v>
      </c>
      <c r="P12" s="204">
        <f>CHI!P$7</f>
        <v>100.73717612282449</v>
      </c>
      <c r="Q12" s="204">
        <f>CHI!Q$7</f>
        <v>109.464117</v>
      </c>
      <c r="R12" s="204">
        <f>CHI!R$7</f>
        <v>115.16981274825039</v>
      </c>
      <c r="S12" s="204">
        <f>CHI!S$7</f>
        <v>125.597765948163</v>
      </c>
      <c r="T12" s="204">
        <f>CHI!T$7</f>
        <v>113.23255063681761</v>
      </c>
      <c r="U12" s="204">
        <f>CHI!U$7</f>
        <v>177.96904610932989</v>
      </c>
      <c r="V12" s="204">
        <f>CHI!V$7</f>
        <v>161.00326594495891</v>
      </c>
      <c r="W12" s="204">
        <f>CHI!W$7</f>
        <v>188.02993834709491</v>
      </c>
      <c r="X12" s="204">
        <f>CHI!X$7</f>
        <v>203.13784886380969</v>
      </c>
      <c r="Y12" s="204">
        <f>CHI!Y$7</f>
        <v>207.86502295584859</v>
      </c>
    </row>
    <row r="13" spans="1:25" ht="12" customHeight="1" x14ac:dyDescent="0.25">
      <c r="A13" s="13" t="s">
        <v>20</v>
      </c>
      <c r="B13" s="205">
        <f>NMM!B$3</f>
        <v>53.260601763844306</v>
      </c>
      <c r="C13" s="205">
        <f>NMM!C$3</f>
        <v>74.996285195277011</v>
      </c>
      <c r="D13" s="205">
        <f>NMM!D$3</f>
        <v>64.682575134740119</v>
      </c>
      <c r="E13" s="205">
        <f>NMM!E$3</f>
        <v>93.858406156254091</v>
      </c>
      <c r="F13" s="205">
        <f>NMM!F$3</f>
        <v>98.871293764324662</v>
      </c>
      <c r="G13" s="205">
        <f>NMM!G$3</f>
        <v>114.61403412969284</v>
      </c>
      <c r="H13" s="205">
        <f>NMM!H$3</f>
        <v>151.89119589647424</v>
      </c>
      <c r="I13" s="205">
        <f>NMM!I$3</f>
        <v>210.35458075601372</v>
      </c>
      <c r="J13" s="205">
        <f>NMM!J$3</f>
        <v>207.4648475712923</v>
      </c>
      <c r="K13" s="205">
        <f>NMM!K$3</f>
        <v>168.0631734614997</v>
      </c>
      <c r="L13" s="205">
        <f>NMM!L$3</f>
        <v>198.33557889955139</v>
      </c>
      <c r="M13" s="205">
        <f>NMM!M$3</f>
        <v>245.93797018162104</v>
      </c>
      <c r="N13" s="205">
        <f>NMM!N$3</f>
        <v>250.48200678754159</v>
      </c>
      <c r="O13" s="205">
        <f>NMM!O$3</f>
        <v>281.49818778699336</v>
      </c>
      <c r="P13" s="205">
        <f>NMM!P$3</f>
        <v>270.34852652851936</v>
      </c>
      <c r="Q13" s="205">
        <f>NMM!Q$3</f>
        <v>240.10144499999996</v>
      </c>
      <c r="R13" s="205">
        <f>NMM!R$3</f>
        <v>255.96353120364748</v>
      </c>
      <c r="S13" s="205">
        <f>NMM!S$3</f>
        <v>273.87290630363327</v>
      </c>
      <c r="T13" s="205">
        <f>NMM!T$3</f>
        <v>285.8636621219772</v>
      </c>
      <c r="U13" s="205">
        <f>NMM!U$3</f>
        <v>299.9519964634332</v>
      </c>
      <c r="V13" s="205">
        <f>NMM!V$3</f>
        <v>267.61678883526804</v>
      </c>
      <c r="W13" s="205">
        <f>NMM!W$3</f>
        <v>287.2387822918688</v>
      </c>
      <c r="X13" s="205">
        <f>NMM!X$3</f>
        <v>267.71985587921313</v>
      </c>
      <c r="Y13" s="205">
        <f>NMM!Y$3</f>
        <v>243.95127806057491</v>
      </c>
    </row>
    <row r="14" spans="1:25" ht="12" customHeight="1" x14ac:dyDescent="0.25">
      <c r="A14" s="14" t="s">
        <v>51</v>
      </c>
      <c r="B14" s="204">
        <f>NMM!B$4</f>
        <v>30.187099699545989</v>
      </c>
      <c r="C14" s="204">
        <f>NMM!C$4</f>
        <v>46.109297382407007</v>
      </c>
      <c r="D14" s="204">
        <f>NMM!D$4</f>
        <v>25.090168328391741</v>
      </c>
      <c r="E14" s="204">
        <f>NMM!E$4</f>
        <v>36.985631085687793</v>
      </c>
      <c r="F14" s="204">
        <f>NMM!F$4</f>
        <v>38.995650382393293</v>
      </c>
      <c r="G14" s="204">
        <f>NMM!G$4</f>
        <v>40.198812211776357</v>
      </c>
      <c r="H14" s="204">
        <f>NMM!H$4</f>
        <v>53.405048625784943</v>
      </c>
      <c r="I14" s="204">
        <f>NMM!I$4</f>
        <v>73.05224393723195</v>
      </c>
      <c r="J14" s="204">
        <f>NMM!J$4</f>
        <v>74.401762319583611</v>
      </c>
      <c r="K14" s="204">
        <f>NMM!K$4</f>
        <v>66.438987390290905</v>
      </c>
      <c r="L14" s="204">
        <f>NMM!L$4</f>
        <v>101.2753059937277</v>
      </c>
      <c r="M14" s="204">
        <f>NMM!M$4</f>
        <v>122.9370605449939</v>
      </c>
      <c r="N14" s="204">
        <f>NMM!N$4</f>
        <v>138.66246157957161</v>
      </c>
      <c r="O14" s="204">
        <f>NMM!O$4</f>
        <v>151.18256176675311</v>
      </c>
      <c r="P14" s="204">
        <f>NMM!P$4</f>
        <v>122.05016290287431</v>
      </c>
      <c r="Q14" s="204">
        <f>NMM!Q$4</f>
        <v>97.722686986996848</v>
      </c>
      <c r="R14" s="204">
        <f>NMM!R$4</f>
        <v>137.58794641575119</v>
      </c>
      <c r="S14" s="204">
        <f>NMM!S$4</f>
        <v>110.2497239024958</v>
      </c>
      <c r="T14" s="204">
        <f>NMM!T$4</f>
        <v>133.76387796688431</v>
      </c>
      <c r="U14" s="204">
        <f>NMM!U$4</f>
        <v>145.00860637043709</v>
      </c>
      <c r="V14" s="204">
        <f>NMM!V$4</f>
        <v>130.64686751476441</v>
      </c>
      <c r="W14" s="204">
        <f>NMM!W$4</f>
        <v>246.61266696927689</v>
      </c>
      <c r="X14" s="204">
        <f>NMM!X$4</f>
        <v>225.06346087781549</v>
      </c>
      <c r="Y14" s="204">
        <f>NMM!Y$4</f>
        <v>186.51229986651231</v>
      </c>
    </row>
    <row r="15" spans="1:25" ht="12" customHeight="1" x14ac:dyDescent="0.25">
      <c r="A15" s="14" t="s">
        <v>52</v>
      </c>
      <c r="B15" s="204">
        <f>NMM!B$5</f>
        <v>8.5511585217799961</v>
      </c>
      <c r="C15" s="204">
        <f>NMM!C$5</f>
        <v>5.15590671183962</v>
      </c>
      <c r="D15" s="204">
        <f>NMM!D$5</f>
        <v>16.145986610688709</v>
      </c>
      <c r="E15" s="204">
        <f>NMM!E$5</f>
        <v>28.41684395925115</v>
      </c>
      <c r="F15" s="204">
        <f>NMM!F$5</f>
        <v>26.865767054817368</v>
      </c>
      <c r="G15" s="204">
        <f>NMM!G$5</f>
        <v>42.53630125733153</v>
      </c>
      <c r="H15" s="204">
        <f>NMM!H$5</f>
        <v>59.696924802053253</v>
      </c>
      <c r="I15" s="204">
        <f>NMM!I$5</f>
        <v>87.780231814840079</v>
      </c>
      <c r="J15" s="204">
        <f>NMM!J$5</f>
        <v>84.253140113816698</v>
      </c>
      <c r="K15" s="204">
        <f>NMM!K$5</f>
        <v>51.90002872117649</v>
      </c>
      <c r="L15" s="204">
        <f>NMM!L$5</f>
        <v>31.393957512706361</v>
      </c>
      <c r="M15" s="204">
        <f>NMM!M$5</f>
        <v>48.587834745810703</v>
      </c>
      <c r="N15" s="204">
        <f>NMM!N$5</f>
        <v>31.487434961428828</v>
      </c>
      <c r="O15" s="204">
        <f>NMM!O$5</f>
        <v>41.482461281544253</v>
      </c>
      <c r="P15" s="204">
        <f>NMM!P$5</f>
        <v>42.630560870011749</v>
      </c>
      <c r="Q15" s="204">
        <f>NMM!Q$5</f>
        <v>32.037403506622603</v>
      </c>
      <c r="R15" s="204">
        <f>NMM!R$5</f>
        <v>14.177308585693689</v>
      </c>
      <c r="S15" s="204">
        <f>NMM!S$5</f>
        <v>33.122584991291319</v>
      </c>
      <c r="T15" s="204">
        <f>NMM!T$5</f>
        <v>32.083157777184212</v>
      </c>
      <c r="U15" s="204">
        <f>NMM!U$5</f>
        <v>29.907914931052421</v>
      </c>
      <c r="V15" s="204">
        <f>NMM!V$5</f>
        <v>29.051219681081761</v>
      </c>
      <c r="W15" s="204">
        <f>NMM!W$5</f>
        <v>0.62611532259191449</v>
      </c>
      <c r="X15" s="204">
        <f>NMM!X$5</f>
        <v>2.6563950013976689</v>
      </c>
      <c r="Y15" s="204">
        <f>NMM!Y$5</f>
        <v>17.438978194062599</v>
      </c>
    </row>
    <row r="16" spans="1:25" ht="12" customHeight="1" x14ac:dyDescent="0.25">
      <c r="A16" s="14" t="s">
        <v>60</v>
      </c>
      <c r="B16" s="204">
        <f>NMM!B$6</f>
        <v>14.522343542518319</v>
      </c>
      <c r="C16" s="204">
        <f>NMM!C$6</f>
        <v>23.731081101030391</v>
      </c>
      <c r="D16" s="204">
        <f>NMM!D$6</f>
        <v>23.44642019565967</v>
      </c>
      <c r="E16" s="204">
        <f>NMM!E$6</f>
        <v>28.455931111315149</v>
      </c>
      <c r="F16" s="204">
        <f>NMM!F$6</f>
        <v>33.009876327114</v>
      </c>
      <c r="G16" s="204">
        <f>NMM!G$6</f>
        <v>31.878920660584949</v>
      </c>
      <c r="H16" s="204">
        <f>NMM!H$6</f>
        <v>38.789222468636027</v>
      </c>
      <c r="I16" s="204">
        <f>NMM!I$6</f>
        <v>49.522105003941697</v>
      </c>
      <c r="J16" s="204">
        <f>NMM!J$6</f>
        <v>48.80994513789198</v>
      </c>
      <c r="K16" s="204">
        <f>NMM!K$6</f>
        <v>49.724157350032307</v>
      </c>
      <c r="L16" s="204">
        <f>NMM!L$6</f>
        <v>65.666315393117344</v>
      </c>
      <c r="M16" s="204">
        <f>NMM!M$6</f>
        <v>74.413074890816446</v>
      </c>
      <c r="N16" s="204">
        <f>NMM!N$6</f>
        <v>80.332110246541177</v>
      </c>
      <c r="O16" s="204">
        <f>NMM!O$6</f>
        <v>88.833164738695999</v>
      </c>
      <c r="P16" s="204">
        <f>NMM!P$6</f>
        <v>105.6678027556333</v>
      </c>
      <c r="Q16" s="204">
        <f>NMM!Q$6</f>
        <v>110.3413545063805</v>
      </c>
      <c r="R16" s="204">
        <f>NMM!R$6</f>
        <v>104.19827620220261</v>
      </c>
      <c r="S16" s="204">
        <f>NMM!S$6</f>
        <v>130.50059740984611</v>
      </c>
      <c r="T16" s="204">
        <f>NMM!T$6</f>
        <v>120.01662637790869</v>
      </c>
      <c r="U16" s="204">
        <f>NMM!U$6</f>
        <v>125.03547516194369</v>
      </c>
      <c r="V16" s="204">
        <f>NMM!V$6</f>
        <v>107.9187016394219</v>
      </c>
      <c r="W16" s="204">
        <f>NMM!W$6</f>
        <v>40</v>
      </c>
      <c r="X16" s="204">
        <f>NMM!X$6</f>
        <v>40</v>
      </c>
      <c r="Y16" s="204">
        <f>NMM!Y$6</f>
        <v>40</v>
      </c>
    </row>
    <row r="17" spans="1:25" ht="12" customHeight="1" x14ac:dyDescent="0.25">
      <c r="A17" s="13" t="s">
        <v>21</v>
      </c>
      <c r="B17" s="205">
        <f>PPA!B$3</f>
        <v>133.90620929290409</v>
      </c>
      <c r="C17" s="205">
        <f>PPA!C$3</f>
        <v>121.7118483197094</v>
      </c>
      <c r="D17" s="205">
        <f>PPA!D$3</f>
        <v>142.63877317986663</v>
      </c>
      <c r="E17" s="205">
        <f>PPA!E$3</f>
        <v>161.09351441241694</v>
      </c>
      <c r="F17" s="205">
        <f>PPA!F$3</f>
        <v>155.3066782581206</v>
      </c>
      <c r="G17" s="205">
        <f>PPA!G$3</f>
        <v>169.19214562002264</v>
      </c>
      <c r="H17" s="205">
        <f>PPA!H$3</f>
        <v>203.98453318257657</v>
      </c>
      <c r="I17" s="205">
        <f>PPA!I$3</f>
        <v>165.65225085910663</v>
      </c>
      <c r="J17" s="205">
        <f>PPA!J$3</f>
        <v>165.03530624173257</v>
      </c>
      <c r="K17" s="205">
        <f>PPA!K$3</f>
        <v>124.65202164487609</v>
      </c>
      <c r="L17" s="205">
        <f>PPA!L$3</f>
        <v>132.64281187893934</v>
      </c>
      <c r="M17" s="205">
        <f>PPA!M$3</f>
        <v>129.94648088912987</v>
      </c>
      <c r="N17" s="205">
        <f>PPA!N$3</f>
        <v>140.46525380631641</v>
      </c>
      <c r="O17" s="205">
        <f>PPA!O$3</f>
        <v>157.23704707458512</v>
      </c>
      <c r="P17" s="205">
        <f>PPA!P$3</f>
        <v>152.77544113654866</v>
      </c>
      <c r="Q17" s="205">
        <f>PPA!Q$3</f>
        <v>151.118604</v>
      </c>
      <c r="R17" s="205">
        <f>PPA!R$3</f>
        <v>146.16647287786336</v>
      </c>
      <c r="S17" s="205">
        <f>PPA!S$3</f>
        <v>157.80232131948691</v>
      </c>
      <c r="T17" s="205">
        <f>PPA!T$3</f>
        <v>159.69024855523759</v>
      </c>
      <c r="U17" s="205">
        <f>PPA!U$3</f>
        <v>175.12648495619493</v>
      </c>
      <c r="V17" s="205">
        <f>PPA!V$3</f>
        <v>185.55084909351768</v>
      </c>
      <c r="W17" s="205">
        <f>PPA!W$3</f>
        <v>192.93202240083662</v>
      </c>
      <c r="X17" s="205">
        <f>PPA!X$3</f>
        <v>183.40445783132535</v>
      </c>
      <c r="Y17" s="205">
        <f>PPA!Y$3</f>
        <v>169.73149622567794</v>
      </c>
    </row>
    <row r="18" spans="1:25" ht="12" customHeight="1" x14ac:dyDescent="0.25">
      <c r="A18" s="14" t="s">
        <v>54</v>
      </c>
      <c r="B18" s="204">
        <f>PPA!B$5</f>
        <v>0</v>
      </c>
      <c r="C18" s="204">
        <f>PPA!C$5</f>
        <v>0</v>
      </c>
      <c r="D18" s="204">
        <f>PPA!D$5</f>
        <v>0</v>
      </c>
      <c r="E18" s="204">
        <f>PPA!E$5</f>
        <v>0</v>
      </c>
      <c r="F18" s="204">
        <f>PPA!F$5</f>
        <v>0</v>
      </c>
      <c r="G18" s="204">
        <f>PPA!G$5</f>
        <v>0</v>
      </c>
      <c r="H18" s="204">
        <f>PPA!H$5</f>
        <v>0</v>
      </c>
      <c r="I18" s="204">
        <f>PPA!I$5</f>
        <v>0</v>
      </c>
      <c r="J18" s="204">
        <f>PPA!J$5</f>
        <v>0</v>
      </c>
      <c r="K18" s="204">
        <f>PPA!K$5</f>
        <v>0</v>
      </c>
      <c r="L18" s="204">
        <f>PPA!L$5</f>
        <v>0</v>
      </c>
      <c r="M18" s="204">
        <f>PPA!M$5</f>
        <v>0</v>
      </c>
      <c r="N18" s="204">
        <f>PPA!N$5</f>
        <v>0</v>
      </c>
      <c r="O18" s="204">
        <f>PPA!O$5</f>
        <v>0</v>
      </c>
      <c r="P18" s="204">
        <f>PPA!P$5</f>
        <v>0</v>
      </c>
      <c r="Q18" s="204">
        <f>PPA!Q$5</f>
        <v>0</v>
      </c>
      <c r="R18" s="204">
        <f>PPA!R$5</f>
        <v>0</v>
      </c>
      <c r="S18" s="204">
        <f>PPA!S$5</f>
        <v>0</v>
      </c>
      <c r="T18" s="204">
        <f>PPA!T$5</f>
        <v>0</v>
      </c>
      <c r="U18" s="204">
        <f>PPA!U$5</f>
        <v>0</v>
      </c>
      <c r="V18" s="204">
        <f>PPA!V$5</f>
        <v>0</v>
      </c>
      <c r="W18" s="204">
        <f>PPA!W$5</f>
        <v>0</v>
      </c>
      <c r="X18" s="204">
        <f>PPA!X$5</f>
        <v>0</v>
      </c>
      <c r="Y18" s="204">
        <f>PPA!Y$5</f>
        <v>0</v>
      </c>
    </row>
    <row r="19" spans="1:25" ht="12" customHeight="1" x14ac:dyDescent="0.25">
      <c r="A19" s="14" t="s">
        <v>61</v>
      </c>
      <c r="B19" s="204">
        <f>PPA!B$6</f>
        <v>58.43572096357007</v>
      </c>
      <c r="C19" s="204">
        <f>PPA!C$6</f>
        <v>50.276839237057217</v>
      </c>
      <c r="D19" s="204">
        <f>PPA!D$6</f>
        <v>61.522188727505252</v>
      </c>
      <c r="E19" s="204">
        <f>PPA!E$6</f>
        <v>66.558244750228255</v>
      </c>
      <c r="F19" s="204">
        <f>PPA!F$6</f>
        <v>60.591478700703377</v>
      </c>
      <c r="G19" s="204">
        <f>PPA!G$6</f>
        <v>65.70364960182026</v>
      </c>
      <c r="H19" s="204">
        <f>PPA!H$6</f>
        <v>63.92405857452119</v>
      </c>
      <c r="I19" s="204">
        <f>PPA!I$6</f>
        <v>45.811962199312717</v>
      </c>
      <c r="J19" s="204">
        <f>PPA!J$6</f>
        <v>51.79525948257298</v>
      </c>
      <c r="K19" s="204">
        <f>PPA!K$6</f>
        <v>45.116589923705178</v>
      </c>
      <c r="L19" s="204">
        <f>PPA!L$6</f>
        <v>55.005905400034059</v>
      </c>
      <c r="M19" s="204">
        <f>PPA!M$6</f>
        <v>54.769590674979668</v>
      </c>
      <c r="N19" s="204">
        <f>PPA!N$6</f>
        <v>59.748001619046633</v>
      </c>
      <c r="O19" s="204">
        <f>PPA!O$6</f>
        <v>58.450855483171573</v>
      </c>
      <c r="P19" s="204">
        <f>PPA!P$6</f>
        <v>56.351597140530266</v>
      </c>
      <c r="Q19" s="204">
        <f>PPA!Q$6</f>
        <v>50.234481000000002</v>
      </c>
      <c r="R19" s="204">
        <f>PPA!R$6</f>
        <v>50.007945009108731</v>
      </c>
      <c r="S19" s="204">
        <f>PPA!S$6</f>
        <v>48.709389999127318</v>
      </c>
      <c r="T19" s="204">
        <f>PPA!T$6</f>
        <v>49.692913650900508</v>
      </c>
      <c r="U19" s="204">
        <f>PPA!U$6</f>
        <v>48.694308449358317</v>
      </c>
      <c r="V19" s="204">
        <f>PPA!V$6</f>
        <v>50.29847919655667</v>
      </c>
      <c r="W19" s="204">
        <f>PPA!W$6</f>
        <v>52.755761721220921</v>
      </c>
      <c r="X19" s="204">
        <f>PPA!X$6</f>
        <v>49.175188348330039</v>
      </c>
      <c r="Y19" s="204">
        <f>PPA!Y$6</f>
        <v>45.062017961406738</v>
      </c>
    </row>
    <row r="20" spans="1:25" ht="12" customHeight="1" x14ac:dyDescent="0.25">
      <c r="A20" s="14" t="s">
        <v>62</v>
      </c>
      <c r="B20" s="204">
        <f>PPA!B$7</f>
        <v>75.470488329334032</v>
      </c>
      <c r="C20" s="204">
        <f>PPA!C$7</f>
        <v>71.435009082652186</v>
      </c>
      <c r="D20" s="204">
        <f>PPA!D$7</f>
        <v>81.11658445236138</v>
      </c>
      <c r="E20" s="204">
        <f>PPA!E$7</f>
        <v>94.535269662188682</v>
      </c>
      <c r="F20" s="204">
        <f>PPA!F$7</f>
        <v>94.715199557417236</v>
      </c>
      <c r="G20" s="204">
        <f>PPA!G$7</f>
        <v>103.4884960182024</v>
      </c>
      <c r="H20" s="204">
        <f>PPA!H$7</f>
        <v>140.06047460805539</v>
      </c>
      <c r="I20" s="204">
        <f>PPA!I$7</f>
        <v>119.8402886597939</v>
      </c>
      <c r="J20" s="204">
        <f>PPA!J$7</f>
        <v>113.2400467591596</v>
      </c>
      <c r="K20" s="204">
        <f>PPA!K$7</f>
        <v>79.535431721170909</v>
      </c>
      <c r="L20" s="204">
        <f>PPA!L$7</f>
        <v>77.636906478905274</v>
      </c>
      <c r="M20" s="204">
        <f>PPA!M$7</f>
        <v>75.17689021415022</v>
      </c>
      <c r="N20" s="204">
        <f>PPA!N$7</f>
        <v>80.717252187269793</v>
      </c>
      <c r="O20" s="204">
        <f>PPA!O$7</f>
        <v>98.786191591413555</v>
      </c>
      <c r="P20" s="204">
        <f>PPA!P$7</f>
        <v>96.423843996018391</v>
      </c>
      <c r="Q20" s="204">
        <f>PPA!Q$7</f>
        <v>100.884123</v>
      </c>
      <c r="R20" s="204">
        <f>PPA!R$7</f>
        <v>96.158527868754632</v>
      </c>
      <c r="S20" s="204">
        <f>PPA!S$7</f>
        <v>109.0929313203596</v>
      </c>
      <c r="T20" s="204">
        <f>PPA!T$7</f>
        <v>109.99733490433709</v>
      </c>
      <c r="U20" s="204">
        <f>PPA!U$7</f>
        <v>126.4321765068366</v>
      </c>
      <c r="V20" s="204">
        <f>PPA!V$7</f>
        <v>135.252369896961</v>
      </c>
      <c r="W20" s="204">
        <f>PPA!W$7</f>
        <v>140.17626067961569</v>
      </c>
      <c r="X20" s="204">
        <f>PPA!X$7</f>
        <v>134.22926948299531</v>
      </c>
      <c r="Y20" s="204">
        <f>PPA!Y$7</f>
        <v>124.66947826427121</v>
      </c>
    </row>
    <row r="21" spans="1:25" ht="12" customHeight="1" x14ac:dyDescent="0.25">
      <c r="A21" s="15" t="s">
        <v>63</v>
      </c>
      <c r="B21" s="206">
        <f>FBT!B$3</f>
        <v>820.25639315653325</v>
      </c>
      <c r="C21" s="206">
        <f>FBT!C$3</f>
        <v>822.02632152588558</v>
      </c>
      <c r="D21" s="206">
        <f>FBT!D$3</f>
        <v>898.39250936329586</v>
      </c>
      <c r="E21" s="206">
        <f>FBT!E$3</f>
        <v>751.76973392461196</v>
      </c>
      <c r="F21" s="206">
        <f>FBT!F$3</f>
        <v>817.87559155931388</v>
      </c>
      <c r="G21" s="206">
        <f>FBT!G$3</f>
        <v>839.45333788395908</v>
      </c>
      <c r="H21" s="206">
        <f>FBT!H$3</f>
        <v>855.24665830150434</v>
      </c>
      <c r="I21" s="206">
        <f>FBT!I$3</f>
        <v>837.61386941580759</v>
      </c>
      <c r="J21" s="206">
        <f>FBT!J$3</f>
        <v>792.25461285261622</v>
      </c>
      <c r="K21" s="206">
        <f>FBT!K$3</f>
        <v>784.19144960172093</v>
      </c>
      <c r="L21" s="206">
        <f>FBT!L$3</f>
        <v>789.72764181477476</v>
      </c>
      <c r="M21" s="206">
        <f>FBT!M$3</f>
        <v>706.75280021686092</v>
      </c>
      <c r="N21" s="206">
        <f>FBT!N$3</f>
        <v>765.95214575571072</v>
      </c>
      <c r="O21" s="206">
        <f>FBT!O$3</f>
        <v>789.72342275084122</v>
      </c>
      <c r="P21" s="206">
        <f>FBT!P$3</f>
        <v>751.91118752450745</v>
      </c>
      <c r="Q21" s="206">
        <f>FBT!Q$3</f>
        <v>740.7856109999999</v>
      </c>
      <c r="R21" s="206">
        <f>FBT!R$3</f>
        <v>721.46448488347789</v>
      </c>
      <c r="S21" s="206">
        <f>FBT!S$3</f>
        <v>731.17759257643183</v>
      </c>
      <c r="T21" s="206">
        <f>FBT!T$3</f>
        <v>776.84000168321825</v>
      </c>
      <c r="U21" s="206">
        <f>FBT!U$3</f>
        <v>757.97511096425023</v>
      </c>
      <c r="V21" s="206">
        <f>FBT!V$3</f>
        <v>760.37342115560193</v>
      </c>
      <c r="W21" s="206">
        <f>FBT!W$3</f>
        <v>718.38874644715656</v>
      </c>
      <c r="X21" s="206">
        <f>FBT!X$3</f>
        <v>704.07050785420176</v>
      </c>
      <c r="Y21" s="206">
        <f>FBT!Y$3</f>
        <v>667.55779917282177</v>
      </c>
    </row>
    <row r="22" spans="1:25" ht="12" customHeight="1" x14ac:dyDescent="0.25">
      <c r="A22" s="12" t="s">
        <v>64</v>
      </c>
      <c r="B22" s="204">
        <f>TRE!B$3</f>
        <v>51.319932063947142</v>
      </c>
      <c r="C22" s="204">
        <f>TRE!C$3</f>
        <v>63.683996366939148</v>
      </c>
      <c r="D22" s="204">
        <f>TRE!D$3</f>
        <v>63.41842057184617</v>
      </c>
      <c r="E22" s="204">
        <f>TRE!E$3</f>
        <v>58.887125016303642</v>
      </c>
      <c r="F22" s="204">
        <f>TRE!F$3</f>
        <v>61.685187702521127</v>
      </c>
      <c r="G22" s="204">
        <f>TRE!G$3</f>
        <v>66.12348122866895</v>
      </c>
      <c r="H22" s="204">
        <f>TRE!H$3</f>
        <v>97.317223501509872</v>
      </c>
      <c r="I22" s="204">
        <f>TRE!I$3</f>
        <v>87.502432989690732</v>
      </c>
      <c r="J22" s="204">
        <f>TRE!J$3</f>
        <v>102.45528040114441</v>
      </c>
      <c r="K22" s="204">
        <f>TRE!K$3</f>
        <v>60.155453231606899</v>
      </c>
      <c r="L22" s="204">
        <f>TRE!L$3</f>
        <v>77.165427289762079</v>
      </c>
      <c r="M22" s="204">
        <f>TRE!M$3</f>
        <v>98.285155868799137</v>
      </c>
      <c r="N22" s="204">
        <f>TRE!N$3</f>
        <v>106.2825028800349</v>
      </c>
      <c r="O22" s="204">
        <f>TRE!O$3</f>
        <v>107.7024237837617</v>
      </c>
      <c r="P22" s="204">
        <f>TRE!P$3</f>
        <v>122.9995354869846</v>
      </c>
      <c r="Q22" s="204">
        <f>TRE!Q$3</f>
        <v>112.785405</v>
      </c>
      <c r="R22" s="204">
        <f>TRE!R$3</f>
        <v>125.5020327914547</v>
      </c>
      <c r="S22" s="204">
        <f>TRE!S$3</f>
        <v>130.8310061960031</v>
      </c>
      <c r="T22" s="204">
        <f>TRE!T$3</f>
        <v>135.36142624698419</v>
      </c>
      <c r="U22" s="204">
        <f>TRE!U$3</f>
        <v>116.5450072785404</v>
      </c>
      <c r="V22" s="204">
        <f>TRE!V$3</f>
        <v>116.1196947958784</v>
      </c>
      <c r="W22" s="204">
        <f>TRE!W$3</f>
        <v>131.30582286808311</v>
      </c>
      <c r="X22" s="204">
        <f>TRE!X$3</f>
        <v>148.1587219765137</v>
      </c>
      <c r="Y22" s="204">
        <f>TRE!Y$3</f>
        <v>156.29078261645469</v>
      </c>
    </row>
    <row r="23" spans="1:25" ht="12" customHeight="1" x14ac:dyDescent="0.25">
      <c r="A23" s="12" t="s">
        <v>65</v>
      </c>
      <c r="B23" s="204">
        <f>MAE!B$3</f>
        <v>232.66473402100411</v>
      </c>
      <c r="C23" s="204">
        <f>MAE!C$3</f>
        <v>250.33676203451409</v>
      </c>
      <c r="D23" s="204">
        <f>MAE!D$3</f>
        <v>253.46298986023569</v>
      </c>
      <c r="E23" s="204">
        <f>MAE!E$3</f>
        <v>304.13733533324643</v>
      </c>
      <c r="F23" s="204">
        <f>MAE!F$3</f>
        <v>318.48806132932901</v>
      </c>
      <c r="G23" s="204">
        <f>MAE!G$3</f>
        <v>368.19233674630271</v>
      </c>
      <c r="H23" s="204">
        <f>MAE!H$3</f>
        <v>428.7682376625346</v>
      </c>
      <c r="I23" s="204">
        <f>MAE!I$3</f>
        <v>548.95095189003439</v>
      </c>
      <c r="J23" s="204">
        <f>MAE!J$3</f>
        <v>531.57545759374898</v>
      </c>
      <c r="K23" s="204">
        <f>MAE!K$3</f>
        <v>391.78564514502739</v>
      </c>
      <c r="L23" s="204">
        <f>MAE!L$3</f>
        <v>399.18571347453292</v>
      </c>
      <c r="M23" s="204">
        <f>MAE!M$3</f>
        <v>525.33790946055842</v>
      </c>
      <c r="N23" s="204">
        <f>MAE!N$3</f>
        <v>568.03689039261883</v>
      </c>
      <c r="O23" s="204">
        <f>MAE!O$3</f>
        <v>490.67582556938459</v>
      </c>
      <c r="P23" s="204">
        <f>MAE!P$3</f>
        <v>574.36887159533069</v>
      </c>
      <c r="Q23" s="204">
        <f>MAE!Q$3</f>
        <v>692.76532199999997</v>
      </c>
      <c r="R23" s="204">
        <f>MAE!R$3</f>
        <v>704.65740694653209</v>
      </c>
      <c r="S23" s="204">
        <f>MAE!S$3</f>
        <v>778.00838351223206</v>
      </c>
      <c r="T23" s="204">
        <f>MAE!T$3</f>
        <v>774.25182909723389</v>
      </c>
      <c r="U23" s="204">
        <f>MAE!U$3</f>
        <v>820.51145633322324</v>
      </c>
      <c r="V23" s="204">
        <f>MAE!V$3</f>
        <v>853.5098395721925</v>
      </c>
      <c r="W23" s="204">
        <f>MAE!W$3</f>
        <v>982.75113648823049</v>
      </c>
      <c r="X23" s="204">
        <f>MAE!X$3</f>
        <v>990.25744090285207</v>
      </c>
      <c r="Y23" s="204">
        <f>MAE!Y$3</f>
        <v>945.54669764484674</v>
      </c>
    </row>
    <row r="24" spans="1:25" ht="12" customHeight="1" x14ac:dyDescent="0.25">
      <c r="A24" s="12" t="s">
        <v>66</v>
      </c>
      <c r="B24" s="204">
        <f>TEL!B$3</f>
        <v>310.72278195020101</v>
      </c>
      <c r="C24" s="204">
        <f>TEL!C$3</f>
        <v>332.03662579473212</v>
      </c>
      <c r="D24" s="204">
        <f>TEL!D$3</f>
        <v>321.51664382935962</v>
      </c>
      <c r="E24" s="204">
        <f>TEL!E$3</f>
        <v>313.8390455849746</v>
      </c>
      <c r="F24" s="204">
        <f>TEL!F$3</f>
        <v>315.64441792460292</v>
      </c>
      <c r="G24" s="204">
        <f>TEL!G$3</f>
        <v>341.32311262798629</v>
      </c>
      <c r="H24" s="204">
        <f>TEL!H$3</f>
        <v>340.99191842587868</v>
      </c>
      <c r="I24" s="204">
        <f>TEL!I$3</f>
        <v>244.2776254295533</v>
      </c>
      <c r="J24" s="204">
        <f>TEL!J$3</f>
        <v>216.6886609038053</v>
      </c>
      <c r="K24" s="204">
        <f>TEL!K$3</f>
        <v>167.13293449400061</v>
      </c>
      <c r="L24" s="204">
        <f>TEL!L$3</f>
        <v>198.8070580886945</v>
      </c>
      <c r="M24" s="204">
        <f>TEL!M$3</f>
        <v>212.62605475738681</v>
      </c>
      <c r="N24" s="204">
        <f>TEL!N$3</f>
        <v>188.00513009454821</v>
      </c>
      <c r="O24" s="204">
        <f>TEL!O$3</f>
        <v>190.77906341722829</v>
      </c>
      <c r="P24" s="204">
        <f>TEL!P$3</f>
        <v>178.09887491328081</v>
      </c>
      <c r="Q24" s="204">
        <f>TEL!Q$3</f>
        <v>159.42182399999999</v>
      </c>
      <c r="R24" s="204">
        <f>TEL!R$3</f>
        <v>167.38196469990939</v>
      </c>
      <c r="S24" s="204">
        <f>TEL!S$3</f>
        <v>183.16340867440439</v>
      </c>
      <c r="T24" s="204">
        <f>TEL!T$3</f>
        <v>192.17181450934191</v>
      </c>
      <c r="U24" s="204">
        <f>TEL!U$3</f>
        <v>172.03674457235229</v>
      </c>
      <c r="V24" s="204">
        <f>TEL!V$3</f>
        <v>167.6214868918743</v>
      </c>
      <c r="W24" s="204">
        <f>TEL!W$3</f>
        <v>162.7025040694291</v>
      </c>
      <c r="X24" s="204">
        <f>TEL!X$3</f>
        <v>153.6460820497179</v>
      </c>
      <c r="Y24" s="204">
        <f>TEL!Y$3</f>
        <v>141.84914549476869</v>
      </c>
    </row>
    <row r="25" spans="1:25" ht="12" customHeight="1" x14ac:dyDescent="0.25">
      <c r="A25" s="12" t="s">
        <v>67</v>
      </c>
      <c r="B25" s="204">
        <f>WWP!B$3</f>
        <v>500.26152264015701</v>
      </c>
      <c r="C25" s="204">
        <f>WWP!C$3</f>
        <v>511.56683923705731</v>
      </c>
      <c r="D25" s="204">
        <f>WWP!D$3</f>
        <v>629.97035717548192</v>
      </c>
      <c r="E25" s="204">
        <f>WWP!E$3</f>
        <v>607.82342832920301</v>
      </c>
      <c r="F25" s="204">
        <f>WWP!F$3</f>
        <v>643.97586027029149</v>
      </c>
      <c r="G25" s="204">
        <f>WWP!G$3</f>
        <v>679.28757224118328</v>
      </c>
      <c r="H25" s="204">
        <f>WWP!H$3</f>
        <v>607.18314741530276</v>
      </c>
      <c r="I25" s="204">
        <f>WWP!I$3</f>
        <v>757.72034364261174</v>
      </c>
      <c r="J25" s="204">
        <f>WWP!J$3</f>
        <v>542.50212877226443</v>
      </c>
      <c r="K25" s="204">
        <f>WWP!K$3</f>
        <v>468.3753201357847</v>
      </c>
      <c r="L25" s="204">
        <f>WWP!L$3</f>
        <v>726.39227073987831</v>
      </c>
      <c r="M25" s="204">
        <f>WWP!M$3</f>
        <v>756.27051233396583</v>
      </c>
      <c r="N25" s="204">
        <f>WWP!N$3</f>
        <v>766.67027077517037</v>
      </c>
      <c r="O25" s="204">
        <f>WWP!O$3</f>
        <v>737.92435953815152</v>
      </c>
      <c r="P25" s="204">
        <f>WWP!P$3</f>
        <v>787.11354326908577</v>
      </c>
      <c r="Q25" s="204">
        <f>WWP!Q$3</f>
        <v>788.94428700000003</v>
      </c>
      <c r="R25" s="204">
        <f>WWP!R$3</f>
        <v>790.07042597035422</v>
      </c>
      <c r="S25" s="204">
        <f>WWP!S$3</f>
        <v>858.78814323530264</v>
      </c>
      <c r="T25" s="204">
        <f>WWP!T$3</f>
        <v>976.90574257981257</v>
      </c>
      <c r="U25" s="204">
        <f>WWP!U$3</f>
        <v>957.57233976047792</v>
      </c>
      <c r="V25" s="204">
        <f>WWP!V$3</f>
        <v>936.41809834355035</v>
      </c>
      <c r="W25" s="204">
        <f>WWP!W$3</f>
        <v>1468.1741740956591</v>
      </c>
      <c r="X25" s="204">
        <f>WWP!X$3</f>
        <v>1201.6263298764679</v>
      </c>
      <c r="Y25" s="204">
        <f>WWP!Y$3</f>
        <v>1031.7913938848319</v>
      </c>
    </row>
    <row r="26" spans="1:25" ht="12" customHeight="1" x14ac:dyDescent="0.25">
      <c r="A26" s="16" t="s">
        <v>68</v>
      </c>
      <c r="B26" s="207">
        <f>OIS!B$3</f>
        <v>1337.1214232291441</v>
      </c>
      <c r="C26" s="207">
        <f>OIS!C$3</f>
        <v>1278.498124432334</v>
      </c>
      <c r="D26" s="207">
        <f>OIS!D$3</f>
        <v>1444.5072805334801</v>
      </c>
      <c r="E26" s="207">
        <f>OIS!E$3</f>
        <v>1599.188311607566</v>
      </c>
      <c r="F26" s="207">
        <f>OIS!F$3</f>
        <v>1833.7125124476411</v>
      </c>
      <c r="G26" s="207">
        <f>OIS!G$3</f>
        <v>2119.9397997724691</v>
      </c>
      <c r="H26" s="207">
        <f>OIS!H$3</f>
        <v>2892.6113550184082</v>
      </c>
      <c r="I26" s="207">
        <f>OIS!I$3</f>
        <v>3660.5184467353961</v>
      </c>
      <c r="J26" s="207">
        <f>OIS!J$3</f>
        <v>3548.897655889501</v>
      </c>
      <c r="K26" s="207">
        <f>OIS!K$3</f>
        <v>2426.3733068934221</v>
      </c>
      <c r="L26" s="207">
        <f>OIS!L$3</f>
        <v>1574.2855382829091</v>
      </c>
      <c r="M26" s="207">
        <f>OIS!M$3</f>
        <v>1821.801644890214</v>
      </c>
      <c r="N26" s="207">
        <f>OIS!N$3</f>
        <v>2078.684681328034</v>
      </c>
      <c r="O26" s="207">
        <f>OIS!O$3</f>
        <v>2174.8530174573789</v>
      </c>
      <c r="P26" s="207">
        <f>OIS!P$3</f>
        <v>2184.354872862184</v>
      </c>
      <c r="Q26" s="207">
        <f>OIS!Q$3</f>
        <v>2231.9055360000002</v>
      </c>
      <c r="R26" s="207">
        <f>OIS!R$3</f>
        <v>2049.6369307039108</v>
      </c>
      <c r="S26" s="207">
        <f>OIS!S$3</f>
        <v>2299.925016925094</v>
      </c>
      <c r="T26" s="207">
        <f>OIS!T$3</f>
        <v>2550.7959272813041</v>
      </c>
      <c r="U26" s="207">
        <f>OIS!U$3</f>
        <v>2599.7075589651081</v>
      </c>
      <c r="V26" s="207">
        <f>OIS!V$3</f>
        <v>2506.8617634015909</v>
      </c>
      <c r="W26" s="207">
        <f>OIS!W$3</f>
        <v>2373.1922634459852</v>
      </c>
      <c r="X26" s="207">
        <f>OIS!X$3</f>
        <v>2444.9229062186382</v>
      </c>
      <c r="Y26" s="207">
        <f>OIS!Y$3</f>
        <v>2945.1470115249831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576.54488392089422</v>
      </c>
      <c r="C29" s="208">
        <f>ISI!C25+NFM!C43+CHI!C32+NMM!C31+PPA!C32+FBT!C12+TRE!C12+MAE!C12+TEL!C12+WWP!C12+OIS!C12</f>
        <v>612.78503869303518</v>
      </c>
      <c r="D29" s="208">
        <f>ISI!D25+NFM!D43+CHI!D32+NMM!D31+PPA!D32+FBT!D12+TRE!D12+MAE!D12+TEL!D12+WWP!D12+OIS!D12</f>
        <v>621.91719690455727</v>
      </c>
      <c r="E29" s="208">
        <f>ISI!E25+NFM!E43+CHI!E32+NMM!E31+PPA!E32+FBT!E12+TRE!E12+MAE!E12+TEL!E12+WWP!E12+OIS!E12</f>
        <v>626.3824591573516</v>
      </c>
      <c r="F29" s="208">
        <f>ISI!F25+NFM!F43+CHI!F32+NMM!F31+PPA!F32+FBT!F12+TRE!F12+MAE!F12+TEL!F12+WWP!F12+OIS!F12</f>
        <v>667.15657781599293</v>
      </c>
      <c r="G29" s="208">
        <f>ISI!G25+NFM!G43+CHI!G32+NMM!G31+PPA!G32+FBT!G12+TRE!G12+MAE!G12+TEL!G12+WWP!G12+OIS!G12</f>
        <v>698.62674118658617</v>
      </c>
      <c r="H29" s="208">
        <f>ISI!H25+NFM!H43+CHI!H32+NMM!H31+PPA!H32+FBT!H12+TRE!H12+MAE!H12+TEL!H12+WWP!H12+OIS!H12</f>
        <v>741.13104041272538</v>
      </c>
      <c r="I29" s="208">
        <f>ISI!I25+NFM!I43+CHI!I32+NMM!I31+PPA!I32+FBT!I12+TRE!I12+MAE!I12+TEL!I12+WWP!I12+OIS!I12</f>
        <v>722.7750644883921</v>
      </c>
      <c r="J29" s="208">
        <f>ISI!J25+NFM!J43+CHI!J32+NMM!J31+PPA!J32+FBT!J12+TRE!J12+MAE!J12+TEL!J12+WWP!J12+OIS!J12</f>
        <v>679.17592433361995</v>
      </c>
      <c r="K29" s="208">
        <f>ISI!K25+NFM!K43+CHI!K32+NMM!K31+PPA!K32+FBT!K12+TRE!K12+MAE!K12+TEL!K12+WWP!K12+OIS!K12</f>
        <v>651.71547721410161</v>
      </c>
      <c r="L29" s="208">
        <f>ISI!L25+NFM!L43+CHI!L32+NMM!L31+PPA!L32+FBT!L12+TRE!L12+MAE!L12+TEL!L12+WWP!L12+OIS!L12</f>
        <v>773.84711951848647</v>
      </c>
      <c r="M29" s="208">
        <f>ISI!M25+NFM!M43+CHI!M32+NMM!M31+PPA!M32+FBT!M12+TRE!M12+MAE!M12+TEL!M12+WWP!M12+OIS!M12</f>
        <v>747.75494411006014</v>
      </c>
      <c r="N29" s="208">
        <f>ISI!N25+NFM!N43+CHI!N32+NMM!N31+PPA!N32+FBT!N12+TRE!N12+MAE!N12+TEL!N12+WWP!N12+OIS!N12</f>
        <v>827.43542562338769</v>
      </c>
      <c r="O29" s="208">
        <f>ISI!O25+NFM!O43+CHI!O32+NMM!O31+PPA!O32+FBT!O12+TRE!O12+MAE!O12+TEL!O12+WWP!O12+OIS!O12</f>
        <v>767.64299226139292</v>
      </c>
      <c r="P29" s="208">
        <f>ISI!P25+NFM!P43+CHI!P32+NMM!P31+PPA!P32+FBT!P12+TRE!P12+MAE!P12+TEL!P12+WWP!P12+OIS!P12</f>
        <v>791.15864144453997</v>
      </c>
      <c r="Q29" s="208">
        <f>ISI!Q25+NFM!Q43+CHI!Q32+NMM!Q31+PPA!Q32+FBT!Q12+TRE!Q12+MAE!Q12+TEL!Q12+WWP!Q12+OIS!Q12</f>
        <v>787.77996560619056</v>
      </c>
      <c r="R29" s="208">
        <f>ISI!R25+NFM!R43+CHI!R32+NMM!R31+PPA!R32+FBT!R12+TRE!R12+MAE!R12+TEL!R12+WWP!R12+OIS!R12</f>
        <v>748.95356835769564</v>
      </c>
      <c r="S29" s="208">
        <f>ISI!S25+NFM!S43+CHI!S32+NMM!S31+PPA!S32+FBT!S12+TRE!S12+MAE!S12+TEL!S12+WWP!S12+OIS!S12</f>
        <v>793.35614789337922</v>
      </c>
      <c r="T29" s="208">
        <f>ISI!T25+NFM!T43+CHI!T32+NMM!T31+PPA!T32+FBT!T12+TRE!T12+MAE!T12+TEL!T12+WWP!T12+OIS!T12</f>
        <v>897.89226139294908</v>
      </c>
      <c r="U29" s="208">
        <f>ISI!U25+NFM!U43+CHI!U32+NMM!U31+PPA!U32+FBT!U12+TRE!U12+MAE!U12+TEL!U12+WWP!U12+OIS!U12</f>
        <v>852.75838349097182</v>
      </c>
      <c r="V29" s="208">
        <f>ISI!V25+NFM!V43+CHI!V32+NMM!V31+PPA!V32+FBT!V12+TRE!V12+MAE!V12+TEL!V12+WWP!V12+OIS!V12</f>
        <v>870.9233018056749</v>
      </c>
      <c r="W29" s="208">
        <f>ISI!W25+NFM!W43+CHI!W32+NMM!W31+PPA!W32+FBT!W12+TRE!W12+MAE!W12+TEL!W12+WWP!W12+OIS!W12</f>
        <v>894.16208082545131</v>
      </c>
      <c r="X29" s="208">
        <f>ISI!X25+NFM!X43+CHI!X32+NMM!X31+PPA!X32+FBT!X12+TRE!X12+MAE!X12+TEL!X12+WWP!X12+OIS!X12</f>
        <v>907.20249355116039</v>
      </c>
      <c r="Y29" s="208">
        <f>ISI!Y25+NFM!Y43+CHI!Y32+NMM!Y31+PPA!Y32+FBT!Y12+TRE!Y12+MAE!Y12+TEL!Y12+WWP!Y12+OIS!Y12</f>
        <v>921.40619088564074</v>
      </c>
    </row>
    <row r="30" spans="1:25" ht="12" customHeight="1" x14ac:dyDescent="0.25">
      <c r="A30" s="17" t="s">
        <v>28</v>
      </c>
      <c r="B30" s="209">
        <f t="shared" ref="B30:Y30" si="0">B31+B32</f>
        <v>12.366380051590713</v>
      </c>
      <c r="C30" s="209">
        <f t="shared" si="0"/>
        <v>12.366380051590713</v>
      </c>
      <c r="D30" s="209">
        <f t="shared" si="0"/>
        <v>11.836887360275149</v>
      </c>
      <c r="E30" s="209">
        <f t="shared" si="0"/>
        <v>9.4754084264832308</v>
      </c>
      <c r="F30" s="209">
        <f t="shared" si="0"/>
        <v>9.7290627687016329</v>
      </c>
      <c r="G30" s="209">
        <f t="shared" si="0"/>
        <v>26.397850386930344</v>
      </c>
      <c r="H30" s="209">
        <f t="shared" si="0"/>
        <v>35.777987962166804</v>
      </c>
      <c r="I30" s="209">
        <f t="shared" si="0"/>
        <v>49.528460877042129</v>
      </c>
      <c r="J30" s="209">
        <f t="shared" si="0"/>
        <v>50.794582975064479</v>
      </c>
      <c r="K30" s="209">
        <f t="shared" si="0"/>
        <v>35.764488392089412</v>
      </c>
      <c r="L30" s="209">
        <f t="shared" si="0"/>
        <v>46.623645743766119</v>
      </c>
      <c r="M30" s="209">
        <f t="shared" si="0"/>
        <v>55.151074806534822</v>
      </c>
      <c r="N30" s="209">
        <f t="shared" si="0"/>
        <v>52.773860705073076</v>
      </c>
      <c r="O30" s="209">
        <f t="shared" si="0"/>
        <v>35.170679277730009</v>
      </c>
      <c r="P30" s="209">
        <f t="shared" si="0"/>
        <v>32.220722269991398</v>
      </c>
      <c r="Q30" s="209">
        <f t="shared" si="0"/>
        <v>24.225537403267403</v>
      </c>
      <c r="R30" s="209">
        <f t="shared" si="0"/>
        <v>18.282975064488397</v>
      </c>
      <c r="S30" s="209">
        <f t="shared" si="0"/>
        <v>23.291659501289757</v>
      </c>
      <c r="T30" s="209">
        <f t="shared" si="0"/>
        <v>32.028546861564912</v>
      </c>
      <c r="U30" s="209">
        <f t="shared" si="0"/>
        <v>29.322957867583828</v>
      </c>
      <c r="V30" s="209">
        <f t="shared" si="0"/>
        <v>19.395098882201196</v>
      </c>
      <c r="W30" s="209">
        <f t="shared" si="0"/>
        <v>13.282201203783321</v>
      </c>
      <c r="X30" s="209">
        <f t="shared" si="0"/>
        <v>9.0379191745485787</v>
      </c>
      <c r="Y30" s="209">
        <f t="shared" si="0"/>
        <v>8.6496990541702488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12.366380051590713</v>
      </c>
      <c r="C31" s="204">
        <f>ISI!C27+NFM!C44+CHI!C33+NMM!C32+PPA!C33+FBT!C13+TRE!C13+MAE!C13+TEL!C13+WWP!C13+OIS!C13</f>
        <v>12.366380051590713</v>
      </c>
      <c r="D31" s="204">
        <f>ISI!D27+NFM!D44+CHI!D33+NMM!D32+PPA!D33+FBT!D13+TRE!D13+MAE!D13+TEL!D13+WWP!D13+OIS!D13</f>
        <v>11.836887360275149</v>
      </c>
      <c r="E31" s="204">
        <f>ISI!E27+NFM!E44+CHI!E33+NMM!E32+PPA!E33+FBT!E13+TRE!E13+MAE!E13+TEL!E13+WWP!E13+OIS!E13</f>
        <v>9.4754084264832308</v>
      </c>
      <c r="F31" s="204">
        <f>ISI!F27+NFM!F44+CHI!F33+NMM!F32+PPA!F33+FBT!F13+TRE!F13+MAE!F13+TEL!F13+WWP!F13+OIS!F13</f>
        <v>9.7290627687016329</v>
      </c>
      <c r="G31" s="204">
        <f>ISI!G27+NFM!G44+CHI!G33+NMM!G32+PPA!G33+FBT!G13+TRE!G13+MAE!G13+TEL!G13+WWP!G13+OIS!G13</f>
        <v>26.397850386930344</v>
      </c>
      <c r="H31" s="204">
        <f>ISI!H27+NFM!H44+CHI!H33+NMM!H32+PPA!H33+FBT!H13+TRE!H13+MAE!H13+TEL!H13+WWP!H13+OIS!H13</f>
        <v>35.777987962166804</v>
      </c>
      <c r="I31" s="204">
        <f>ISI!I27+NFM!I44+CHI!I33+NMM!I32+PPA!I33+FBT!I13+TRE!I13+MAE!I13+TEL!I13+WWP!I13+OIS!I13</f>
        <v>49.528460877042129</v>
      </c>
      <c r="J31" s="204">
        <f>ISI!J27+NFM!J44+CHI!J33+NMM!J32+PPA!J33+FBT!J13+TRE!J13+MAE!J13+TEL!J13+WWP!J13+OIS!J13</f>
        <v>50.794582975064479</v>
      </c>
      <c r="K31" s="204">
        <f>ISI!K27+NFM!K44+CHI!K33+NMM!K32+PPA!K33+FBT!K13+TRE!K13+MAE!K13+TEL!K13+WWP!K13+OIS!K13</f>
        <v>35.764488392089412</v>
      </c>
      <c r="L31" s="204">
        <f>ISI!L27+NFM!L44+CHI!L33+NMM!L32+PPA!L33+FBT!L13+TRE!L13+MAE!L13+TEL!L13+WWP!L13+OIS!L13</f>
        <v>46.623645743766119</v>
      </c>
      <c r="M31" s="204">
        <f>ISI!M27+NFM!M44+CHI!M33+NMM!M32+PPA!M33+FBT!M13+TRE!M13+MAE!M13+TEL!M13+WWP!M13+OIS!M13</f>
        <v>55.151074806534822</v>
      </c>
      <c r="N31" s="204">
        <f>ISI!N27+NFM!N44+CHI!N33+NMM!N32+PPA!N33+FBT!N13+TRE!N13+MAE!N13+TEL!N13+WWP!N13+OIS!N13</f>
        <v>52.773860705073076</v>
      </c>
      <c r="O31" s="204">
        <f>ISI!O27+NFM!O44+CHI!O33+NMM!O32+PPA!O33+FBT!O13+TRE!O13+MAE!O13+TEL!O13+WWP!O13+OIS!O13</f>
        <v>35.170679277730009</v>
      </c>
      <c r="P31" s="204">
        <f>ISI!P27+NFM!P44+CHI!P33+NMM!P32+PPA!P33+FBT!P13+TRE!P13+MAE!P13+TEL!P13+WWP!P13+OIS!P13</f>
        <v>32.220722269991398</v>
      </c>
      <c r="Q31" s="204">
        <f>ISI!Q27+NFM!Q44+CHI!Q33+NMM!Q32+PPA!Q33+FBT!Q13+TRE!Q13+MAE!Q13+TEL!Q13+WWP!Q13+OIS!Q13</f>
        <v>24.225537403267403</v>
      </c>
      <c r="R31" s="204">
        <f>ISI!R27+NFM!R44+CHI!R33+NMM!R32+PPA!R33+FBT!R13+TRE!R13+MAE!R13+TEL!R13+WWP!R13+OIS!R13</f>
        <v>18.282975064488397</v>
      </c>
      <c r="S31" s="204">
        <f>ISI!S27+NFM!S44+CHI!S33+NMM!S32+PPA!S33+FBT!S13+TRE!S13+MAE!S13+TEL!S13+WWP!S13+OIS!S13</f>
        <v>23.291659501289757</v>
      </c>
      <c r="T31" s="204">
        <f>ISI!T27+NFM!T44+CHI!T33+NMM!T32+PPA!T33+FBT!T13+TRE!T13+MAE!T13+TEL!T13+WWP!T13+OIS!T13</f>
        <v>32.028546861564912</v>
      </c>
      <c r="U31" s="204">
        <f>ISI!U27+NFM!U44+CHI!U33+NMM!U32+PPA!U33+FBT!U13+TRE!U13+MAE!U13+TEL!U13+WWP!U13+OIS!U13</f>
        <v>29.322957867583828</v>
      </c>
      <c r="V31" s="204">
        <f>ISI!V27+NFM!V44+CHI!V33+NMM!V32+PPA!V33+FBT!V13+TRE!V13+MAE!V13+TEL!V13+WWP!V13+OIS!V13</f>
        <v>19.395098882201196</v>
      </c>
      <c r="W31" s="204">
        <f>ISI!W27+NFM!W44+CHI!W33+NMM!W32+PPA!W33+FBT!W13+TRE!W13+MAE!W13+TEL!W13+WWP!W13+OIS!W13</f>
        <v>13.282201203783321</v>
      </c>
      <c r="X31" s="204">
        <f>ISI!X27+NFM!X44+CHI!X33+NMM!X32+PPA!X33+FBT!X13+TRE!X13+MAE!X13+TEL!X13+WWP!X13+OIS!X13</f>
        <v>9.0379191745485787</v>
      </c>
      <c r="Y31" s="204">
        <f>ISI!Y27+NFM!Y44+CHI!Y33+NMM!Y32+PPA!Y33+FBT!Y13+TRE!Y13+MAE!Y13+TEL!Y13+WWP!Y13+OIS!Y13</f>
        <v>8.6496990541702488</v>
      </c>
    </row>
    <row r="32" spans="1:25" ht="12" customHeight="1" x14ac:dyDescent="0.25">
      <c r="A32" s="18" t="s">
        <v>42</v>
      </c>
      <c r="B32" s="204">
        <f>ISI!B28</f>
        <v>0</v>
      </c>
      <c r="C32" s="204">
        <f>ISI!C28</f>
        <v>0</v>
      </c>
      <c r="D32" s="204">
        <f>ISI!D28</f>
        <v>0</v>
      </c>
      <c r="E32" s="204">
        <f>ISI!E28</f>
        <v>0</v>
      </c>
      <c r="F32" s="204">
        <f>ISI!F28</f>
        <v>0</v>
      </c>
      <c r="G32" s="204">
        <f>ISI!G28</f>
        <v>0</v>
      </c>
      <c r="H32" s="204">
        <f>ISI!H28</f>
        <v>0</v>
      </c>
      <c r="I32" s="204">
        <f>ISI!I28</f>
        <v>0</v>
      </c>
      <c r="J32" s="204">
        <f>ISI!J28</f>
        <v>0</v>
      </c>
      <c r="K32" s="204">
        <f>ISI!K28</f>
        <v>0</v>
      </c>
      <c r="L32" s="204">
        <f>ISI!L28</f>
        <v>0</v>
      </c>
      <c r="M32" s="204">
        <f>ISI!M28</f>
        <v>0</v>
      </c>
      <c r="N32" s="204">
        <f>ISI!N28</f>
        <v>0</v>
      </c>
      <c r="O32" s="204">
        <f>ISI!O28</f>
        <v>0</v>
      </c>
      <c r="P32" s="204">
        <f>ISI!P28</f>
        <v>0</v>
      </c>
      <c r="Q32" s="204">
        <f>ISI!Q28</f>
        <v>0</v>
      </c>
      <c r="R32" s="204">
        <f>ISI!R28</f>
        <v>0</v>
      </c>
      <c r="S32" s="204">
        <f>ISI!S28</f>
        <v>0</v>
      </c>
      <c r="T32" s="204">
        <f>ISI!T28</f>
        <v>0</v>
      </c>
      <c r="U32" s="204">
        <f>ISI!U28</f>
        <v>0</v>
      </c>
      <c r="V32" s="204">
        <f>ISI!V28</f>
        <v>0</v>
      </c>
      <c r="W32" s="204">
        <f>ISI!W28</f>
        <v>0</v>
      </c>
      <c r="X32" s="204">
        <f>ISI!X28</f>
        <v>0</v>
      </c>
      <c r="Y32" s="204">
        <f>ISI!Y28</f>
        <v>0</v>
      </c>
    </row>
    <row r="33" spans="1:25" ht="12" customHeight="1" x14ac:dyDescent="0.25">
      <c r="A33" s="19" t="s">
        <v>29</v>
      </c>
      <c r="B33" s="205">
        <f t="shared" ref="B33:Y33" si="1">SUM(B34:B38)</f>
        <v>158.92631126397248</v>
      </c>
      <c r="C33" s="205">
        <f t="shared" si="1"/>
        <v>113.60060189165949</v>
      </c>
      <c r="D33" s="205">
        <f t="shared" si="1"/>
        <v>107.88306104901116</v>
      </c>
      <c r="E33" s="205">
        <f t="shared" si="1"/>
        <v>110.10472914875324</v>
      </c>
      <c r="F33" s="205">
        <f t="shared" si="1"/>
        <v>106.04462596732587</v>
      </c>
      <c r="G33" s="205">
        <f t="shared" si="1"/>
        <v>86.349355116079096</v>
      </c>
      <c r="H33" s="205">
        <f t="shared" si="1"/>
        <v>100.81831470335339</v>
      </c>
      <c r="I33" s="205">
        <f t="shared" si="1"/>
        <v>96.439896818572635</v>
      </c>
      <c r="J33" s="205">
        <f t="shared" si="1"/>
        <v>78.834307824591548</v>
      </c>
      <c r="K33" s="205">
        <f t="shared" si="1"/>
        <v>70.300601891659483</v>
      </c>
      <c r="L33" s="205">
        <f t="shared" si="1"/>
        <v>84.48968185726568</v>
      </c>
      <c r="M33" s="205">
        <f t="shared" si="1"/>
        <v>56.965778159931205</v>
      </c>
      <c r="N33" s="205">
        <f t="shared" si="1"/>
        <v>64.634823731728275</v>
      </c>
      <c r="O33" s="205">
        <f t="shared" si="1"/>
        <v>62.175150472914858</v>
      </c>
      <c r="P33" s="205">
        <f t="shared" si="1"/>
        <v>55.116423043852095</v>
      </c>
      <c r="Q33" s="205">
        <f t="shared" si="1"/>
        <v>48.072398968185716</v>
      </c>
      <c r="R33" s="205">
        <f t="shared" si="1"/>
        <v>52.311006018916586</v>
      </c>
      <c r="S33" s="205">
        <f t="shared" si="1"/>
        <v>55.130352536543406</v>
      </c>
      <c r="T33" s="205">
        <f t="shared" si="1"/>
        <v>56.277644024075656</v>
      </c>
      <c r="U33" s="205">
        <f t="shared" si="1"/>
        <v>49.649269131556323</v>
      </c>
      <c r="V33" s="205">
        <f t="shared" si="1"/>
        <v>50.872570937231288</v>
      </c>
      <c r="W33" s="205">
        <f t="shared" si="1"/>
        <v>47.824677558039554</v>
      </c>
      <c r="X33" s="205">
        <f t="shared" si="1"/>
        <v>57.155460017196916</v>
      </c>
      <c r="Y33" s="205">
        <f t="shared" si="1"/>
        <v>69.336199484092859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1.0877042132416159</v>
      </c>
      <c r="C35" s="204">
        <f>ISI!C31+NFM!C47+CHI!C36+NMM!C35+PPA!C36+FBT!C16+TRE!C16+MAE!C16+TEL!C16+WWP!C16+OIS!C16</f>
        <v>1.0877042132416159</v>
      </c>
      <c r="D35" s="204">
        <f>ISI!D31+NFM!D47+CHI!D36+NMM!D35+PPA!D36+FBT!D16+TRE!D16+MAE!D16+TEL!D16+WWP!D16+OIS!D16</f>
        <v>1.0877042132416159</v>
      </c>
      <c r="E35" s="204">
        <f>ISI!E31+NFM!E47+CHI!E36+NMM!E35+PPA!E36+FBT!E16+TRE!E16+MAE!E16+TEL!E16+WWP!E16+OIS!E16</f>
        <v>1.0877042132416159</v>
      </c>
      <c r="F35" s="204">
        <f>ISI!F31+NFM!F47+CHI!F36+NMM!F35+PPA!F36+FBT!F16+TRE!F16+MAE!F16+TEL!F16+WWP!F16+OIS!F16</f>
        <v>2.1754084264832318</v>
      </c>
      <c r="G35" s="204">
        <f>ISI!G31+NFM!G47+CHI!G36+NMM!G35+PPA!G36+FBT!G16+TRE!G16+MAE!G16+TEL!G16+WWP!G16+OIS!G16</f>
        <v>2.1754084264832318</v>
      </c>
      <c r="H35" s="204">
        <f>ISI!H31+NFM!H47+CHI!H36+NMM!H35+PPA!H36+FBT!H16+TRE!H16+MAE!H16+TEL!H16+WWP!H16+OIS!H16</f>
        <v>3.2631126397248491</v>
      </c>
      <c r="I35" s="204">
        <f>ISI!I31+NFM!I47+CHI!I36+NMM!I35+PPA!I36+FBT!I16+TRE!I16+MAE!I16+TEL!I16+WWP!I16+OIS!I16</f>
        <v>3.2631126397248491</v>
      </c>
      <c r="J35" s="204">
        <f>ISI!J31+NFM!J47+CHI!J36+NMM!J35+PPA!J36+FBT!J16+TRE!J16+MAE!J16+TEL!J16+WWP!J16+OIS!J16</f>
        <v>2.1754084264832318</v>
      </c>
      <c r="K35" s="204">
        <f>ISI!K31+NFM!K47+CHI!K36+NMM!K35+PPA!K36+FBT!K16+TRE!K16+MAE!K16+TEL!K16+WWP!K16+OIS!K16</f>
        <v>2.1754084264832332</v>
      </c>
      <c r="L35" s="204">
        <f>ISI!L31+NFM!L47+CHI!L36+NMM!L35+PPA!L36+FBT!L16+TRE!L16+MAE!L16+TEL!L16+WWP!L16+OIS!L16</f>
        <v>2.1754084264832332</v>
      </c>
      <c r="M35" s="204">
        <f>ISI!M31+NFM!M47+CHI!M36+NMM!M35+PPA!M36+FBT!M16+TRE!M16+MAE!M16+TEL!M16+WWP!M16+OIS!M16</f>
        <v>5.4385210662080814</v>
      </c>
      <c r="N35" s="204">
        <f>ISI!N31+NFM!N47+CHI!N36+NMM!N35+PPA!N36+FBT!N16+TRE!N16+MAE!N16+TEL!N16+WWP!N16+OIS!N16</f>
        <v>8.701633705932931</v>
      </c>
      <c r="O35" s="204">
        <f>ISI!O31+NFM!O47+CHI!O36+NMM!O35+PPA!O36+FBT!O16+TRE!O16+MAE!O16+TEL!O16+WWP!O16+OIS!O16</f>
        <v>9.789337919174546</v>
      </c>
      <c r="P35" s="204">
        <f>ISI!P31+NFM!P47+CHI!P36+NMM!P35+PPA!P36+FBT!P16+TRE!P16+MAE!P16+TEL!P16+WWP!P16+OIS!P16</f>
        <v>9.789337919174546</v>
      </c>
      <c r="Q35" s="204">
        <f>ISI!Q31+NFM!Q47+CHI!Q36+NMM!Q35+PPA!Q36+FBT!Q16+TRE!Q16+MAE!Q16+TEL!Q16+WWP!Q16+OIS!Q16</f>
        <v>9.789337919174546</v>
      </c>
      <c r="R35" s="204">
        <f>ISI!R31+NFM!R47+CHI!R36+NMM!R35+PPA!R36+FBT!R16+TRE!R16+MAE!R16+TEL!R16+WWP!R16+OIS!R16</f>
        <v>10.877042132416165</v>
      </c>
      <c r="S35" s="204">
        <f>ISI!S31+NFM!S47+CHI!S36+NMM!S35+PPA!S36+FBT!S16+TRE!S16+MAE!S16+TEL!S16+WWP!S16+OIS!S16</f>
        <v>12.702149613069645</v>
      </c>
      <c r="T35" s="204">
        <f>ISI!T31+NFM!T47+CHI!T36+NMM!T35+PPA!T36+FBT!T16+TRE!T16+MAE!T16+TEL!T16+WWP!T16+OIS!T16</f>
        <v>12.961134995700775</v>
      </c>
      <c r="U35" s="204">
        <f>ISI!U31+NFM!U47+CHI!U36+NMM!U35+PPA!U36+FBT!U16+TRE!U16+MAE!U16+TEL!U16+WWP!U16+OIS!U16</f>
        <v>11.03688736027515</v>
      </c>
      <c r="V35" s="204">
        <f>ISI!V31+NFM!V47+CHI!V36+NMM!V35+PPA!V36+FBT!V16+TRE!V16+MAE!V16+TEL!V16+WWP!V16+OIS!V16</f>
        <v>10.496474634565779</v>
      </c>
      <c r="W35" s="204">
        <f>ISI!W31+NFM!W47+CHI!W36+NMM!W35+PPA!W36+FBT!W16+TRE!W16+MAE!W16+TEL!W16+WWP!W16+OIS!W16</f>
        <v>10.299484092863285</v>
      </c>
      <c r="X35" s="204">
        <f>ISI!X31+NFM!X47+CHI!X36+NMM!X35+PPA!X36+FBT!X16+TRE!X16+MAE!X16+TEL!X16+WWP!X16+OIS!X16</f>
        <v>12.407566638005157</v>
      </c>
      <c r="Y35" s="204">
        <f>ISI!Y31+NFM!Y47+CHI!Y36+NMM!Y35+PPA!Y36+FBT!Y16+TRE!Y16+MAE!Y16+TEL!Y16+WWP!Y16+OIS!Y16</f>
        <v>25.422957867583829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35.520034393809112</v>
      </c>
      <c r="C36" s="204">
        <f>ISI!C32+NFM!C48+CHI!C37+NMM!C36+PPA!C37+FBT!C17+TRE!C17+MAE!C17+TEL!C17+WWP!C17+OIS!C17</f>
        <v>32.475494411006011</v>
      </c>
      <c r="D36" s="204">
        <f>ISI!D32+NFM!D48+CHI!D37+NMM!D36+PPA!D37+FBT!D17+TRE!D17+MAE!D17+TEL!D17+WWP!D17+OIS!D17</f>
        <v>29.430868443680126</v>
      </c>
      <c r="E36" s="204">
        <f>ISI!E32+NFM!E48+CHI!E37+NMM!E36+PPA!E37+FBT!E17+TRE!E17+MAE!E17+TEL!E17+WWP!E17+OIS!E17</f>
        <v>28.41599312123817</v>
      </c>
      <c r="F36" s="204">
        <f>ISI!F32+NFM!F48+CHI!F37+NMM!F36+PPA!F37+FBT!F17+TRE!F17+MAE!F17+TEL!F17+WWP!F17+OIS!F17</f>
        <v>32.475408426483227</v>
      </c>
      <c r="G36" s="204">
        <f>ISI!G32+NFM!G48+CHI!G37+NMM!G36+PPA!G37+FBT!G17+TRE!G17+MAE!G17+TEL!G17+WWP!G17+OIS!G17</f>
        <v>33.490283748925194</v>
      </c>
      <c r="H36" s="204">
        <f>ISI!H32+NFM!H48+CHI!H37+NMM!H36+PPA!H37+FBT!H17+TRE!H17+MAE!H17+TEL!H17+WWP!H17+OIS!H17</f>
        <v>36.534995700773862</v>
      </c>
      <c r="I36" s="204">
        <f>ISI!I32+NFM!I48+CHI!I37+NMM!I36+PPA!I37+FBT!I17+TRE!I17+MAE!I17+TEL!I17+WWP!I17+OIS!I17</f>
        <v>47.698280309544273</v>
      </c>
      <c r="J36" s="204">
        <f>ISI!J32+NFM!J48+CHI!J37+NMM!J36+PPA!J37+FBT!J17+TRE!J17+MAE!J17+TEL!J17+WWP!J17+OIS!J17</f>
        <v>39.579449699054152</v>
      </c>
      <c r="K36" s="204">
        <f>ISI!K32+NFM!K48+CHI!K37+NMM!K36+PPA!K37+FBT!K17+TRE!K17+MAE!K17+TEL!K17+WWP!K17+OIS!K17</f>
        <v>36.534909716251065</v>
      </c>
      <c r="L36" s="204">
        <f>ISI!L32+NFM!L48+CHI!L37+NMM!L36+PPA!L37+FBT!L17+TRE!L17+MAE!L17+TEL!L17+WWP!L17+OIS!L17</f>
        <v>32.475494411006011</v>
      </c>
      <c r="M36" s="204">
        <f>ISI!M32+NFM!M48+CHI!M37+NMM!M36+PPA!M37+FBT!M17+TRE!M17+MAE!M17+TEL!M17+WWP!M17+OIS!M17</f>
        <v>42.623989681857253</v>
      </c>
      <c r="N36" s="204">
        <f>ISI!N32+NFM!N48+CHI!N37+NMM!N36+PPA!N37+FBT!N17+TRE!N17+MAE!N17+TEL!N17+WWP!N17+OIS!N17</f>
        <v>47.69819432502149</v>
      </c>
      <c r="O36" s="204">
        <f>ISI!O32+NFM!O48+CHI!O37+NMM!O36+PPA!O37+FBT!O17+TRE!O17+MAE!O17+TEL!O17+WWP!O17+OIS!O17</f>
        <v>47.69819432502149</v>
      </c>
      <c r="P36" s="204">
        <f>ISI!P32+NFM!P48+CHI!P37+NMM!P36+PPA!P37+FBT!P17+TRE!P17+MAE!P17+TEL!P17+WWP!P17+OIS!P17</f>
        <v>41.609200343938085</v>
      </c>
      <c r="Q36" s="204">
        <f>ISI!Q32+NFM!Q48+CHI!Q37+NMM!Q36+PPA!Q37+FBT!Q17+TRE!Q17+MAE!Q17+TEL!Q17+WWP!Q17+OIS!Q17</f>
        <v>36.534737747205497</v>
      </c>
      <c r="R36" s="204">
        <f>ISI!R32+NFM!R48+CHI!R37+NMM!R36+PPA!R37+FBT!R17+TRE!R17+MAE!R17+TEL!R17+WWP!R17+OIS!R17</f>
        <v>36.534823731728281</v>
      </c>
      <c r="S36" s="204">
        <f>ISI!S32+NFM!S48+CHI!S37+NMM!S36+PPA!S37+FBT!S17+TRE!S17+MAE!S17+TEL!S17+WWP!S17+OIS!S17</f>
        <v>39.590369733447972</v>
      </c>
      <c r="T36" s="204">
        <f>ISI!T32+NFM!T48+CHI!T37+NMM!T36+PPA!T37+FBT!T17+TRE!T17+MAE!T17+TEL!T17+WWP!T17+OIS!T17</f>
        <v>41.153482373172821</v>
      </c>
      <c r="U36" s="204">
        <f>ISI!U32+NFM!U48+CHI!U37+NMM!U36+PPA!U37+FBT!U17+TRE!U17+MAE!U17+TEL!U17+WWP!U17+OIS!U17</f>
        <v>36.292347377472055</v>
      </c>
      <c r="V36" s="204">
        <f>ISI!V32+NFM!V48+CHI!V37+NMM!V36+PPA!V37+FBT!V17+TRE!V17+MAE!V17+TEL!V17+WWP!V17+OIS!V17</f>
        <v>37.904901117798786</v>
      </c>
      <c r="W36" s="204">
        <f>ISI!W32+NFM!W48+CHI!W37+NMM!W36+PPA!W37+FBT!W17+TRE!W17+MAE!W17+TEL!W17+WWP!W17+OIS!W17</f>
        <v>36.840240756663796</v>
      </c>
      <c r="X36" s="204">
        <f>ISI!X32+NFM!X48+CHI!X37+NMM!X36+PPA!X37+FBT!X17+TRE!X17+MAE!X17+TEL!X17+WWP!X17+OIS!X17</f>
        <v>43.37987962166811</v>
      </c>
      <c r="Y36" s="204">
        <f>ISI!Y32+NFM!Y48+CHI!Y37+NMM!Y36+PPA!Y37+FBT!Y17+TRE!Y17+MAE!Y17+TEL!Y17+WWP!Y17+OIS!Y17</f>
        <v>42.937575236457434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68.849785038693014</v>
      </c>
      <c r="C37" s="204">
        <f>ISI!C33+NFM!C49+CHI!C38+NMM!C37+PPA!C38+FBT!C18+TRE!C18+MAE!C18+TEL!C18+WWP!C18+OIS!C18</f>
        <v>33.94006878761823</v>
      </c>
      <c r="D37" s="204">
        <f>ISI!D33+NFM!D49+CHI!D38+NMM!D37+PPA!D38+FBT!D18+TRE!D18+MAE!D18+TEL!D18+WWP!D18+OIS!D18</f>
        <v>26.182373172828893</v>
      </c>
      <c r="E37" s="204">
        <f>ISI!E33+NFM!E49+CHI!E38+NMM!E37+PPA!E38+FBT!E18+TRE!E18+MAE!E18+TEL!E18+WWP!E18+OIS!E18</f>
        <v>16.485124677558044</v>
      </c>
      <c r="F37" s="204">
        <f>ISI!F33+NFM!F49+CHI!F38+NMM!F37+PPA!F38+FBT!F18+TRE!F18+MAE!F18+TEL!F18+WWP!F18+OIS!F18</f>
        <v>9.6971625107480648</v>
      </c>
      <c r="G37" s="204">
        <f>ISI!G33+NFM!G49+CHI!G38+NMM!G37+PPA!G38+FBT!G18+TRE!G18+MAE!G18+TEL!G18+WWP!G18+OIS!G18</f>
        <v>11.636629406706792</v>
      </c>
      <c r="H37" s="204">
        <f>ISI!H33+NFM!H49+CHI!H38+NMM!H37+PPA!H38+FBT!H18+TRE!H18+MAE!H18+TEL!H18+WWP!H18+OIS!H18</f>
        <v>11.636629406706792</v>
      </c>
      <c r="I37" s="204">
        <f>ISI!I33+NFM!I49+CHI!I38+NMM!I37+PPA!I38+FBT!I18+TRE!I18+MAE!I18+TEL!I18+WWP!I18+OIS!I18</f>
        <v>10.666895958727427</v>
      </c>
      <c r="J37" s="204">
        <f>ISI!J33+NFM!J49+CHI!J38+NMM!J37+PPA!J38+FBT!J18+TRE!J18+MAE!J18+TEL!J18+WWP!J18+OIS!J18</f>
        <v>8.7274290627686995</v>
      </c>
      <c r="K37" s="204">
        <f>ISI!K33+NFM!K49+CHI!K38+NMM!K37+PPA!K38+FBT!K18+TRE!K18+MAE!K18+TEL!K18+WWP!K18+OIS!K18</f>
        <v>7.7577815993121231</v>
      </c>
      <c r="L37" s="204">
        <f>ISI!L33+NFM!L49+CHI!L38+NMM!L37+PPA!L38+FBT!L18+TRE!L18+MAE!L18+TEL!L18+WWP!L18+OIS!L18</f>
        <v>7.7576956147893377</v>
      </c>
      <c r="M37" s="204">
        <f>ISI!M33+NFM!M49+CHI!M38+NMM!M37+PPA!M38+FBT!M18+TRE!M18+MAE!M18+TEL!M18+WWP!M18+OIS!M18</f>
        <v>3.8788478073946684</v>
      </c>
      <c r="N37" s="204">
        <f>ISI!N33+NFM!N49+CHI!N38+NMM!N37+PPA!N38+FBT!N18+TRE!N18+MAE!N18+TEL!N18+WWP!N18+OIS!N18</f>
        <v>4.8485812553740324</v>
      </c>
      <c r="O37" s="204">
        <f>ISI!O33+NFM!O49+CHI!O38+NMM!O37+PPA!O38+FBT!O18+TRE!O18+MAE!O18+TEL!O18+WWP!O18+OIS!O18</f>
        <v>1.9394668959587269</v>
      </c>
      <c r="P37" s="204">
        <f>ISI!P33+NFM!P49+CHI!P38+NMM!P37+PPA!P38+FBT!P18+TRE!P18+MAE!P18+TEL!P18+WWP!P18+OIS!P18</f>
        <v>0.96973344797936367</v>
      </c>
      <c r="Q37" s="204">
        <f>ISI!Q33+NFM!Q49+CHI!Q38+NMM!Q37+PPA!Q38+FBT!Q18+TRE!Q18+MAE!Q18+TEL!Q18+WWP!Q18+OIS!Q18</f>
        <v>0</v>
      </c>
      <c r="R37" s="204">
        <f>ISI!R33+NFM!R49+CHI!R38+NMM!R37+PPA!R38+FBT!R18+TRE!R18+MAE!R18+TEL!R18+WWP!R18+OIS!R18</f>
        <v>0</v>
      </c>
      <c r="S37" s="204">
        <f>ISI!S33+NFM!S49+CHI!S38+NMM!S37+PPA!S38+FBT!S18+TRE!S18+MAE!S18+TEL!S18+WWP!S18+OIS!S18</f>
        <v>0.29380911435941526</v>
      </c>
      <c r="T37" s="204">
        <f>ISI!T33+NFM!T49+CHI!T38+NMM!T37+PPA!T38+FBT!T18+TRE!T18+MAE!T18+TEL!T18+WWP!T18+OIS!T18</f>
        <v>0.26672398968185729</v>
      </c>
      <c r="U37" s="204">
        <f>ISI!U33+NFM!U49+CHI!U38+NMM!U37+PPA!U38+FBT!U18+TRE!U18+MAE!U18+TEL!U18+WWP!U18+OIS!U18</f>
        <v>1.0656921754084261</v>
      </c>
      <c r="V37" s="204">
        <f>ISI!V33+NFM!V49+CHI!V38+NMM!V37+PPA!V38+FBT!V18+TRE!V18+MAE!V18+TEL!V18+WWP!V18+OIS!V18</f>
        <v>0.67687016337059325</v>
      </c>
      <c r="W37" s="204">
        <f>ISI!W33+NFM!W49+CHI!W38+NMM!W37+PPA!W38+FBT!W18+TRE!W18+MAE!W18+TEL!W18+WWP!W18+OIS!W18</f>
        <v>0.29475494411006009</v>
      </c>
      <c r="X37" s="204">
        <f>ISI!X33+NFM!X49+CHI!X38+NMM!X37+PPA!X38+FBT!X18+TRE!X18+MAE!X18+TEL!X18+WWP!X18+OIS!X18</f>
        <v>0.89991401547721395</v>
      </c>
      <c r="Y37" s="204">
        <f>ISI!Y33+NFM!Y49+CHI!Y38+NMM!Y37+PPA!Y38+FBT!Y18+TRE!Y18+MAE!Y18+TEL!Y18+WWP!Y18+OIS!Y18</f>
        <v>0.35975924333619952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53.468787618228717</v>
      </c>
      <c r="C38" s="204">
        <f>ISI!C34+NFM!C50+CHI!C39+NMM!C38+PPA!C39+FBT!C19+TRE!C19+MAE!C19+TEL!C19+WWP!C19+OIS!C19</f>
        <v>46.097334479793631</v>
      </c>
      <c r="D38" s="204">
        <f>ISI!D34+NFM!D50+CHI!D39+NMM!D38+PPA!D39+FBT!D19+TRE!D19+MAE!D19+TEL!D19+WWP!D19+OIS!D19</f>
        <v>51.182115219260524</v>
      </c>
      <c r="E38" s="204">
        <f>ISI!E34+NFM!E50+CHI!E39+NMM!E38+PPA!E39+FBT!E19+TRE!E19+MAE!E19+TEL!E19+WWP!E19+OIS!E19</f>
        <v>64.115907136715407</v>
      </c>
      <c r="F38" s="204">
        <f>ISI!F34+NFM!F50+CHI!F39+NMM!F38+PPA!F39+FBT!F19+TRE!F19+MAE!F19+TEL!F19+WWP!F19+OIS!F19</f>
        <v>61.696646603611349</v>
      </c>
      <c r="G38" s="204">
        <f>ISI!G34+NFM!G50+CHI!G39+NMM!G38+PPA!G39+FBT!G19+TRE!G19+MAE!G19+TEL!G19+WWP!G19+OIS!G19</f>
        <v>39.047033533963877</v>
      </c>
      <c r="H38" s="204">
        <f>ISI!H34+NFM!H50+CHI!H39+NMM!H38+PPA!H39+FBT!H19+TRE!H19+MAE!H19+TEL!H19+WWP!H19+OIS!H19</f>
        <v>49.383576956147891</v>
      </c>
      <c r="I38" s="204">
        <f>ISI!I34+NFM!I50+CHI!I39+NMM!I38+PPA!I39+FBT!I19+TRE!I19+MAE!I19+TEL!I19+WWP!I19+OIS!I19</f>
        <v>34.811607910576093</v>
      </c>
      <c r="J38" s="204">
        <f>ISI!J34+NFM!J50+CHI!J39+NMM!J38+PPA!J39+FBT!J19+TRE!J19+MAE!J19+TEL!J19+WWP!J19+OIS!J19</f>
        <v>28.352020636285459</v>
      </c>
      <c r="K38" s="204">
        <f>ISI!K34+NFM!K50+CHI!K39+NMM!K38+PPA!K39+FBT!K19+TRE!K19+MAE!K19+TEL!K19+WWP!K19+OIS!K19</f>
        <v>23.83250214961307</v>
      </c>
      <c r="L38" s="204">
        <f>ISI!L34+NFM!L50+CHI!L39+NMM!L38+PPA!L39+FBT!L19+TRE!L19+MAE!L19+TEL!L19+WWP!L19+OIS!L19</f>
        <v>42.081083404987098</v>
      </c>
      <c r="M38" s="204">
        <f>ISI!M34+NFM!M50+CHI!M39+NMM!M38+PPA!M39+FBT!M19+TRE!M19+MAE!M19+TEL!M19+WWP!M19+OIS!M19</f>
        <v>5.0244196044711948</v>
      </c>
      <c r="N38" s="204">
        <f>ISI!N34+NFM!N50+CHI!N39+NMM!N38+PPA!N39+FBT!N19+TRE!N19+MAE!N19+TEL!N19+WWP!N19+OIS!N19</f>
        <v>3.3864144453998279</v>
      </c>
      <c r="O38" s="204">
        <f>ISI!O34+NFM!O50+CHI!O39+NMM!O38+PPA!O39+FBT!O19+TRE!O19+MAE!O19+TEL!O19+WWP!O19+OIS!O19</f>
        <v>2.748151332760103</v>
      </c>
      <c r="P38" s="204">
        <f>ISI!P34+NFM!P50+CHI!P39+NMM!P38+PPA!P39+FBT!P19+TRE!P19+MAE!P19+TEL!P19+WWP!P19+OIS!P19</f>
        <v>2.748151332760103</v>
      </c>
      <c r="Q38" s="204">
        <f>ISI!Q34+NFM!Q50+CHI!Q39+NMM!Q38+PPA!Q39+FBT!Q19+TRE!Q19+MAE!Q19+TEL!Q19+WWP!Q19+OIS!Q19</f>
        <v>1.7483233018056752</v>
      </c>
      <c r="R38" s="204">
        <f>ISI!R34+NFM!R50+CHI!R39+NMM!R38+PPA!R39+FBT!R19+TRE!R19+MAE!R19+TEL!R19+WWP!R19+OIS!R19</f>
        <v>4.8991401547721409</v>
      </c>
      <c r="S38" s="204">
        <f>ISI!S34+NFM!S50+CHI!S39+NMM!S38+PPA!S39+FBT!S19+TRE!S19+MAE!S19+TEL!S19+WWP!S19+OIS!S19</f>
        <v>2.5440240756663797</v>
      </c>
      <c r="T38" s="204">
        <f>ISI!T34+NFM!T50+CHI!T39+NMM!T38+PPA!T39+FBT!T19+TRE!T19+MAE!T19+TEL!T19+WWP!T19+OIS!T19</f>
        <v>1.8963026655202062</v>
      </c>
      <c r="U38" s="204">
        <f>ISI!U34+NFM!U50+CHI!U39+NMM!U38+PPA!U39+FBT!U19+TRE!U19+MAE!U19+TEL!U19+WWP!U19+OIS!U19</f>
        <v>1.254342218400688</v>
      </c>
      <c r="V38" s="204">
        <f>ISI!V34+NFM!V50+CHI!V39+NMM!V38+PPA!V39+FBT!V19+TRE!V19+MAE!V19+TEL!V19+WWP!V19+OIS!V19</f>
        <v>1.7943250214961306</v>
      </c>
      <c r="W38" s="204">
        <f>ISI!W34+NFM!W50+CHI!W39+NMM!W38+PPA!W39+FBT!W19+TRE!W19+MAE!W19+TEL!W19+WWP!W19+OIS!W19</f>
        <v>0.39019776440240744</v>
      </c>
      <c r="X38" s="204">
        <f>ISI!X34+NFM!X50+CHI!X39+NMM!X38+PPA!X39+FBT!X19+TRE!X19+MAE!X19+TEL!X19+WWP!X19+OIS!X19</f>
        <v>0.46809974204643157</v>
      </c>
      <c r="Y38" s="204">
        <f>ISI!Y34+NFM!Y50+CHI!Y39+NMM!Y38+PPA!Y39+FBT!Y19+TRE!Y19+MAE!Y19+TEL!Y19+WWP!Y19+OIS!Y19</f>
        <v>0.6159071367153911</v>
      </c>
    </row>
    <row r="39" spans="1:25" ht="12" customHeight="1" x14ac:dyDescent="0.25">
      <c r="A39" s="19" t="s">
        <v>72</v>
      </c>
      <c r="B39" s="205">
        <f t="shared" ref="B39:Y39" si="2">B40+B41</f>
        <v>207.3731728288908</v>
      </c>
      <c r="C39" s="205">
        <f t="shared" si="2"/>
        <v>253.63284608770422</v>
      </c>
      <c r="D39" s="205">
        <f t="shared" si="2"/>
        <v>281.72828890799656</v>
      </c>
      <c r="E39" s="205">
        <f t="shared" si="2"/>
        <v>274.76354256233873</v>
      </c>
      <c r="F39" s="205">
        <f t="shared" si="2"/>
        <v>284.41530524505583</v>
      </c>
      <c r="G39" s="205">
        <f t="shared" si="2"/>
        <v>294.79793637145309</v>
      </c>
      <c r="H39" s="205">
        <f t="shared" si="2"/>
        <v>289.96130696474631</v>
      </c>
      <c r="I39" s="205">
        <f t="shared" si="2"/>
        <v>282.3086844368014</v>
      </c>
      <c r="J39" s="205">
        <f t="shared" si="2"/>
        <v>261.80137575236455</v>
      </c>
      <c r="K39" s="205">
        <f t="shared" si="2"/>
        <v>212.01633705932932</v>
      </c>
      <c r="L39" s="205">
        <f t="shared" si="2"/>
        <v>242.43336199484088</v>
      </c>
      <c r="M39" s="205">
        <f t="shared" si="2"/>
        <v>173.49527085124674</v>
      </c>
      <c r="N39" s="205">
        <f t="shared" si="2"/>
        <v>181.51332760103182</v>
      </c>
      <c r="O39" s="205">
        <f t="shared" si="2"/>
        <v>142.6913155631986</v>
      </c>
      <c r="P39" s="205">
        <f t="shared" si="2"/>
        <v>119.86242476354256</v>
      </c>
      <c r="Q39" s="205">
        <f t="shared" si="2"/>
        <v>120.5932932072227</v>
      </c>
      <c r="R39" s="205">
        <f t="shared" si="2"/>
        <v>107.60885640584695</v>
      </c>
      <c r="S39" s="205">
        <f t="shared" si="2"/>
        <v>107.55116079105761</v>
      </c>
      <c r="T39" s="205">
        <f t="shared" si="2"/>
        <v>113.77231298366293</v>
      </c>
      <c r="U39" s="205">
        <f t="shared" si="2"/>
        <v>97.464058469475503</v>
      </c>
      <c r="V39" s="205">
        <f t="shared" si="2"/>
        <v>96.710920034393823</v>
      </c>
      <c r="W39" s="205">
        <f t="shared" si="2"/>
        <v>109.4279449699054</v>
      </c>
      <c r="X39" s="205">
        <f t="shared" si="2"/>
        <v>76.308254514187453</v>
      </c>
      <c r="Y39" s="205">
        <f t="shared" si="2"/>
        <v>81.133104041272574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207.3731728288908</v>
      </c>
      <c r="C40" s="204">
        <f>ISI!C36+NFM!C52+CHI!C41+NMM!C40+PPA!C41+FBT!C21+TRE!C21+MAE!C21+TEL!C21+WWP!C21+OIS!C21</f>
        <v>253.63284608770422</v>
      </c>
      <c r="D40" s="204">
        <f>ISI!D36+NFM!D52+CHI!D41+NMM!D40+PPA!D41+FBT!D21+TRE!D21+MAE!D21+TEL!D21+WWP!D21+OIS!D21</f>
        <v>281.72828890799656</v>
      </c>
      <c r="E40" s="204">
        <f>ISI!E36+NFM!E52+CHI!E41+NMM!E40+PPA!E41+FBT!E21+TRE!E21+MAE!E21+TEL!E21+WWP!E21+OIS!E21</f>
        <v>274.76354256233873</v>
      </c>
      <c r="F40" s="204">
        <f>ISI!F36+NFM!F52+CHI!F41+NMM!F40+PPA!F41+FBT!F21+TRE!F21+MAE!F21+TEL!F21+WWP!F21+OIS!F21</f>
        <v>284.41530524505583</v>
      </c>
      <c r="G40" s="204">
        <f>ISI!G36+NFM!G52+CHI!G41+NMM!G40+PPA!G41+FBT!G21+TRE!G21+MAE!G21+TEL!G21+WWP!G21+OIS!G21</f>
        <v>294.79793637145309</v>
      </c>
      <c r="H40" s="204">
        <f>ISI!H36+NFM!H52+CHI!H41+NMM!H40+PPA!H41+FBT!H21+TRE!H21+MAE!H21+TEL!H21+WWP!H21+OIS!H21</f>
        <v>289.96130696474631</v>
      </c>
      <c r="I40" s="204">
        <f>ISI!I36+NFM!I52+CHI!I41+NMM!I40+PPA!I41+FBT!I21+TRE!I21+MAE!I21+TEL!I21+WWP!I21+OIS!I21</f>
        <v>282.3086844368014</v>
      </c>
      <c r="J40" s="204">
        <f>ISI!J36+NFM!J52+CHI!J41+NMM!J40+PPA!J41+FBT!J21+TRE!J21+MAE!J21+TEL!J21+WWP!J21+OIS!J21</f>
        <v>261.80137575236455</v>
      </c>
      <c r="K40" s="204">
        <f>ISI!K36+NFM!K52+CHI!K41+NMM!K40+PPA!K41+FBT!K21+TRE!K21+MAE!K21+TEL!K21+WWP!K21+OIS!K21</f>
        <v>212.01633705932932</v>
      </c>
      <c r="L40" s="204">
        <f>ISI!L36+NFM!L52+CHI!L41+NMM!L40+PPA!L41+FBT!L21+TRE!L21+MAE!L21+TEL!L21+WWP!L21+OIS!L21</f>
        <v>242.43336199484088</v>
      </c>
      <c r="M40" s="204">
        <f>ISI!M36+NFM!M52+CHI!M41+NMM!M40+PPA!M41+FBT!M21+TRE!M21+MAE!M21+TEL!M21+WWP!M21+OIS!M21</f>
        <v>173.49527085124674</v>
      </c>
      <c r="N40" s="204">
        <f>ISI!N36+NFM!N52+CHI!N41+NMM!N40+PPA!N41+FBT!N21+TRE!N21+MAE!N21+TEL!N21+WWP!N21+OIS!N21</f>
        <v>181.51332760103182</v>
      </c>
      <c r="O40" s="204">
        <f>ISI!O36+NFM!O52+CHI!O41+NMM!O40+PPA!O41+FBT!O21+TRE!O21+MAE!O21+TEL!O21+WWP!O21+OIS!O21</f>
        <v>142.6913155631986</v>
      </c>
      <c r="P40" s="204">
        <f>ISI!P36+NFM!P52+CHI!P41+NMM!P40+PPA!P41+FBT!P21+TRE!P21+MAE!P21+TEL!P21+WWP!P21+OIS!P21</f>
        <v>119.86242476354256</v>
      </c>
      <c r="Q40" s="204">
        <f>ISI!Q36+NFM!Q52+CHI!Q41+NMM!Q40+PPA!Q41+FBT!Q21+TRE!Q21+MAE!Q21+TEL!Q21+WWP!Q21+OIS!Q21</f>
        <v>120.5932932072227</v>
      </c>
      <c r="R40" s="204">
        <f>ISI!R36+NFM!R52+CHI!R41+NMM!R40+PPA!R41+FBT!R21+TRE!R21+MAE!R21+TEL!R21+WWP!R21+OIS!R21</f>
        <v>107.60885640584695</v>
      </c>
      <c r="S40" s="204">
        <f>ISI!S36+NFM!S52+CHI!S41+NMM!S40+PPA!S41+FBT!S21+TRE!S21+MAE!S21+TEL!S21+WWP!S21+OIS!S21</f>
        <v>107.55116079105761</v>
      </c>
      <c r="T40" s="204">
        <f>ISI!T36+NFM!T52+CHI!T41+NMM!T40+PPA!T41+FBT!T21+TRE!T21+MAE!T21+TEL!T21+WWP!T21+OIS!T21</f>
        <v>113.77231298366293</v>
      </c>
      <c r="U40" s="204">
        <f>ISI!U36+NFM!U52+CHI!U41+NMM!U40+PPA!U41+FBT!U21+TRE!U21+MAE!U21+TEL!U21+WWP!U21+OIS!U21</f>
        <v>97.464058469475503</v>
      </c>
      <c r="V40" s="204">
        <f>ISI!V36+NFM!V52+CHI!V41+NMM!V40+PPA!V41+FBT!V21+TRE!V21+MAE!V21+TEL!V21+WWP!V21+OIS!V21</f>
        <v>96.710920034393823</v>
      </c>
      <c r="W40" s="204">
        <f>ISI!W36+NFM!W52+CHI!W41+NMM!W40+PPA!W41+FBT!W21+TRE!W21+MAE!W21+TEL!W21+WWP!W21+OIS!W21</f>
        <v>109.4279449699054</v>
      </c>
      <c r="X40" s="204">
        <f>ISI!X36+NFM!X52+CHI!X41+NMM!X40+PPA!X41+FBT!X21+TRE!X21+MAE!X21+TEL!X21+WWP!X21+OIS!X21</f>
        <v>76.308254514187453</v>
      </c>
      <c r="Y40" s="204">
        <f>ISI!Y36+NFM!Y52+CHI!Y41+NMM!Y40+PPA!Y41+FBT!Y21+TRE!Y21+MAE!Y21+TEL!Y21+WWP!Y21+OIS!Y21</f>
        <v>81.133104041272574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0</v>
      </c>
      <c r="C41" s="204">
        <f>ISI!C37+NFM!C53+CHI!C42+NMM!C41+PPA!C42+FBT!C22+TRE!C22+MAE!C22+TEL!C22+WWP!C22+OIS!C22</f>
        <v>0</v>
      </c>
      <c r="D41" s="204">
        <f>ISI!D37+NFM!D53+CHI!D42+NMM!D41+PPA!D42+FBT!D22+TRE!D22+MAE!D22+TEL!D22+WWP!D22+OIS!D22</f>
        <v>0</v>
      </c>
      <c r="E41" s="204">
        <f>ISI!E37+NFM!E53+CHI!E42+NMM!E41+PPA!E42+FBT!E22+TRE!E22+MAE!E22+TEL!E22+WWP!E22+OIS!E22</f>
        <v>0</v>
      </c>
      <c r="F41" s="204">
        <f>ISI!F37+NFM!F53+CHI!F42+NMM!F41+PPA!F42+FBT!F22+TRE!F22+MAE!F22+TEL!F22+WWP!F22+OIS!F22</f>
        <v>0</v>
      </c>
      <c r="G41" s="204">
        <f>ISI!G37+NFM!G53+CHI!G42+NMM!G41+PPA!G42+FBT!G22+TRE!G22+MAE!G22+TEL!G22+WWP!G22+OIS!G22</f>
        <v>0</v>
      </c>
      <c r="H41" s="204">
        <f>ISI!H37+NFM!H53+CHI!H42+NMM!H41+PPA!H42+FBT!H22+TRE!H22+MAE!H22+TEL!H22+WWP!H22+OIS!H22</f>
        <v>0</v>
      </c>
      <c r="I41" s="204">
        <f>ISI!I37+NFM!I53+CHI!I42+NMM!I41+PPA!I42+FBT!I22+TRE!I22+MAE!I22+TEL!I22+WWP!I22+OIS!I22</f>
        <v>0</v>
      </c>
      <c r="J41" s="204">
        <f>ISI!J37+NFM!J53+CHI!J42+NMM!J41+PPA!J42+FBT!J22+TRE!J22+MAE!J22+TEL!J22+WWP!J22+OIS!J22</f>
        <v>0</v>
      </c>
      <c r="K41" s="204">
        <f>ISI!K37+NFM!K53+CHI!K42+NMM!K41+PPA!K42+FBT!K22+TRE!K22+MAE!K22+TEL!K22+WWP!K22+OIS!K22</f>
        <v>0</v>
      </c>
      <c r="L41" s="204">
        <f>ISI!L37+NFM!L53+CHI!L42+NMM!L41+PPA!L42+FBT!L22+TRE!L22+MAE!L22+TEL!L22+WWP!L22+OIS!L22</f>
        <v>0</v>
      </c>
      <c r="M41" s="204">
        <f>ISI!M37+NFM!M53+CHI!M42+NMM!M41+PPA!M42+FBT!M22+TRE!M22+MAE!M22+TEL!M22+WWP!M22+OIS!M22</f>
        <v>0</v>
      </c>
      <c r="N41" s="204">
        <f>ISI!N37+NFM!N53+CHI!N42+NMM!N41+PPA!N42+FBT!N22+TRE!N22+MAE!N22+TEL!N22+WWP!N22+OIS!N22</f>
        <v>0</v>
      </c>
      <c r="O41" s="204">
        <f>ISI!O37+NFM!O53+CHI!O42+NMM!O41+PPA!O42+FBT!O22+TRE!O22+MAE!O22+TEL!O22+WWP!O22+OIS!O22</f>
        <v>0</v>
      </c>
      <c r="P41" s="204">
        <f>ISI!P37+NFM!P53+CHI!P42+NMM!P41+PPA!P42+FBT!P22+TRE!P22+MAE!P22+TEL!P22+WWP!P22+OIS!P22</f>
        <v>0</v>
      </c>
      <c r="Q41" s="204">
        <f>ISI!Q37+NFM!Q53+CHI!Q42+NMM!Q41+PPA!Q42+FBT!Q22+TRE!Q22+MAE!Q22+TEL!Q22+WWP!Q22+OIS!Q22</f>
        <v>0</v>
      </c>
      <c r="R41" s="204">
        <f>ISI!R37+NFM!R53+CHI!R42+NMM!R41+PPA!R42+FBT!R22+TRE!R22+MAE!R22+TEL!R22+WWP!R22+OIS!R22</f>
        <v>0</v>
      </c>
      <c r="S41" s="204">
        <f>ISI!S37+NFM!S53+CHI!S42+NMM!S41+PPA!S42+FBT!S22+TRE!S22+MAE!S22+TEL!S22+WWP!S22+OIS!S22</f>
        <v>0</v>
      </c>
      <c r="T41" s="204">
        <f>ISI!T37+NFM!T53+CHI!T42+NMM!T41+PPA!T42+FBT!T22+TRE!T22+MAE!T22+TEL!T22+WWP!T22+OIS!T22</f>
        <v>0</v>
      </c>
      <c r="U41" s="204">
        <f>ISI!U37+NFM!U53+CHI!U42+NMM!U41+PPA!U42+FBT!U22+TRE!U22+MAE!U22+TEL!U22+WWP!U22+OIS!U22</f>
        <v>0</v>
      </c>
      <c r="V41" s="204">
        <f>ISI!V37+NFM!V53+CHI!V42+NMM!V41+PPA!V42+FBT!V22+TRE!V22+MAE!V22+TEL!V22+WWP!V22+OIS!V22</f>
        <v>0</v>
      </c>
      <c r="W41" s="204">
        <f>ISI!W37+NFM!W53+CHI!W42+NMM!W41+PPA!W42+FBT!W22+TRE!W22+MAE!W22+TEL!W22+WWP!W22+OIS!W22</f>
        <v>0</v>
      </c>
      <c r="X41" s="204">
        <f>ISI!X37+NFM!X53+CHI!X42+NMM!X41+PPA!X42+FBT!X22+TRE!X22+MAE!X22+TEL!X22+WWP!X22+OIS!X22</f>
        <v>0</v>
      </c>
      <c r="Y41" s="204">
        <f>ISI!Y37+NFM!Y53+CHI!Y42+NMM!Y41+PPA!Y42+FBT!Y22+TRE!Y22+MAE!Y22+TEL!Y22+WWP!Y22+OIS!Y22</f>
        <v>0</v>
      </c>
    </row>
    <row r="42" spans="1:25" ht="12" customHeight="1" x14ac:dyDescent="0.25">
      <c r="A42" s="19" t="s">
        <v>37</v>
      </c>
      <c r="B42" s="205">
        <f t="shared" ref="B42:Y42" si="3">SUM(B43:B48)</f>
        <v>58.923301805674967</v>
      </c>
      <c r="C42" s="205">
        <f t="shared" si="3"/>
        <v>85.029148753224405</v>
      </c>
      <c r="D42" s="205">
        <f t="shared" si="3"/>
        <v>74.209372312983646</v>
      </c>
      <c r="E42" s="205">
        <f t="shared" si="3"/>
        <v>79.08185726569215</v>
      </c>
      <c r="F42" s="205">
        <f t="shared" si="3"/>
        <v>111.94703353396386</v>
      </c>
      <c r="G42" s="205">
        <f t="shared" si="3"/>
        <v>128.57085124677559</v>
      </c>
      <c r="H42" s="205">
        <f t="shared" si="3"/>
        <v>148.18383490971627</v>
      </c>
      <c r="I42" s="205">
        <f t="shared" si="3"/>
        <v>125.11814273430782</v>
      </c>
      <c r="J42" s="205">
        <f t="shared" si="3"/>
        <v>134.35881341358555</v>
      </c>
      <c r="K42" s="205">
        <f t="shared" si="3"/>
        <v>197.02381771281171</v>
      </c>
      <c r="L42" s="205">
        <f t="shared" si="3"/>
        <v>254.34170249355117</v>
      </c>
      <c r="M42" s="205">
        <f t="shared" si="3"/>
        <v>312.14763542562338</v>
      </c>
      <c r="N42" s="205">
        <f t="shared" si="3"/>
        <v>350.96010318142737</v>
      </c>
      <c r="O42" s="205">
        <f t="shared" si="3"/>
        <v>360.70515907136706</v>
      </c>
      <c r="P42" s="205">
        <f t="shared" si="3"/>
        <v>419.36569217540841</v>
      </c>
      <c r="Q42" s="205">
        <f t="shared" si="3"/>
        <v>413.82450558899387</v>
      </c>
      <c r="R42" s="205">
        <f t="shared" si="3"/>
        <v>367.55984522785894</v>
      </c>
      <c r="S42" s="205">
        <f t="shared" si="3"/>
        <v>377.22373172828884</v>
      </c>
      <c r="T42" s="205">
        <f t="shared" si="3"/>
        <v>447.10808254514183</v>
      </c>
      <c r="U42" s="205">
        <f t="shared" si="3"/>
        <v>438.20249355116079</v>
      </c>
      <c r="V42" s="205">
        <f t="shared" si="3"/>
        <v>473.66552020636277</v>
      </c>
      <c r="W42" s="205">
        <f t="shared" si="3"/>
        <v>486.14350816852959</v>
      </c>
      <c r="X42" s="205">
        <f t="shared" si="3"/>
        <v>538.37076526225258</v>
      </c>
      <c r="Y42" s="205">
        <f t="shared" si="3"/>
        <v>551.32613929492697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58.923301805674967</v>
      </c>
      <c r="C43" s="204">
        <f>ISI!C39+NFM!C55+CHI!C44+NMM!C43+PPA!C44+FBT!C24+TRE!C24+MAE!C24+TEL!C24+WWP!C24+OIS!C24</f>
        <v>85.029148753224405</v>
      </c>
      <c r="D43" s="204">
        <f>ISI!D39+NFM!D55+CHI!D44+NMM!D43+PPA!D44+FBT!D24+TRE!D24+MAE!D24+TEL!D24+WWP!D24+OIS!D24</f>
        <v>74.209372312983646</v>
      </c>
      <c r="E43" s="204">
        <f>ISI!E39+NFM!E55+CHI!E44+NMM!E43+PPA!E44+FBT!E24+TRE!E24+MAE!E24+TEL!E24+WWP!E24+OIS!E24</f>
        <v>79.08185726569215</v>
      </c>
      <c r="F43" s="204">
        <f>ISI!F39+NFM!F55+CHI!F44+NMM!F43+PPA!F44+FBT!F24+TRE!F24+MAE!F24+TEL!F24+WWP!F24+OIS!F24</f>
        <v>111.94703353396386</v>
      </c>
      <c r="G43" s="204">
        <f>ISI!G39+NFM!G55+CHI!G44+NMM!G43+PPA!G44+FBT!G24+TRE!G24+MAE!G24+TEL!G24+WWP!G24+OIS!G24</f>
        <v>128.57085124677559</v>
      </c>
      <c r="H43" s="204">
        <f>ISI!H39+NFM!H55+CHI!H44+NMM!H43+PPA!H44+FBT!H24+TRE!H24+MAE!H24+TEL!H24+WWP!H24+OIS!H24</f>
        <v>148.10834049871025</v>
      </c>
      <c r="I43" s="204">
        <f>ISI!I39+NFM!I55+CHI!I44+NMM!I43+PPA!I44+FBT!I24+TRE!I24+MAE!I24+TEL!I24+WWP!I24+OIS!I24</f>
        <v>125.08349097162511</v>
      </c>
      <c r="J43" s="204">
        <f>ISI!J39+NFM!J55+CHI!J44+NMM!J43+PPA!J44+FBT!J24+TRE!J24+MAE!J24+TEL!J24+WWP!J24+OIS!J24</f>
        <v>134.32682717110919</v>
      </c>
      <c r="K43" s="204">
        <f>ISI!K39+NFM!K55+CHI!K44+NMM!K43+PPA!K44+FBT!K24+TRE!K24+MAE!K24+TEL!K24+WWP!K24+OIS!K24</f>
        <v>196.83284608770421</v>
      </c>
      <c r="L43" s="204">
        <f>ISI!L39+NFM!L55+CHI!L44+NMM!L43+PPA!L44+FBT!L24+TRE!L24+MAE!L24+TEL!L24+WWP!L24+OIS!L24</f>
        <v>254.13198624247636</v>
      </c>
      <c r="M43" s="204">
        <f>ISI!M39+NFM!M55+CHI!M44+NMM!M43+PPA!M44+FBT!M24+TRE!M24+MAE!M24+TEL!M24+WWP!M24+OIS!M24</f>
        <v>312.12364574376613</v>
      </c>
      <c r="N43" s="204">
        <f>ISI!N39+NFM!N55+CHI!N44+NMM!N43+PPA!N44+FBT!N24+TRE!N24+MAE!N24+TEL!N24+WWP!N24+OIS!N24</f>
        <v>350.50627687016339</v>
      </c>
      <c r="O43" s="204">
        <f>ISI!O39+NFM!O55+CHI!O44+NMM!O43+PPA!O44+FBT!O24+TRE!O24+MAE!O24+TEL!O24+WWP!O24+OIS!O24</f>
        <v>360.56182287188295</v>
      </c>
      <c r="P43" s="204">
        <f>ISI!P39+NFM!P55+CHI!P44+NMM!P43+PPA!P44+FBT!P24+TRE!P24+MAE!P24+TEL!P24+WWP!P24+OIS!P24</f>
        <v>418.60137575236456</v>
      </c>
      <c r="Q43" s="204">
        <f>ISI!Q39+NFM!Q55+CHI!Q44+NMM!Q43+PPA!Q44+FBT!Q24+TRE!Q24+MAE!Q24+TEL!Q24+WWP!Q24+OIS!Q24</f>
        <v>413.08400687876173</v>
      </c>
      <c r="R43" s="204">
        <f>ISI!R39+NFM!R55+CHI!R44+NMM!R43+PPA!R44+FBT!R24+TRE!R24+MAE!R24+TEL!R24+WWP!R24+OIS!R24</f>
        <v>366.98658641444536</v>
      </c>
      <c r="S43" s="204">
        <f>ISI!S39+NFM!S55+CHI!S44+NMM!S43+PPA!S44+FBT!S24+TRE!S24+MAE!S24+TEL!S24+WWP!S24+OIS!S24</f>
        <v>376.31728288907993</v>
      </c>
      <c r="T43" s="204">
        <f>ISI!T39+NFM!T55+CHI!T44+NMM!T43+PPA!T44+FBT!T24+TRE!T24+MAE!T24+TEL!T24+WWP!T24+OIS!T24</f>
        <v>446.89647463456578</v>
      </c>
      <c r="U43" s="204">
        <f>ISI!U39+NFM!U55+CHI!U44+NMM!U43+PPA!U44+FBT!U24+TRE!U24+MAE!U24+TEL!U24+WWP!U24+OIS!U24</f>
        <v>437.96603611349957</v>
      </c>
      <c r="V43" s="204">
        <f>ISI!V39+NFM!V55+CHI!V44+NMM!V43+PPA!V44+FBT!V24+TRE!V24+MAE!V24+TEL!V24+WWP!V24+OIS!V24</f>
        <v>473.36904557179702</v>
      </c>
      <c r="W43" s="204">
        <f>ISI!W39+NFM!W55+CHI!W44+NMM!W43+PPA!W44+FBT!W24+TRE!W24+MAE!W24+TEL!W24+WWP!W24+OIS!W24</f>
        <v>485.91994840928629</v>
      </c>
      <c r="X43" s="204">
        <f>ISI!X39+NFM!X55+CHI!X44+NMM!X43+PPA!X44+FBT!X24+TRE!X24+MAE!X24+TEL!X24+WWP!X24+OIS!X24</f>
        <v>538.17222699913998</v>
      </c>
      <c r="Y43" s="204">
        <f>ISI!Y39+NFM!Y55+CHI!Y44+NMM!Y43+PPA!Y44+FBT!Y24+TRE!Y24+MAE!Y24+TEL!Y24+WWP!Y24+OIS!Y24</f>
        <v>551.13774720550305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</v>
      </c>
      <c r="C44" s="204">
        <f>ISI!C40+NFM!C56+CHI!C45+NMM!C44+PPA!C45+FBT!C25+TRE!C25+MAE!C25+TEL!C25+WWP!C25+OIS!C25</f>
        <v>0</v>
      </c>
      <c r="D44" s="204">
        <f>ISI!D40+NFM!D56+CHI!D45+NMM!D44+PPA!D45+FBT!D25+TRE!D25+MAE!D25+TEL!D25+WWP!D25+OIS!D25</f>
        <v>0</v>
      </c>
      <c r="E44" s="204">
        <f>ISI!E40+NFM!E56+CHI!E45+NMM!E44+PPA!E45+FBT!E25+TRE!E25+MAE!E25+TEL!E25+WWP!E25+OIS!E25</f>
        <v>0</v>
      </c>
      <c r="F44" s="204">
        <f>ISI!F40+NFM!F56+CHI!F45+NMM!F44+PPA!F45+FBT!F25+TRE!F25+MAE!F25+TEL!F25+WWP!F25+OIS!F25</f>
        <v>0</v>
      </c>
      <c r="G44" s="204">
        <f>ISI!G40+NFM!G56+CHI!G45+NMM!G44+PPA!G45+FBT!G25+TRE!G25+MAE!G25+TEL!G25+WWP!G25+OIS!G25</f>
        <v>0</v>
      </c>
      <c r="H44" s="204">
        <f>ISI!H40+NFM!H56+CHI!H45+NMM!H44+PPA!H45+FBT!H25+TRE!H25+MAE!H25+TEL!H25+WWP!H25+OIS!H25</f>
        <v>0</v>
      </c>
      <c r="I44" s="204">
        <f>ISI!I40+NFM!I56+CHI!I45+NMM!I44+PPA!I45+FBT!I25+TRE!I25+MAE!I25+TEL!I25+WWP!I25+OIS!I25</f>
        <v>0</v>
      </c>
      <c r="J44" s="204">
        <f>ISI!J40+NFM!J56+CHI!J45+NMM!J44+PPA!J45+FBT!J25+TRE!J25+MAE!J25+TEL!J25+WWP!J25+OIS!J25</f>
        <v>0</v>
      </c>
      <c r="K44" s="204">
        <f>ISI!K40+NFM!K56+CHI!K45+NMM!K44+PPA!K45+FBT!K25+TRE!K25+MAE!K25+TEL!K25+WWP!K25+OIS!K25</f>
        <v>0</v>
      </c>
      <c r="L44" s="204">
        <f>ISI!L40+NFM!L56+CHI!L45+NMM!L44+PPA!L45+FBT!L25+TRE!L25+MAE!L25+TEL!L25+WWP!L25+OIS!L25</f>
        <v>0</v>
      </c>
      <c r="M44" s="204">
        <f>ISI!M40+NFM!M56+CHI!M45+NMM!M44+PPA!M45+FBT!M25+TRE!M25+MAE!M25+TEL!M25+WWP!M25+OIS!M25</f>
        <v>0</v>
      </c>
      <c r="N44" s="204">
        <f>ISI!N40+NFM!N56+CHI!N45+NMM!N44+PPA!N45+FBT!N25+TRE!N25+MAE!N25+TEL!N25+WWP!N25+OIS!N25</f>
        <v>0.45382631126397238</v>
      </c>
      <c r="O44" s="204">
        <f>ISI!O40+NFM!O56+CHI!O45+NMM!O44+PPA!O45+FBT!O25+TRE!O25+MAE!O25+TEL!O25+WWP!O25+OIS!O25</f>
        <v>0.14333619948409279</v>
      </c>
      <c r="P44" s="204">
        <f>ISI!P40+NFM!P56+CHI!P45+NMM!P44+PPA!P45+FBT!P25+TRE!P25+MAE!P25+TEL!P25+WWP!P25+OIS!P25</f>
        <v>0.76431642304385206</v>
      </c>
      <c r="Q44" s="204">
        <f>ISI!Q40+NFM!Q56+CHI!Q45+NMM!Q44+PPA!Q45+FBT!Q25+TRE!Q25+MAE!Q25+TEL!Q25+WWP!Q25+OIS!Q25</f>
        <v>0.74049871023215807</v>
      </c>
      <c r="R44" s="204">
        <f>ISI!R40+NFM!R56+CHI!R45+NMM!R44+PPA!R45+FBT!R25+TRE!R25+MAE!R25+TEL!R25+WWP!R25+OIS!R25</f>
        <v>0.57325881341358542</v>
      </c>
      <c r="S44" s="204">
        <f>ISI!S40+NFM!S56+CHI!S45+NMM!S44+PPA!S45+FBT!S25+TRE!S25+MAE!S25+TEL!S25+WWP!S25+OIS!S25</f>
        <v>0.56259673258813403</v>
      </c>
      <c r="T44" s="204">
        <f>ISI!T40+NFM!T56+CHI!T45+NMM!T44+PPA!T45+FBT!T25+TRE!T25+MAE!T25+TEL!T25+WWP!T25+OIS!T25</f>
        <v>2.450558899398108E-2</v>
      </c>
      <c r="U44" s="204">
        <f>ISI!U40+NFM!U56+CHI!U45+NMM!U44+PPA!U45+FBT!U25+TRE!U25+MAE!U25+TEL!U25+WWP!U25+OIS!U25</f>
        <v>3.8177128116938949E-2</v>
      </c>
      <c r="V44" s="204">
        <f>ISI!V40+NFM!V56+CHI!V45+NMM!V44+PPA!V45+FBT!V25+TRE!V25+MAE!V25+TEL!V25+WWP!V25+OIS!V25</f>
        <v>2.2269991401547722E-2</v>
      </c>
      <c r="W44" s="204">
        <f>ISI!W40+NFM!W56+CHI!W45+NMM!W44+PPA!W45+FBT!W25+TRE!W25+MAE!W25+TEL!W25+WWP!W25+OIS!W25</f>
        <v>4.9871023215821153E-3</v>
      </c>
      <c r="X44" s="204">
        <f>ISI!X40+NFM!X56+CHI!X45+NMM!X44+PPA!X45+FBT!X25+TRE!X25+MAE!X25+TEL!X25+WWP!X25+OIS!X25</f>
        <v>2.407566638005159E-3</v>
      </c>
      <c r="Y44" s="204">
        <f>ISI!Y40+NFM!Y56+CHI!Y45+NMM!Y44+PPA!Y45+FBT!Y25+TRE!Y25+MAE!Y25+TEL!Y25+WWP!Y25+OIS!Y25</f>
        <v>1.4015477214101461E-2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7.5494411006018905E-2</v>
      </c>
      <c r="I45" s="204">
        <f>ISI!I41+NFM!I57+CHI!I46+NMM!I45+PPA!I46+FBT!I26+TRE!I26+MAE!I26+TEL!I26+WWP!I26+OIS!I26</f>
        <v>3.4651762682717108E-2</v>
      </c>
      <c r="J45" s="204">
        <f>ISI!J41+NFM!J57+CHI!J46+NMM!J45+PPA!J46+FBT!J26+TRE!J26+MAE!J26+TEL!J26+WWP!J26+OIS!J26</f>
        <v>3.1986242476354253E-2</v>
      </c>
      <c r="K45" s="204">
        <f>ISI!K41+NFM!K57+CHI!K46+NMM!K45+PPA!K46+FBT!K26+TRE!K26+MAE!K26+TEL!K26+WWP!K26+OIS!K26</f>
        <v>0.19097162510748061</v>
      </c>
      <c r="L45" s="204">
        <f>ISI!L41+NFM!L57+CHI!L46+NMM!L45+PPA!L46+FBT!L26+TRE!L26+MAE!L26+TEL!L26+WWP!L26+OIS!L26</f>
        <v>0.20971625107480654</v>
      </c>
      <c r="M45" s="204">
        <f>ISI!M41+NFM!M57+CHI!M46+NMM!M45+PPA!M46+FBT!M26+TRE!M26+MAE!M26+TEL!M26+WWP!M26+OIS!M26</f>
        <v>2.3989681857265691E-2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0.19630266552020637</v>
      </c>
      <c r="T45" s="204">
        <f>ISI!T41+NFM!T57+CHI!T46+NMM!T45+PPA!T46+FBT!T26+TRE!T26+MAE!T26+TEL!T26+WWP!T26+OIS!T26</f>
        <v>3.9552880481513328E-2</v>
      </c>
      <c r="U45" s="204">
        <f>ISI!U41+NFM!U57+CHI!U46+NMM!U45+PPA!U46+FBT!U26+TRE!U26+MAE!U26+TEL!U26+WWP!U26+OIS!U26</f>
        <v>5.0730868443680133E-2</v>
      </c>
      <c r="V45" s="204">
        <f>ISI!V41+NFM!V57+CHI!V46+NMM!V45+PPA!V46+FBT!V26+TRE!V26+MAE!V26+TEL!V26+WWP!V26+OIS!V26</f>
        <v>0.12665520206362851</v>
      </c>
      <c r="W45" s="204">
        <f>ISI!W41+NFM!W57+CHI!W46+NMM!W45+PPA!W46+FBT!W26+TRE!W26+MAE!W26+TEL!W26+WWP!W26+OIS!W26</f>
        <v>6.5692175408426479E-2</v>
      </c>
      <c r="X45" s="204">
        <f>ISI!X41+NFM!X57+CHI!X46+NMM!X45+PPA!X46+FBT!X26+TRE!X26+MAE!X26+TEL!X26+WWP!X26+OIS!X26</f>
        <v>4.325021496130696E-2</v>
      </c>
      <c r="Y45" s="204">
        <f>ISI!Y41+NFM!Y57+CHI!Y46+NMM!Y45+PPA!Y46+FBT!Y26+TRE!Y26+MAE!Y26+TEL!Y26+WWP!Y26+OIS!Y26</f>
        <v>2.149613069647463E-2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0.14754944110060189</v>
      </c>
      <c r="T48" s="204">
        <f>ISI!T44+NFM!T60+CHI!T49+NMM!T48+PPA!T49+FBT!T29+TRE!T29+MAE!T29+TEL!T29+WWP!T29+OIS!T29</f>
        <v>0.14754944110060186</v>
      </c>
      <c r="U48" s="204">
        <f>ISI!U44+NFM!U60+CHI!U49+NMM!U48+PPA!U49+FBT!U29+TRE!U29+MAE!U29+TEL!U29+WWP!U29+OIS!U29</f>
        <v>0.14754944110060186</v>
      </c>
      <c r="V48" s="204">
        <f>ISI!V44+NFM!V60+CHI!V49+NMM!V48+PPA!V49+FBT!V29+TRE!V29+MAE!V29+TEL!V29+WWP!V29+OIS!V29</f>
        <v>0.14754944110060186</v>
      </c>
      <c r="W48" s="204">
        <f>ISI!W44+NFM!W60+CHI!W49+NMM!W48+PPA!W49+FBT!W29+TRE!W29+MAE!W29+TEL!W29+WWP!W29+OIS!W29</f>
        <v>0.15288048151332762</v>
      </c>
      <c r="X48" s="204">
        <f>ISI!X44+NFM!X60+CHI!X49+NMM!X48+PPA!X49+FBT!X29+TRE!X29+MAE!X29+TEL!X29+WWP!X29+OIS!X29</f>
        <v>0.15288048151332756</v>
      </c>
      <c r="Y48" s="204">
        <f>ISI!Y44+NFM!Y60+CHI!Y49+NMM!Y48+PPA!Y49+FBT!Y29+TRE!Y29+MAE!Y29+TEL!Y29+WWP!Y29+OIS!Y29</f>
        <v>0.15288048151332759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15.739896818572657</v>
      </c>
      <c r="C49" s="206">
        <f>ISI!C45+NFM!C61+CHI!C50+NMM!C49+PPA!C50+FBT!C30+TRE!C30+MAE!C30+TEL!C30+WWP!C30+OIS!C30</f>
        <v>15.309974204643165</v>
      </c>
      <c r="D49" s="206">
        <f>ISI!D45+NFM!D61+CHI!D50+NMM!D49+PPA!D50+FBT!D30+TRE!D30+MAE!D30+TEL!D30+WWP!D30+OIS!D30</f>
        <v>15.047205503009456</v>
      </c>
      <c r="E49" s="206">
        <f>ISI!E45+NFM!E61+CHI!E50+NMM!E49+PPA!E50+FBT!E30+TRE!E30+MAE!E30+TEL!E30+WWP!E30+OIS!E30</f>
        <v>14.951762682717114</v>
      </c>
      <c r="F49" s="206">
        <f>ISI!F45+NFM!F61+CHI!F50+NMM!F49+PPA!F50+FBT!F30+TRE!F30+MAE!F30+TEL!F30+WWP!F30+OIS!F30</f>
        <v>14.521840068787618</v>
      </c>
      <c r="G49" s="206">
        <f>ISI!G45+NFM!G61+CHI!G50+NMM!G49+PPA!G50+FBT!G30+TRE!G30+MAE!G30+TEL!G30+WWP!G30+OIS!G30</f>
        <v>16.337059329320724</v>
      </c>
      <c r="H49" s="206">
        <f>ISI!H45+NFM!H61+CHI!H50+NMM!H49+PPA!H50+FBT!H30+TRE!H30+MAE!H30+TEL!H30+WWP!H30+OIS!H30</f>
        <v>15.142820292347375</v>
      </c>
      <c r="I49" s="206">
        <f>ISI!I45+NFM!I61+CHI!I50+NMM!I49+PPA!I50+FBT!I30+TRE!I30+MAE!I30+TEL!I30+WWP!I30+OIS!I30</f>
        <v>13.231986242476353</v>
      </c>
      <c r="J49" s="206">
        <f>ISI!J45+NFM!J61+CHI!J50+NMM!J49+PPA!J50+FBT!J30+TRE!J30+MAE!J30+TEL!J30+WWP!J30+OIS!J30</f>
        <v>8.5029234737747199</v>
      </c>
      <c r="K49" s="206">
        <f>ISI!K45+NFM!K61+CHI!K50+NMM!K49+PPA!K50+FBT!K30+TRE!K30+MAE!K30+TEL!K30+WWP!K30+OIS!K30</f>
        <v>7.1175408426483218</v>
      </c>
      <c r="L49" s="206">
        <f>ISI!L45+NFM!L61+CHI!L50+NMM!L49+PPA!L50+FBT!L30+TRE!L30+MAE!L30+TEL!L30+WWP!L30+OIS!L30</f>
        <v>9.2433361994840926</v>
      </c>
      <c r="M49" s="206">
        <f>ISI!M45+NFM!M61+CHI!M50+NMM!M49+PPA!M50+FBT!M30+TRE!M30+MAE!M30+TEL!M30+WWP!M30+OIS!M30</f>
        <v>6.4010318142734306</v>
      </c>
      <c r="N49" s="206">
        <f>ISI!N45+NFM!N61+CHI!N50+NMM!N49+PPA!N50+FBT!N30+TRE!N30+MAE!N30+TEL!N30+WWP!N30+OIS!N30</f>
        <v>6.1861564918314702</v>
      </c>
      <c r="O49" s="206">
        <f>ISI!O45+NFM!O61+CHI!O50+NMM!O49+PPA!O50+FBT!O30+TRE!O30+MAE!O30+TEL!O30+WWP!O30+OIS!O30</f>
        <v>11.44067067927773</v>
      </c>
      <c r="P49" s="206">
        <f>ISI!P45+NFM!P61+CHI!P50+NMM!P49+PPA!P50+FBT!P30+TRE!P30+MAE!P30+TEL!P30+WWP!P30+OIS!P30</f>
        <v>21.257179707652625</v>
      </c>
      <c r="Q49" s="206">
        <f>ISI!Q45+NFM!Q61+CHI!Q50+NMM!Q49+PPA!Q50+FBT!Q30+TRE!Q30+MAE!Q30+TEL!Q30+WWP!Q30+OIS!Q30</f>
        <v>34.632588134135858</v>
      </c>
      <c r="R49" s="206">
        <f>ISI!R45+NFM!R61+CHI!R50+NMM!R49+PPA!R50+FBT!R30+TRE!R30+MAE!R30+TEL!R30+WWP!R30+OIS!R30</f>
        <v>59.854686156491823</v>
      </c>
      <c r="S49" s="206">
        <f>ISI!S45+NFM!S61+CHI!S50+NMM!S49+PPA!S50+FBT!S30+TRE!S30+MAE!S30+TEL!S30+WWP!S30+OIS!S30</f>
        <v>78.59914015477213</v>
      </c>
      <c r="T49" s="206">
        <f>ISI!T45+NFM!T61+CHI!T50+NMM!T49+PPA!T50+FBT!T30+TRE!T30+MAE!T30+TEL!T30+WWP!T30+OIS!T30</f>
        <v>90.325021496130702</v>
      </c>
      <c r="U49" s="206">
        <f>ISI!U45+NFM!U61+CHI!U50+NMM!U49+PPA!U50+FBT!U30+TRE!U30+MAE!U30+TEL!U30+WWP!U30+OIS!U30</f>
        <v>79.384092863284607</v>
      </c>
      <c r="V49" s="206">
        <f>ISI!V45+NFM!V61+CHI!V50+NMM!V49+PPA!V50+FBT!V30+TRE!V30+MAE!V30+TEL!V30+WWP!V30+OIS!V30</f>
        <v>70.038693035253644</v>
      </c>
      <c r="W49" s="206">
        <f>ISI!W45+NFM!W61+CHI!W50+NMM!W49+PPA!W50+FBT!W30+TRE!W30+MAE!W30+TEL!W30+WWP!W30+OIS!W30</f>
        <v>70.1578675838349</v>
      </c>
      <c r="X49" s="206">
        <f>ISI!X45+NFM!X61+CHI!X50+NMM!X49+PPA!X50+FBT!X30+TRE!X30+MAE!X30+TEL!X30+WWP!X30+OIS!X30</f>
        <v>67.407480653482367</v>
      </c>
      <c r="Y49" s="206">
        <f>ISI!Y45+NFM!Y61+CHI!Y50+NMM!Y49+PPA!Y50+FBT!Y30+TRE!Y30+MAE!Y30+TEL!Y30+WWP!Y30+OIS!Y30</f>
        <v>60.418228718830605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123.21582115219259</v>
      </c>
      <c r="C50" s="207">
        <f>ISI!C46+NFM!C62+CHI!C51+NMM!C50+PPA!C51+FBT!C31+TRE!C31+MAE!C31+TEL!C31+WWP!C31+OIS!C31</f>
        <v>132.84608770421323</v>
      </c>
      <c r="D50" s="207">
        <f>ISI!D46+NFM!D62+CHI!D51+NMM!D50+PPA!D51+FBT!D31+TRE!D31+MAE!D31+TEL!D31+WWP!D31+OIS!D31</f>
        <v>131.21238177128117</v>
      </c>
      <c r="E50" s="207">
        <f>ISI!E46+NFM!E62+CHI!E51+NMM!E50+PPA!E51+FBT!E31+TRE!E31+MAE!E31+TEL!E31+WWP!E31+OIS!E31</f>
        <v>138.00515907136713</v>
      </c>
      <c r="F50" s="207">
        <f>ISI!F46+NFM!F62+CHI!F51+NMM!F50+PPA!F51+FBT!F31+TRE!F31+MAE!F31+TEL!F31+WWP!F31+OIS!F31</f>
        <v>140.4987102321582</v>
      </c>
      <c r="G50" s="207">
        <f>ISI!G46+NFM!G62+CHI!G51+NMM!G50+PPA!G51+FBT!G31+TRE!G31+MAE!G31+TEL!G31+WWP!G31+OIS!G31</f>
        <v>146.17368873602751</v>
      </c>
      <c r="H50" s="207">
        <f>ISI!H46+NFM!H62+CHI!H51+NMM!H50+PPA!H51+FBT!H31+TRE!H31+MAE!H31+TEL!H31+WWP!H31+OIS!H31</f>
        <v>151.24677558039551</v>
      </c>
      <c r="I50" s="207">
        <f>ISI!I46+NFM!I62+CHI!I51+NMM!I50+PPA!I51+FBT!I31+TRE!I31+MAE!I31+TEL!I31+WWP!I31+OIS!I31</f>
        <v>156.14789337919174</v>
      </c>
      <c r="J50" s="207">
        <f>ISI!J46+NFM!J62+CHI!J51+NMM!J50+PPA!J51+FBT!J31+TRE!J31+MAE!J31+TEL!J31+WWP!J31+OIS!J31</f>
        <v>144.88392089423903</v>
      </c>
      <c r="K50" s="207">
        <f>ISI!K46+NFM!K62+CHI!K51+NMM!K50+PPA!K51+FBT!K31+TRE!K31+MAE!K31+TEL!K31+WWP!K31+OIS!K31</f>
        <v>129.49269131556321</v>
      </c>
      <c r="L50" s="207">
        <f>ISI!L46+NFM!L62+CHI!L51+NMM!L50+PPA!L51+FBT!L31+TRE!L31+MAE!L31+TEL!L31+WWP!L31+OIS!L31</f>
        <v>136.71539122957867</v>
      </c>
      <c r="M50" s="207">
        <f>ISI!M46+NFM!M62+CHI!M51+NMM!M50+PPA!M51+FBT!M31+TRE!M31+MAE!M31+TEL!M31+WWP!M31+OIS!M31</f>
        <v>143.59415305245057</v>
      </c>
      <c r="N50" s="207">
        <f>ISI!N46+NFM!N62+CHI!N51+NMM!N50+PPA!N51+FBT!N31+TRE!N31+MAE!N31+TEL!N31+WWP!N31+OIS!N31</f>
        <v>171.36715391229578</v>
      </c>
      <c r="O50" s="207">
        <f>ISI!O46+NFM!O62+CHI!O51+NMM!O50+PPA!O51+FBT!O31+TRE!O31+MAE!O31+TEL!O31+WWP!O31+OIS!O31</f>
        <v>155.46001719690454</v>
      </c>
      <c r="P50" s="207">
        <f>ISI!P46+NFM!P62+CHI!P51+NMM!P50+PPA!P51+FBT!P31+TRE!P31+MAE!P31+TEL!P31+WWP!P31+OIS!P31</f>
        <v>143.33619948409287</v>
      </c>
      <c r="Q50" s="207">
        <f>ISI!Q46+NFM!Q62+CHI!Q51+NMM!Q50+PPA!Q51+FBT!Q31+TRE!Q31+MAE!Q31+TEL!Q31+WWP!Q31+OIS!Q31</f>
        <v>146.43164230438521</v>
      </c>
      <c r="R50" s="207">
        <f>ISI!R46+NFM!R62+CHI!R51+NMM!R50+PPA!R51+FBT!R31+TRE!R31+MAE!R31+TEL!R31+WWP!R31+OIS!R31</f>
        <v>143.33619948409282</v>
      </c>
      <c r="S50" s="207">
        <f>ISI!S46+NFM!S62+CHI!S51+NMM!S50+PPA!S51+FBT!S31+TRE!S31+MAE!S31+TEL!S31+WWP!S31+OIS!S31</f>
        <v>151.56010318142734</v>
      </c>
      <c r="T50" s="207">
        <f>ISI!T46+NFM!T62+CHI!T51+NMM!T50+PPA!T51+FBT!T31+TRE!T31+MAE!T31+TEL!T31+WWP!T31+OIS!T31</f>
        <v>158.38065348237316</v>
      </c>
      <c r="U50" s="207">
        <f>ISI!U46+NFM!U62+CHI!U51+NMM!U50+PPA!U51+FBT!U31+TRE!U31+MAE!U31+TEL!U31+WWP!U31+OIS!U31</f>
        <v>158.73551160791058</v>
      </c>
      <c r="V50" s="207">
        <f>ISI!V46+NFM!V62+CHI!V51+NMM!V50+PPA!V51+FBT!V31+TRE!V31+MAE!V31+TEL!V31+WWP!V31+OIS!V31</f>
        <v>160.24049871023215</v>
      </c>
      <c r="W50" s="207">
        <f>ISI!W46+NFM!W62+CHI!W51+NMM!W50+PPA!W51+FBT!W31+TRE!W31+MAE!W31+TEL!W31+WWP!W31+OIS!W31</f>
        <v>167.32588134135852</v>
      </c>
      <c r="X50" s="207">
        <f>ISI!X46+NFM!X62+CHI!X51+NMM!X50+PPA!X51+FBT!X31+TRE!X31+MAE!X31+TEL!X31+WWP!X31+OIS!X31</f>
        <v>158.92261392949266</v>
      </c>
      <c r="Y50" s="207">
        <f>ISI!Y46+NFM!Y62+CHI!Y51+NMM!Y50+PPA!Y51+FBT!Y31+TRE!Y31+MAE!Y31+TEL!Y31+WWP!Y31+OIS!Y31</f>
        <v>150.54282029234736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576.54488392089411</v>
      </c>
      <c r="C51" s="210">
        <f t="shared" si="4"/>
        <v>612.78503869303518</v>
      </c>
      <c r="D51" s="210">
        <f t="shared" si="4"/>
        <v>621.91719690455727</v>
      </c>
      <c r="E51" s="210">
        <f t="shared" si="4"/>
        <v>626.3824591573516</v>
      </c>
      <c r="F51" s="210">
        <f t="shared" si="4"/>
        <v>667.15657781599305</v>
      </c>
      <c r="G51" s="210">
        <f t="shared" si="4"/>
        <v>698.62674118658629</v>
      </c>
      <c r="H51" s="210">
        <f t="shared" si="4"/>
        <v>741.13104041272538</v>
      </c>
      <c r="I51" s="210">
        <f t="shared" si="4"/>
        <v>722.77506448839222</v>
      </c>
      <c r="J51" s="210">
        <f t="shared" si="4"/>
        <v>679.17592433361995</v>
      </c>
      <c r="K51" s="210">
        <f t="shared" si="4"/>
        <v>651.71547721410161</v>
      </c>
      <c r="L51" s="210">
        <f t="shared" si="4"/>
        <v>773.84711951848647</v>
      </c>
      <c r="M51" s="210">
        <f t="shared" si="4"/>
        <v>747.75494411006014</v>
      </c>
      <c r="N51" s="210">
        <f t="shared" si="4"/>
        <v>827.43542562338769</v>
      </c>
      <c r="O51" s="210">
        <f t="shared" si="4"/>
        <v>767.64299226139292</v>
      </c>
      <c r="P51" s="210">
        <f t="shared" si="4"/>
        <v>791.15864144453997</v>
      </c>
      <c r="Q51" s="210">
        <f t="shared" si="4"/>
        <v>787.77996560619056</v>
      </c>
      <c r="R51" s="210">
        <f t="shared" si="4"/>
        <v>748.95356835769564</v>
      </c>
      <c r="S51" s="210">
        <f t="shared" si="4"/>
        <v>793.35614789337922</v>
      </c>
      <c r="T51" s="210">
        <f t="shared" si="4"/>
        <v>897.89226139294908</v>
      </c>
      <c r="U51" s="210">
        <f t="shared" si="4"/>
        <v>852.75838349097182</v>
      </c>
      <c r="V51" s="210">
        <f t="shared" si="4"/>
        <v>870.9233018056749</v>
      </c>
      <c r="W51" s="210">
        <f t="shared" si="4"/>
        <v>894.1620808254512</v>
      </c>
      <c r="X51" s="210">
        <f t="shared" si="4"/>
        <v>907.2024935511605</v>
      </c>
      <c r="Y51" s="210">
        <f t="shared" si="4"/>
        <v>921.40619088564074</v>
      </c>
    </row>
    <row r="52" spans="1:25" ht="12" customHeight="1" x14ac:dyDescent="0.25">
      <c r="A52" s="17" t="s">
        <v>14</v>
      </c>
      <c r="B52" s="209">
        <f>ISI!B$47</f>
        <v>137.3173688736027</v>
      </c>
      <c r="C52" s="209">
        <f>ISI!C$47</f>
        <v>139.95889939810829</v>
      </c>
      <c r="D52" s="209">
        <f>ISI!D$47</f>
        <v>133.40378331900251</v>
      </c>
      <c r="E52" s="209">
        <f>ISI!E$47</f>
        <v>130.89776440240749</v>
      </c>
      <c r="F52" s="209">
        <f>ISI!F$47</f>
        <v>133.60885640584689</v>
      </c>
      <c r="G52" s="209">
        <f>ISI!G$47</f>
        <v>131.10894239036969</v>
      </c>
      <c r="H52" s="209">
        <f>ISI!H$47</f>
        <v>135.7524505588994</v>
      </c>
      <c r="I52" s="209">
        <f>ISI!I$47</f>
        <v>134.90756663800519</v>
      </c>
      <c r="J52" s="209">
        <f>ISI!J$47</f>
        <v>126.8856405846947</v>
      </c>
      <c r="K52" s="209">
        <f>ISI!K$47</f>
        <v>113.78263112639721</v>
      </c>
      <c r="L52" s="209">
        <f>ISI!L$47</f>
        <v>129.94883920894239</v>
      </c>
      <c r="M52" s="209">
        <f>ISI!M$47</f>
        <v>46.913843508168533</v>
      </c>
      <c r="N52" s="209">
        <f>ISI!N$47</f>
        <v>82.116165090283744</v>
      </c>
      <c r="O52" s="209">
        <f>ISI!O$47</f>
        <v>27.266895958727421</v>
      </c>
      <c r="P52" s="209">
        <f>ISI!P$47</f>
        <v>1.614617368873603</v>
      </c>
      <c r="Q52" s="209">
        <f>ISI!Q$47</f>
        <v>13.934307824591571</v>
      </c>
      <c r="R52" s="209">
        <f>ISI!R$47</f>
        <v>0</v>
      </c>
      <c r="S52" s="209">
        <f>ISI!S$47</f>
        <v>0</v>
      </c>
      <c r="T52" s="209">
        <f>ISI!T$47</f>
        <v>0</v>
      </c>
      <c r="U52" s="209">
        <f>ISI!U$47</f>
        <v>0</v>
      </c>
      <c r="V52" s="209">
        <f>ISI!V$47</f>
        <v>0</v>
      </c>
      <c r="W52" s="209">
        <f>ISI!W$47</f>
        <v>0</v>
      </c>
      <c r="X52" s="209">
        <f>ISI!X$47</f>
        <v>0</v>
      </c>
      <c r="Y52" s="209">
        <f>ISI!Y$47</f>
        <v>0</v>
      </c>
    </row>
    <row r="53" spans="1:25" ht="12" customHeight="1" x14ac:dyDescent="0.25">
      <c r="A53" s="18" t="s">
        <v>43</v>
      </c>
      <c r="B53" s="204">
        <f>ISI!B$48</f>
        <v>0</v>
      </c>
      <c r="C53" s="204">
        <f>ISI!C$48</f>
        <v>0</v>
      </c>
      <c r="D53" s="204">
        <f>ISI!D$48</f>
        <v>0</v>
      </c>
      <c r="E53" s="204">
        <f>ISI!E$48</f>
        <v>0</v>
      </c>
      <c r="F53" s="204">
        <f>ISI!F$48</f>
        <v>0</v>
      </c>
      <c r="G53" s="204">
        <f>ISI!G$48</f>
        <v>0</v>
      </c>
      <c r="H53" s="204">
        <f>ISI!H$48</f>
        <v>0</v>
      </c>
      <c r="I53" s="204">
        <f>ISI!I$48</f>
        <v>0</v>
      </c>
      <c r="J53" s="204">
        <f>ISI!J$48</f>
        <v>0</v>
      </c>
      <c r="K53" s="204">
        <f>ISI!K$48</f>
        <v>0</v>
      </c>
      <c r="L53" s="204">
        <f>ISI!L$48</f>
        <v>0</v>
      </c>
      <c r="M53" s="204">
        <f>ISI!M$48</f>
        <v>0</v>
      </c>
      <c r="N53" s="204">
        <f>ISI!N$48</f>
        <v>0</v>
      </c>
      <c r="O53" s="204">
        <f>ISI!O$48</f>
        <v>0</v>
      </c>
      <c r="P53" s="204">
        <f>ISI!P$48</f>
        <v>0</v>
      </c>
      <c r="Q53" s="204">
        <f>ISI!Q$48</f>
        <v>0</v>
      </c>
      <c r="R53" s="204">
        <f>ISI!R$48</f>
        <v>0</v>
      </c>
      <c r="S53" s="204">
        <f>ISI!S$48</f>
        <v>0</v>
      </c>
      <c r="T53" s="204">
        <f>ISI!T$48</f>
        <v>0</v>
      </c>
      <c r="U53" s="204">
        <f>ISI!U$48</f>
        <v>0</v>
      </c>
      <c r="V53" s="204">
        <f>ISI!V$48</f>
        <v>0</v>
      </c>
      <c r="W53" s="204">
        <f>ISI!W$48</f>
        <v>0</v>
      </c>
      <c r="X53" s="204">
        <f>ISI!X$48</f>
        <v>0</v>
      </c>
      <c r="Y53" s="204">
        <f>ISI!Y$48</f>
        <v>0</v>
      </c>
    </row>
    <row r="54" spans="1:25" ht="12" customHeight="1" x14ac:dyDescent="0.25">
      <c r="A54" s="18" t="s">
        <v>44</v>
      </c>
      <c r="B54" s="204">
        <f>ISI!B$49</f>
        <v>137.3173688736027</v>
      </c>
      <c r="C54" s="204">
        <f>ISI!C$49</f>
        <v>139.95889939810829</v>
      </c>
      <c r="D54" s="204">
        <f>ISI!D$49</f>
        <v>133.40378331900251</v>
      </c>
      <c r="E54" s="204">
        <f>ISI!E$49</f>
        <v>130.89776440240749</v>
      </c>
      <c r="F54" s="204">
        <f>ISI!F$49</f>
        <v>133.60885640584689</v>
      </c>
      <c r="G54" s="204">
        <f>ISI!G$49</f>
        <v>131.10894239036969</v>
      </c>
      <c r="H54" s="204">
        <f>ISI!H$49</f>
        <v>135.7524505588994</v>
      </c>
      <c r="I54" s="204">
        <f>ISI!I$49</f>
        <v>134.90756663800519</v>
      </c>
      <c r="J54" s="204">
        <f>ISI!J$49</f>
        <v>126.8856405846947</v>
      </c>
      <c r="K54" s="204">
        <f>ISI!K$49</f>
        <v>113.78263112639721</v>
      </c>
      <c r="L54" s="204">
        <f>ISI!L$49</f>
        <v>129.94883920894239</v>
      </c>
      <c r="M54" s="204">
        <f>ISI!M$49</f>
        <v>46.913843508168533</v>
      </c>
      <c r="N54" s="204">
        <f>ISI!N$49</f>
        <v>82.116165090283744</v>
      </c>
      <c r="O54" s="204">
        <f>ISI!O$49</f>
        <v>27.266895958727421</v>
      </c>
      <c r="P54" s="204">
        <f>ISI!P$49</f>
        <v>1.614617368873603</v>
      </c>
      <c r="Q54" s="204">
        <f>ISI!Q$49</f>
        <v>13.934307824591571</v>
      </c>
      <c r="R54" s="204">
        <f>ISI!R$49</f>
        <v>0</v>
      </c>
      <c r="S54" s="204">
        <f>ISI!S$49</f>
        <v>0</v>
      </c>
      <c r="T54" s="204">
        <f>ISI!T$49</f>
        <v>0</v>
      </c>
      <c r="U54" s="204">
        <f>ISI!U$49</f>
        <v>0</v>
      </c>
      <c r="V54" s="204">
        <f>ISI!V$49</f>
        <v>0</v>
      </c>
      <c r="W54" s="204">
        <f>ISI!W$49</f>
        <v>0</v>
      </c>
      <c r="X54" s="204">
        <f>ISI!X$49</f>
        <v>0</v>
      </c>
      <c r="Y54" s="204">
        <f>ISI!Y$49</f>
        <v>0</v>
      </c>
    </row>
    <row r="55" spans="1:25" ht="12" customHeight="1" x14ac:dyDescent="0.25">
      <c r="A55" s="19" t="s">
        <v>18</v>
      </c>
      <c r="B55" s="205">
        <f>NFM!B$63</f>
        <v>0</v>
      </c>
      <c r="C55" s="205">
        <f>NFM!C$63</f>
        <v>0</v>
      </c>
      <c r="D55" s="205">
        <f>NFM!D$63</f>
        <v>0</v>
      </c>
      <c r="E55" s="205">
        <f>NFM!E$63</f>
        <v>0</v>
      </c>
      <c r="F55" s="205">
        <f>NFM!F$63</f>
        <v>0</v>
      </c>
      <c r="G55" s="205">
        <f>NFM!G$63</f>
        <v>0</v>
      </c>
      <c r="H55" s="205">
        <f>NFM!H$63</f>
        <v>0</v>
      </c>
      <c r="I55" s="205">
        <f>NFM!I$63</f>
        <v>0</v>
      </c>
      <c r="J55" s="205">
        <f>NFM!J$63</f>
        <v>0</v>
      </c>
      <c r="K55" s="205">
        <f>NFM!K$63</f>
        <v>0</v>
      </c>
      <c r="L55" s="205">
        <f>NFM!L$63</f>
        <v>0</v>
      </c>
      <c r="M55" s="205">
        <f>NFM!M$63</f>
        <v>0</v>
      </c>
      <c r="N55" s="205">
        <f>NFM!N$63</f>
        <v>0</v>
      </c>
      <c r="O55" s="205">
        <f>NFM!O$63</f>
        <v>0</v>
      </c>
      <c r="P55" s="205">
        <f>NFM!P$63</f>
        <v>0</v>
      </c>
      <c r="Q55" s="205">
        <f>NFM!Q$63</f>
        <v>0</v>
      </c>
      <c r="R55" s="205">
        <f>NFM!R$63</f>
        <v>0</v>
      </c>
      <c r="S55" s="205">
        <f>NFM!S$63</f>
        <v>0</v>
      </c>
      <c r="T55" s="205">
        <f>NFM!T$63</f>
        <v>0</v>
      </c>
      <c r="U55" s="205">
        <f>NFM!U$63</f>
        <v>0</v>
      </c>
      <c r="V55" s="205">
        <f>NFM!V$63</f>
        <v>0</v>
      </c>
      <c r="W55" s="205">
        <f>NFM!W$63</f>
        <v>0</v>
      </c>
      <c r="X55" s="205">
        <f>NFM!X$63</f>
        <v>0</v>
      </c>
      <c r="Y55" s="205">
        <f>NFM!Y$63</f>
        <v>0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0</v>
      </c>
      <c r="C57" s="204">
        <f>NFM!C$65</f>
        <v>0</v>
      </c>
      <c r="D57" s="204">
        <f>NFM!D$65</f>
        <v>0</v>
      </c>
      <c r="E57" s="204">
        <f>NFM!E$65</f>
        <v>0</v>
      </c>
      <c r="F57" s="204">
        <f>NFM!F$65</f>
        <v>0</v>
      </c>
      <c r="G57" s="204">
        <f>NFM!G$65</f>
        <v>0</v>
      </c>
      <c r="H57" s="204">
        <f>NFM!H$65</f>
        <v>0</v>
      </c>
      <c r="I57" s="204">
        <f>NFM!I$65</f>
        <v>0</v>
      </c>
      <c r="J57" s="204">
        <f>NFM!J$65</f>
        <v>0</v>
      </c>
      <c r="K57" s="204">
        <f>NFM!K$65</f>
        <v>0</v>
      </c>
      <c r="L57" s="204">
        <f>NFM!L$65</f>
        <v>0</v>
      </c>
      <c r="M57" s="204">
        <f>NFM!M$65</f>
        <v>0</v>
      </c>
      <c r="N57" s="204">
        <f>NFM!N$65</f>
        <v>0</v>
      </c>
      <c r="O57" s="204">
        <f>NFM!O$65</f>
        <v>0</v>
      </c>
      <c r="P57" s="204">
        <f>NFM!P$65</f>
        <v>0</v>
      </c>
      <c r="Q57" s="204">
        <f>NFM!Q$65</f>
        <v>0</v>
      </c>
      <c r="R57" s="204">
        <f>NFM!R$65</f>
        <v>0</v>
      </c>
      <c r="S57" s="204">
        <f>NFM!S$65</f>
        <v>0</v>
      </c>
      <c r="T57" s="204">
        <f>NFM!T$65</f>
        <v>0</v>
      </c>
      <c r="U57" s="204">
        <f>NFM!U$65</f>
        <v>0</v>
      </c>
      <c r="V57" s="204">
        <f>NFM!V$65</f>
        <v>0</v>
      </c>
      <c r="W57" s="204">
        <f>NFM!W$65</f>
        <v>0</v>
      </c>
      <c r="X57" s="204">
        <f>NFM!X$65</f>
        <v>0</v>
      </c>
      <c r="Y57" s="204">
        <f>NFM!Y$65</f>
        <v>0</v>
      </c>
    </row>
    <row r="58" spans="1:25" ht="12" customHeight="1" x14ac:dyDescent="0.25">
      <c r="A58" s="22" t="s">
        <v>46</v>
      </c>
      <c r="B58" s="211">
        <f>NFM!B$66</f>
        <v>0</v>
      </c>
      <c r="C58" s="211">
        <f>NFM!C$66</f>
        <v>0</v>
      </c>
      <c r="D58" s="211">
        <f>NFM!D$66</f>
        <v>0</v>
      </c>
      <c r="E58" s="211">
        <f>NFM!E$66</f>
        <v>0</v>
      </c>
      <c r="F58" s="211">
        <f>NFM!F$66</f>
        <v>0</v>
      </c>
      <c r="G58" s="211">
        <f>NFM!G$66</f>
        <v>0</v>
      </c>
      <c r="H58" s="211">
        <f>NFM!H$66</f>
        <v>0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0</v>
      </c>
      <c r="C59" s="212">
        <f>NFM!C$67</f>
        <v>0</v>
      </c>
      <c r="D59" s="212">
        <f>NFM!D$67</f>
        <v>0</v>
      </c>
      <c r="E59" s="212">
        <f>NFM!E$67</f>
        <v>0</v>
      </c>
      <c r="F59" s="212">
        <f>NFM!F$67</f>
        <v>0</v>
      </c>
      <c r="G59" s="212">
        <f>NFM!G$67</f>
        <v>0</v>
      </c>
      <c r="H59" s="212">
        <f>NFM!H$67</f>
        <v>0</v>
      </c>
      <c r="I59" s="212">
        <f>NFM!I$67</f>
        <v>0</v>
      </c>
      <c r="J59" s="212">
        <f>NFM!J$67</f>
        <v>0</v>
      </c>
      <c r="K59" s="212">
        <f>NFM!K$67</f>
        <v>0</v>
      </c>
      <c r="L59" s="212">
        <f>NFM!L$67</f>
        <v>0</v>
      </c>
      <c r="M59" s="212">
        <f>NFM!M$67</f>
        <v>0</v>
      </c>
      <c r="N59" s="212">
        <f>NFM!N$67</f>
        <v>0</v>
      </c>
      <c r="O59" s="212">
        <f>NFM!O$67</f>
        <v>0</v>
      </c>
      <c r="P59" s="212">
        <f>NFM!P$67</f>
        <v>0</v>
      </c>
      <c r="Q59" s="212">
        <f>NFM!Q$67</f>
        <v>0</v>
      </c>
      <c r="R59" s="212">
        <f>NFM!R$67</f>
        <v>0</v>
      </c>
      <c r="S59" s="212">
        <f>NFM!S$67</f>
        <v>0</v>
      </c>
      <c r="T59" s="212">
        <f>NFM!T$67</f>
        <v>0</v>
      </c>
      <c r="U59" s="212">
        <f>NFM!U$67</f>
        <v>0</v>
      </c>
      <c r="V59" s="212">
        <f>NFM!V$67</f>
        <v>0</v>
      </c>
      <c r="W59" s="212">
        <f>NFM!W$67</f>
        <v>0</v>
      </c>
      <c r="X59" s="212">
        <f>NFM!X$67</f>
        <v>0</v>
      </c>
      <c r="Y59" s="212">
        <f>NFM!Y$67</f>
        <v>0</v>
      </c>
    </row>
    <row r="60" spans="1:25" ht="12" customHeight="1" x14ac:dyDescent="0.25">
      <c r="A60" s="18" t="s">
        <v>47</v>
      </c>
      <c r="B60" s="204">
        <f>NFM!B$68</f>
        <v>0</v>
      </c>
      <c r="C60" s="204">
        <f>NFM!C$68</f>
        <v>0</v>
      </c>
      <c r="D60" s="204">
        <f>NFM!D$68</f>
        <v>0</v>
      </c>
      <c r="E60" s="204">
        <f>NFM!E$68</f>
        <v>0</v>
      </c>
      <c r="F60" s="204">
        <f>NFM!F$68</f>
        <v>0</v>
      </c>
      <c r="G60" s="204">
        <f>NFM!G$68</f>
        <v>0</v>
      </c>
      <c r="H60" s="204">
        <f>NFM!H$68</f>
        <v>0</v>
      </c>
      <c r="I60" s="204">
        <f>NFM!I$68</f>
        <v>0</v>
      </c>
      <c r="J60" s="204">
        <f>NFM!J$68</f>
        <v>0</v>
      </c>
      <c r="K60" s="204">
        <f>NFM!K$68</f>
        <v>0</v>
      </c>
      <c r="L60" s="204">
        <f>NFM!L$68</f>
        <v>0</v>
      </c>
      <c r="M60" s="204">
        <f>NFM!M$68</f>
        <v>0</v>
      </c>
      <c r="N60" s="204">
        <f>NFM!N$68</f>
        <v>0</v>
      </c>
      <c r="O60" s="204">
        <f>NFM!O$68</f>
        <v>0</v>
      </c>
      <c r="P60" s="204">
        <f>NFM!P$68</f>
        <v>0</v>
      </c>
      <c r="Q60" s="204">
        <f>NFM!Q$68</f>
        <v>0</v>
      </c>
      <c r="R60" s="204">
        <f>NFM!R$68</f>
        <v>0</v>
      </c>
      <c r="S60" s="204">
        <f>NFM!S$68</f>
        <v>0</v>
      </c>
      <c r="T60" s="204">
        <f>NFM!T$68</f>
        <v>0</v>
      </c>
      <c r="U60" s="204">
        <f>NFM!U$68</f>
        <v>0</v>
      </c>
      <c r="V60" s="204">
        <f>NFM!V$68</f>
        <v>0</v>
      </c>
      <c r="W60" s="204">
        <f>NFM!W$68</f>
        <v>0</v>
      </c>
      <c r="X60" s="204">
        <f>NFM!X$68</f>
        <v>0</v>
      </c>
      <c r="Y60" s="204">
        <f>NFM!Y$68</f>
        <v>0</v>
      </c>
    </row>
    <row r="61" spans="1:25" ht="12" customHeight="1" x14ac:dyDescent="0.25">
      <c r="A61" s="19" t="s">
        <v>19</v>
      </c>
      <c r="B61" s="205">
        <f>CHI!B$52</f>
        <v>14.860963026655197</v>
      </c>
      <c r="C61" s="205">
        <f>CHI!C$52</f>
        <v>17.660275150472916</v>
      </c>
      <c r="D61" s="205">
        <f>CHI!D$52</f>
        <v>17.782115219260533</v>
      </c>
      <c r="E61" s="205">
        <f>CHI!E$52</f>
        <v>17.29724849527085</v>
      </c>
      <c r="F61" s="205">
        <f>CHI!F$52</f>
        <v>16.573516766981943</v>
      </c>
      <c r="G61" s="205">
        <f>CHI!G$52</f>
        <v>17.476354256233879</v>
      </c>
      <c r="H61" s="205">
        <f>CHI!H$52</f>
        <v>19.178417884780742</v>
      </c>
      <c r="I61" s="205">
        <f>CHI!I$52</f>
        <v>15.736371453138435</v>
      </c>
      <c r="J61" s="205">
        <f>CHI!J$52</f>
        <v>26.058813413585547</v>
      </c>
      <c r="K61" s="205">
        <f>CHI!K$52</f>
        <v>24.550558899398109</v>
      </c>
      <c r="L61" s="205">
        <f>CHI!L$52</f>
        <v>27.737661220980229</v>
      </c>
      <c r="M61" s="205">
        <f>CHI!M$52</f>
        <v>23.261220980223559</v>
      </c>
      <c r="N61" s="205">
        <f>CHI!N$52</f>
        <v>24.021238177128119</v>
      </c>
      <c r="O61" s="205">
        <f>CHI!O$52</f>
        <v>25.196388650042984</v>
      </c>
      <c r="P61" s="205">
        <f>CHI!P$52</f>
        <v>24.275580395528799</v>
      </c>
      <c r="Q61" s="205">
        <f>CHI!Q$52</f>
        <v>23.311865864144451</v>
      </c>
      <c r="R61" s="205">
        <f>CHI!R$52</f>
        <v>23.426311263972483</v>
      </c>
      <c r="S61" s="205">
        <f>CHI!S$52</f>
        <v>25.909374942972565</v>
      </c>
      <c r="T61" s="205">
        <f>CHI!T$52</f>
        <v>26.642640543406806</v>
      </c>
      <c r="U61" s="205">
        <f>CHI!U$52</f>
        <v>21.193262226582924</v>
      </c>
      <c r="V61" s="205">
        <f>CHI!V$52</f>
        <v>21.330612289169572</v>
      </c>
      <c r="W61" s="205">
        <f>CHI!W$52</f>
        <v>24.388605959791345</v>
      </c>
      <c r="X61" s="205">
        <f>CHI!X$52</f>
        <v>21.946002042691759</v>
      </c>
      <c r="Y61" s="205">
        <f>CHI!Y$52</f>
        <v>20.40837272870284</v>
      </c>
    </row>
    <row r="62" spans="1:25" ht="12" customHeight="1" x14ac:dyDescent="0.25">
      <c r="A62" s="18" t="s">
        <v>59</v>
      </c>
      <c r="B62" s="204">
        <f>CHI!B$53</f>
        <v>7.7405423776292182</v>
      </c>
      <c r="C62" s="204">
        <f>CHI!C$53</f>
        <v>8.0525007891202645</v>
      </c>
      <c r="D62" s="204">
        <f>CHI!D$53</f>
        <v>8.1213893137579696</v>
      </c>
      <c r="E62" s="204">
        <f>CHI!E$53</f>
        <v>7.6195713520546571</v>
      </c>
      <c r="F62" s="204">
        <f>CHI!F$53</f>
        <v>6.605889212866412</v>
      </c>
      <c r="G62" s="204">
        <f>CHI!G$53</f>
        <v>5.8964220375864933</v>
      </c>
      <c r="H62" s="204">
        <f>CHI!H$53</f>
        <v>5.3078546305479826</v>
      </c>
      <c r="I62" s="204">
        <f>CHI!I$53</f>
        <v>4.803412574860797</v>
      </c>
      <c r="J62" s="204">
        <f>CHI!J$53</f>
        <v>8.1190286298445713</v>
      </c>
      <c r="K62" s="204">
        <f>CHI!K$53</f>
        <v>11.307890050435168</v>
      </c>
      <c r="L62" s="204">
        <f>CHI!L$53</f>
        <v>9.6677312913851843</v>
      </c>
      <c r="M62" s="204">
        <f>CHI!M$53</f>
        <v>9.349034407382101</v>
      </c>
      <c r="N62" s="204">
        <f>CHI!N$53</f>
        <v>11.939726253241083</v>
      </c>
      <c r="O62" s="204">
        <f>CHI!O$53</f>
        <v>11.889829130442505</v>
      </c>
      <c r="P62" s="204">
        <f>CHI!P$53</f>
        <v>13.537912160175813</v>
      </c>
      <c r="Q62" s="204">
        <f>CHI!Q$53</f>
        <v>13.190022528511726</v>
      </c>
      <c r="R62" s="204">
        <f>CHI!R$53</f>
        <v>12.500756137670482</v>
      </c>
      <c r="S62" s="204">
        <f>CHI!S$53</f>
        <v>12.186363817945224</v>
      </c>
      <c r="T62" s="204">
        <f>CHI!T$53</f>
        <v>12.0886191459954</v>
      </c>
      <c r="U62" s="204">
        <f>CHI!U$53</f>
        <v>5.4107927399351468</v>
      </c>
      <c r="V62" s="204">
        <f>CHI!V$53</f>
        <v>5.458911263385497</v>
      </c>
      <c r="W62" s="204">
        <f>CHI!W$53</f>
        <v>13.477552189639081</v>
      </c>
      <c r="X62" s="204">
        <f>CHI!X$53</f>
        <v>10.736472534326026</v>
      </c>
      <c r="Y62" s="204">
        <f>CHI!Y$53</f>
        <v>10.151620958485383</v>
      </c>
    </row>
    <row r="63" spans="1:25" ht="12" customHeight="1" x14ac:dyDescent="0.25">
      <c r="A63" s="18" t="s">
        <v>49</v>
      </c>
      <c r="B63" s="204">
        <f>CHI!B$54</f>
        <v>4.0447561620074026</v>
      </c>
      <c r="C63" s="204">
        <f>CHI!C$54</f>
        <v>5.5770314113671224</v>
      </c>
      <c r="D63" s="204">
        <f>CHI!D$54</f>
        <v>5.5285246366491094</v>
      </c>
      <c r="E63" s="204">
        <f>CHI!E$54</f>
        <v>5.4538221636717141</v>
      </c>
      <c r="F63" s="204">
        <f>CHI!F$54</f>
        <v>5.417553895249557</v>
      </c>
      <c r="G63" s="204">
        <f>CHI!G$54</f>
        <v>5.9970714574967454</v>
      </c>
      <c r="H63" s="204">
        <f>CHI!H$54</f>
        <v>6.8960604987594936</v>
      </c>
      <c r="I63" s="204">
        <f>CHI!I$54</f>
        <v>5.2685480934820701</v>
      </c>
      <c r="J63" s="204">
        <f>CHI!J$54</f>
        <v>11.171777920820761</v>
      </c>
      <c r="K63" s="204">
        <f>CHI!K$54</f>
        <v>7.0575766619758094</v>
      </c>
      <c r="L63" s="204">
        <f>CHI!L$54</f>
        <v>10.13069232569708</v>
      </c>
      <c r="M63" s="204">
        <f>CHI!M$54</f>
        <v>5.650507008496378</v>
      </c>
      <c r="N63" s="204">
        <f>CHI!N$54</f>
        <v>3.5833749218807331</v>
      </c>
      <c r="O63" s="204">
        <f>CHI!O$54</f>
        <v>4.4214921650576349</v>
      </c>
      <c r="P63" s="204">
        <f>CHI!P$54</f>
        <v>2.232365856447855</v>
      </c>
      <c r="Q63" s="204">
        <f>CHI!Q$54</f>
        <v>2.2924748441834102</v>
      </c>
      <c r="R63" s="204">
        <f>CHI!R$54</f>
        <v>2.8191253947647898</v>
      </c>
      <c r="S63" s="204">
        <f>CHI!S$54</f>
        <v>6.2328038067890681</v>
      </c>
      <c r="T63" s="204">
        <f>CHI!T$54</f>
        <v>6.332945635493</v>
      </c>
      <c r="U63" s="204">
        <f>CHI!U$54</f>
        <v>8.4475120012173779</v>
      </c>
      <c r="V63" s="204">
        <f>CHI!V$54</f>
        <v>8.3098399385575519</v>
      </c>
      <c r="W63" s="204">
        <f>CHI!W$54</f>
        <v>3.5880385795532379</v>
      </c>
      <c r="X63" s="204">
        <f>CHI!X$54</f>
        <v>4.8920555425684631</v>
      </c>
      <c r="Y63" s="204">
        <f>CHI!Y$54</f>
        <v>3.432026750493935</v>
      </c>
    </row>
    <row r="64" spans="1:25" ht="12" customHeight="1" x14ac:dyDescent="0.25">
      <c r="A64" s="18" t="s">
        <v>50</v>
      </c>
      <c r="B64" s="204">
        <f>CHI!B$55</f>
        <v>3.0756644870185759</v>
      </c>
      <c r="C64" s="204">
        <f>CHI!C$55</f>
        <v>4.0307429499855294</v>
      </c>
      <c r="D64" s="204">
        <f>CHI!D$55</f>
        <v>4.1322012688534526</v>
      </c>
      <c r="E64" s="204">
        <f>CHI!E$55</f>
        <v>4.2238549795444786</v>
      </c>
      <c r="F64" s="204">
        <f>CHI!F$55</f>
        <v>4.5500736588659718</v>
      </c>
      <c r="G64" s="204">
        <f>CHI!G$55</f>
        <v>5.5828607611506422</v>
      </c>
      <c r="H64" s="204">
        <f>CHI!H$55</f>
        <v>6.9745027554732681</v>
      </c>
      <c r="I64" s="204">
        <f>CHI!I$55</f>
        <v>5.6644107847955683</v>
      </c>
      <c r="J64" s="204">
        <f>CHI!J$55</f>
        <v>6.7680068629202186</v>
      </c>
      <c r="K64" s="204">
        <f>CHI!K$55</f>
        <v>6.1850921869871307</v>
      </c>
      <c r="L64" s="204">
        <f>CHI!L$55</f>
        <v>7.9392376038979648</v>
      </c>
      <c r="M64" s="204">
        <f>CHI!M$55</f>
        <v>8.26167956434508</v>
      </c>
      <c r="N64" s="204">
        <f>CHI!N$55</f>
        <v>8.4981370020063043</v>
      </c>
      <c r="O64" s="204">
        <f>CHI!O$55</f>
        <v>8.8850673545428442</v>
      </c>
      <c r="P64" s="204">
        <f>CHI!P$55</f>
        <v>8.5053023789051299</v>
      </c>
      <c r="Q64" s="204">
        <f>CHI!Q$55</f>
        <v>7.8293684914493156</v>
      </c>
      <c r="R64" s="204">
        <f>CHI!R$55</f>
        <v>8.1064297315372116</v>
      </c>
      <c r="S64" s="204">
        <f>CHI!S$55</f>
        <v>7.4902073182382729</v>
      </c>
      <c r="T64" s="204">
        <f>CHI!T$55</f>
        <v>8.2210757619184065</v>
      </c>
      <c r="U64" s="204">
        <f>CHI!U$55</f>
        <v>7.3349574854304009</v>
      </c>
      <c r="V64" s="204">
        <f>CHI!V$55</f>
        <v>7.5618610872265224</v>
      </c>
      <c r="W64" s="204">
        <f>CHI!W$55</f>
        <v>7.3230151905990253</v>
      </c>
      <c r="X64" s="204">
        <f>CHI!X$55</f>
        <v>6.3174739657972676</v>
      </c>
      <c r="Y64" s="204">
        <f>CHI!Y$55</f>
        <v>6.8247250197235241</v>
      </c>
    </row>
    <row r="65" spans="1:25" ht="12" customHeight="1" x14ac:dyDescent="0.25">
      <c r="A65" s="19" t="s">
        <v>20</v>
      </c>
      <c r="B65" s="205">
        <f>NMM!B$51</f>
        <v>65.353482373172795</v>
      </c>
      <c r="C65" s="205">
        <f>NMM!C$51</f>
        <v>69.190111779879615</v>
      </c>
      <c r="D65" s="205">
        <f>NMM!D$51</f>
        <v>88.446345657781563</v>
      </c>
      <c r="E65" s="205">
        <f>NMM!E$51</f>
        <v>103.52699914015474</v>
      </c>
      <c r="F65" s="205">
        <f>NMM!F$51</f>
        <v>98.076096302665519</v>
      </c>
      <c r="G65" s="205">
        <f>NMM!G$51</f>
        <v>117.06861564918317</v>
      </c>
      <c r="H65" s="205">
        <f>NMM!H$51</f>
        <v>117.22020636285468</v>
      </c>
      <c r="I65" s="205">
        <f>NMM!I$51</f>
        <v>126.54935511607907</v>
      </c>
      <c r="J65" s="205">
        <f>NMM!J$51</f>
        <v>119.5950988822012</v>
      </c>
      <c r="K65" s="205">
        <f>NMM!K$51</f>
        <v>79.932072226999139</v>
      </c>
      <c r="L65" s="205">
        <f>NMM!L$51</f>
        <v>134.62553740326743</v>
      </c>
      <c r="M65" s="205">
        <f>NMM!M$51</f>
        <v>155.92450558899401</v>
      </c>
      <c r="N65" s="205">
        <f>NMM!N$51</f>
        <v>160.54952708512465</v>
      </c>
      <c r="O65" s="205">
        <f>NMM!O$51</f>
        <v>145.06233877901977</v>
      </c>
      <c r="P65" s="205">
        <f>NMM!P$51</f>
        <v>156.66053310404126</v>
      </c>
      <c r="Q65" s="205">
        <f>NMM!Q$51</f>
        <v>134.50679277730009</v>
      </c>
      <c r="R65" s="205">
        <f>NMM!R$51</f>
        <v>109.8956147893379</v>
      </c>
      <c r="S65" s="205">
        <f>NMM!S$51</f>
        <v>130.72740377465033</v>
      </c>
      <c r="T65" s="205">
        <f>NMM!T$51</f>
        <v>170.34681888007717</v>
      </c>
      <c r="U65" s="205">
        <f>NMM!U$51</f>
        <v>162.37366180874511</v>
      </c>
      <c r="V65" s="205">
        <f>NMM!V$51</f>
        <v>176.94510573913641</v>
      </c>
      <c r="W65" s="205">
        <f>NMM!W$51</f>
        <v>169.9471086939422</v>
      </c>
      <c r="X65" s="205">
        <f>NMM!X$51</f>
        <v>167.02564863517435</v>
      </c>
      <c r="Y65" s="205">
        <f>NMM!Y$51</f>
        <v>163.39417391075773</v>
      </c>
    </row>
    <row r="66" spans="1:25" ht="12" customHeight="1" x14ac:dyDescent="0.25">
      <c r="A66" s="18" t="s">
        <v>51</v>
      </c>
      <c r="B66" s="204">
        <f>NMM!B$52</f>
        <v>43.441199999999981</v>
      </c>
      <c r="C66" s="204">
        <f>NMM!C$52</f>
        <v>49.180102954432158</v>
      </c>
      <c r="D66" s="204">
        <f>NMM!D$52</f>
        <v>33.514707127055168</v>
      </c>
      <c r="E66" s="204">
        <f>NMM!E$52</f>
        <v>37.962430425129668</v>
      </c>
      <c r="F66" s="204">
        <f>NMM!F$52</f>
        <v>37.299670576552337</v>
      </c>
      <c r="G66" s="204">
        <f>NMM!G$52</f>
        <v>37.761996575593152</v>
      </c>
      <c r="H66" s="204">
        <f>NMM!H$52</f>
        <v>38.090410814710303</v>
      </c>
      <c r="I66" s="204">
        <f>NMM!I$52</f>
        <v>40.707591442749177</v>
      </c>
      <c r="J66" s="204">
        <f>NMM!J$52</f>
        <v>39.918778255768643</v>
      </c>
      <c r="K66" s="204">
        <f>NMM!K$52</f>
        <v>45.408726652970927</v>
      </c>
      <c r="L66" s="204">
        <f>NMM!L$52</f>
        <v>61.700969425324082</v>
      </c>
      <c r="M66" s="204">
        <f>NMM!M$52</f>
        <v>68.305695731170857</v>
      </c>
      <c r="N66" s="204">
        <f>NMM!N$52</f>
        <v>76.032343131659388</v>
      </c>
      <c r="O66" s="204">
        <f>NMM!O$52</f>
        <v>77.489454075032498</v>
      </c>
      <c r="P66" s="204">
        <f>NMM!P$52</f>
        <v>85.075164925414001</v>
      </c>
      <c r="Q66" s="204">
        <f>NMM!Q$52</f>
        <v>80.041222935692915</v>
      </c>
      <c r="R66" s="204">
        <f>NMM!R$52</f>
        <v>73.366541781064555</v>
      </c>
      <c r="S66" s="204">
        <f>NMM!S$52</f>
        <v>76.409843099042845</v>
      </c>
      <c r="T66" s="204">
        <f>NMM!T$52</f>
        <v>79.601623266735359</v>
      </c>
      <c r="U66" s="204">
        <f>NMM!U$52</f>
        <v>84.163394179443543</v>
      </c>
      <c r="V66" s="204">
        <f>NMM!V$52</f>
        <v>82.943235433642485</v>
      </c>
      <c r="W66" s="204">
        <f>NMM!W$52</f>
        <v>85.226219835500046</v>
      </c>
      <c r="X66" s="204">
        <f>NMM!X$52</f>
        <v>90.06102806790868</v>
      </c>
      <c r="Y66" s="204">
        <f>NMM!Y$52</f>
        <v>85.098884750611319</v>
      </c>
    </row>
    <row r="67" spans="1:25" ht="12" customHeight="1" x14ac:dyDescent="0.25">
      <c r="A67" s="18" t="s">
        <v>52</v>
      </c>
      <c r="B67" s="204">
        <f>NMM!B$53</f>
        <v>8.5383449915846263</v>
      </c>
      <c r="C67" s="204">
        <f>NMM!C$53</f>
        <v>3.995593593900459</v>
      </c>
      <c r="D67" s="204">
        <f>NMM!D$53</f>
        <v>37.475449964787309</v>
      </c>
      <c r="E67" s="204">
        <f>NMM!E$53</f>
        <v>49.277311558702387</v>
      </c>
      <c r="F67" s="204">
        <f>NMM!F$53</f>
        <v>43.414845592356997</v>
      </c>
      <c r="G67" s="204">
        <f>NMM!G$53</f>
        <v>62.831951813252282</v>
      </c>
      <c r="H67" s="204">
        <f>NMM!H$53</f>
        <v>64.219566640120377</v>
      </c>
      <c r="I67" s="204">
        <f>NMM!I$53</f>
        <v>71.254581669490335</v>
      </c>
      <c r="J67" s="204">
        <f>NMM!J$53</f>
        <v>65.849781634942303</v>
      </c>
      <c r="K67" s="204">
        <f>NMM!K$53</f>
        <v>19.28056343586664</v>
      </c>
      <c r="L67" s="204">
        <f>NMM!L$53</f>
        <v>53.165704988444382</v>
      </c>
      <c r="M67" s="204">
        <f>NMM!M$53</f>
        <v>67.396692848598562</v>
      </c>
      <c r="N67" s="204">
        <f>NMM!N$53</f>
        <v>59.09241896308297</v>
      </c>
      <c r="O67" s="204">
        <f>NMM!O$53</f>
        <v>42.948691894843797</v>
      </c>
      <c r="P67" s="204">
        <f>NMM!P$53</f>
        <v>45.137432792488333</v>
      </c>
      <c r="Q67" s="204">
        <f>NMM!Q$53</f>
        <v>27.083672703413612</v>
      </c>
      <c r="R67" s="204">
        <f>NMM!R$53</f>
        <v>8.5254370423587442</v>
      </c>
      <c r="S67" s="204">
        <f>NMM!S$53</f>
        <v>24.21788464286853</v>
      </c>
      <c r="T67" s="204">
        <f>NMM!T$53</f>
        <v>59.388200560974241</v>
      </c>
      <c r="U67" s="204">
        <f>NMM!U$53</f>
        <v>48.488882789168088</v>
      </c>
      <c r="V67" s="204">
        <f>NMM!V$53</f>
        <v>64.299677785537355</v>
      </c>
      <c r="W67" s="204">
        <f>NMM!W$53</f>
        <v>54.748550001739162</v>
      </c>
      <c r="X67" s="204">
        <f>NMM!X$53</f>
        <v>45.518742252465103</v>
      </c>
      <c r="Y67" s="204">
        <f>NMM!Y$53</f>
        <v>46.086102918868782</v>
      </c>
    </row>
    <row r="68" spans="1:25" ht="12" customHeight="1" x14ac:dyDescent="0.25">
      <c r="A68" s="18" t="s">
        <v>60</v>
      </c>
      <c r="B68" s="204">
        <f>NMM!B$54</f>
        <v>13.37393738158819</v>
      </c>
      <c r="C68" s="204">
        <f>NMM!C$54</f>
        <v>16.014415231547002</v>
      </c>
      <c r="D68" s="204">
        <f>NMM!D$54</f>
        <v>17.45618856593908</v>
      </c>
      <c r="E68" s="204">
        <f>NMM!E$54</f>
        <v>16.287257156322688</v>
      </c>
      <c r="F68" s="204">
        <f>NMM!F$54</f>
        <v>17.361580133756171</v>
      </c>
      <c r="G68" s="204">
        <f>NMM!G$54</f>
        <v>16.474667260337739</v>
      </c>
      <c r="H68" s="204">
        <f>NMM!H$54</f>
        <v>14.910228908023999</v>
      </c>
      <c r="I68" s="204">
        <f>NMM!I$54</f>
        <v>14.58718200383956</v>
      </c>
      <c r="J68" s="204">
        <f>NMM!J$54</f>
        <v>13.82653899149026</v>
      </c>
      <c r="K68" s="204">
        <f>NMM!K$54</f>
        <v>15.242782138161569</v>
      </c>
      <c r="L68" s="204">
        <f>NMM!L$54</f>
        <v>19.758862989498969</v>
      </c>
      <c r="M68" s="204">
        <f>NMM!M$54</f>
        <v>20.222117009224579</v>
      </c>
      <c r="N68" s="204">
        <f>NMM!N$54</f>
        <v>25.4247649903823</v>
      </c>
      <c r="O68" s="204">
        <f>NMM!O$54</f>
        <v>24.624192809143459</v>
      </c>
      <c r="P68" s="204">
        <f>NMM!P$54</f>
        <v>26.447935386138941</v>
      </c>
      <c r="Q68" s="204">
        <f>NMM!Q$54</f>
        <v>27.381897138193569</v>
      </c>
      <c r="R68" s="204">
        <f>NMM!R$54</f>
        <v>28.003635965914601</v>
      </c>
      <c r="S68" s="204">
        <f>NMM!S$54</f>
        <v>30.099676032738959</v>
      </c>
      <c r="T68" s="204">
        <f>NMM!T$54</f>
        <v>31.356995052367569</v>
      </c>
      <c r="U68" s="204">
        <f>NMM!U$54</f>
        <v>29.721384840133471</v>
      </c>
      <c r="V68" s="204">
        <f>NMM!V$54</f>
        <v>29.702192519956551</v>
      </c>
      <c r="W68" s="204">
        <f>NMM!W$54</f>
        <v>29.972338856703011</v>
      </c>
      <c r="X68" s="204">
        <f>NMM!X$54</f>
        <v>31.445878314800591</v>
      </c>
      <c r="Y68" s="204">
        <f>NMM!Y$54</f>
        <v>32.209186241277621</v>
      </c>
    </row>
    <row r="69" spans="1:25" ht="12" customHeight="1" x14ac:dyDescent="0.25">
      <c r="A69" s="19" t="s">
        <v>21</v>
      </c>
      <c r="B69" s="205">
        <f>PPA!B$52</f>
        <v>6.9170249355116065</v>
      </c>
      <c r="C69" s="205">
        <f>PPA!C$52</f>
        <v>7.6588993981083382</v>
      </c>
      <c r="D69" s="205">
        <f>PPA!D$52</f>
        <v>8.912811693895101</v>
      </c>
      <c r="E69" s="205">
        <f>PPA!E$52</f>
        <v>9.6713671539122927</v>
      </c>
      <c r="F69" s="205">
        <f>PPA!F$52</f>
        <v>9.9078245915735224</v>
      </c>
      <c r="G69" s="205">
        <f>PPA!G$52</f>
        <v>10.906190885640582</v>
      </c>
      <c r="H69" s="205">
        <f>PPA!H$52</f>
        <v>12.035941530524498</v>
      </c>
      <c r="I69" s="205">
        <f>PPA!I$52</f>
        <v>9.9813413585554578</v>
      </c>
      <c r="J69" s="205">
        <f>PPA!J$52</f>
        <v>9.6087704213241611</v>
      </c>
      <c r="K69" s="205">
        <f>PPA!K$52</f>
        <v>10.67644024075666</v>
      </c>
      <c r="L69" s="205">
        <f>PPA!L$52</f>
        <v>9.3149613069647472</v>
      </c>
      <c r="M69" s="205">
        <f>PPA!M$52</f>
        <v>7.7242476354256233</v>
      </c>
      <c r="N69" s="205">
        <f>PPA!N$52</f>
        <v>6.9670679277729999</v>
      </c>
      <c r="O69" s="205">
        <f>PPA!O$52</f>
        <v>7.428030954428201</v>
      </c>
      <c r="P69" s="205">
        <f>PPA!P$52</f>
        <v>5.1398968185726543</v>
      </c>
      <c r="Q69" s="205">
        <f>PPA!Q$52</f>
        <v>4.9512467755803957</v>
      </c>
      <c r="R69" s="205">
        <f>PPA!R$52</f>
        <v>4.6861564918314702</v>
      </c>
      <c r="S69" s="205">
        <f>PPA!S$52</f>
        <v>5.5002488925307969</v>
      </c>
      <c r="T69" s="205">
        <f>PPA!T$52</f>
        <v>5.279973255344764</v>
      </c>
      <c r="U69" s="205">
        <f>PPA!U$52</f>
        <v>5.2563693491223855</v>
      </c>
      <c r="V69" s="205">
        <f>PPA!V$52</f>
        <v>4.8939502032213014</v>
      </c>
      <c r="W69" s="205">
        <f>PPA!W$52</f>
        <v>5.4901044815818505</v>
      </c>
      <c r="X69" s="205">
        <f>PPA!X$52</f>
        <v>4.4970603761598618</v>
      </c>
      <c r="Y69" s="205">
        <f>PPA!Y$52</f>
        <v>4.7906485770342417</v>
      </c>
    </row>
    <row r="70" spans="1:25" ht="12" customHeight="1" x14ac:dyDescent="0.25">
      <c r="A70" s="18" t="s">
        <v>54</v>
      </c>
      <c r="B70" s="204">
        <f>PPA!B$53</f>
        <v>0</v>
      </c>
      <c r="C70" s="204">
        <f>PPA!C$53</f>
        <v>0</v>
      </c>
      <c r="D70" s="204">
        <f>PPA!D$53</f>
        <v>0</v>
      </c>
      <c r="E70" s="204">
        <f>PPA!E$53</f>
        <v>0</v>
      </c>
      <c r="F70" s="204">
        <f>PPA!F$53</f>
        <v>0</v>
      </c>
      <c r="G70" s="204">
        <f>PPA!G$53</f>
        <v>0</v>
      </c>
      <c r="H70" s="204">
        <f>PPA!H$53</f>
        <v>0</v>
      </c>
      <c r="I70" s="204">
        <f>PPA!I$53</f>
        <v>0</v>
      </c>
      <c r="J70" s="204">
        <f>PPA!J$53</f>
        <v>0</v>
      </c>
      <c r="K70" s="204">
        <f>PPA!K$53</f>
        <v>0</v>
      </c>
      <c r="L70" s="204">
        <f>PPA!L$53</f>
        <v>0</v>
      </c>
      <c r="M70" s="204">
        <f>PPA!M$53</f>
        <v>0</v>
      </c>
      <c r="N70" s="204">
        <f>PPA!N$53</f>
        <v>0</v>
      </c>
      <c r="O70" s="204">
        <f>PPA!O$53</f>
        <v>0</v>
      </c>
      <c r="P70" s="204">
        <f>PPA!P$53</f>
        <v>0</v>
      </c>
      <c r="Q70" s="204">
        <f>PPA!Q$53</f>
        <v>0</v>
      </c>
      <c r="R70" s="204">
        <f>PPA!R$53</f>
        <v>0</v>
      </c>
      <c r="S70" s="204">
        <f>PPA!S$53</f>
        <v>0</v>
      </c>
      <c r="T70" s="204">
        <f>PPA!T$53</f>
        <v>0</v>
      </c>
      <c r="U70" s="204">
        <f>PPA!U$53</f>
        <v>0</v>
      </c>
      <c r="V70" s="204">
        <f>PPA!V$53</f>
        <v>0</v>
      </c>
      <c r="W70" s="204">
        <f>PPA!W$53</f>
        <v>0</v>
      </c>
      <c r="X70" s="204">
        <f>PPA!X$53</f>
        <v>0</v>
      </c>
      <c r="Y70" s="204">
        <f>PPA!Y$53</f>
        <v>0</v>
      </c>
    </row>
    <row r="71" spans="1:25" ht="12" customHeight="1" x14ac:dyDescent="0.25">
      <c r="A71" s="18" t="s">
        <v>61</v>
      </c>
      <c r="B71" s="204">
        <f>PPA!B$54</f>
        <v>5.2446159373179198</v>
      </c>
      <c r="C71" s="204">
        <f>PPA!C$54</f>
        <v>6.3182740148031673</v>
      </c>
      <c r="D71" s="204">
        <f>PPA!D$54</f>
        <v>7.5533248141850153</v>
      </c>
      <c r="E71" s="204">
        <f>PPA!E$54</f>
        <v>8.1633312832472527</v>
      </c>
      <c r="F71" s="204">
        <f>PPA!F$54</f>
        <v>8.407056275068884</v>
      </c>
      <c r="G71" s="204">
        <f>PPA!G$54</f>
        <v>9.1879757725968378</v>
      </c>
      <c r="H71" s="204">
        <f>PPA!H$54</f>
        <v>10.23585977209849</v>
      </c>
      <c r="I71" s="204">
        <f>PPA!I$54</f>
        <v>8.7655292065481074</v>
      </c>
      <c r="J71" s="204">
        <f>PPA!J$54</f>
        <v>8.2969460025450648</v>
      </c>
      <c r="K71" s="204">
        <f>PPA!K$54</f>
        <v>9.46790824530507</v>
      </c>
      <c r="L71" s="204">
        <f>PPA!L$54</f>
        <v>8.1400954521735649</v>
      </c>
      <c r="M71" s="204">
        <f>PPA!M$54</f>
        <v>7.0807822617240532</v>
      </c>
      <c r="N71" s="204">
        <f>PPA!N$54</f>
        <v>6.0883342490586179</v>
      </c>
      <c r="O71" s="204">
        <f>PPA!O$54</f>
        <v>6.5200416513855837</v>
      </c>
      <c r="P71" s="204">
        <f>PPA!P$54</f>
        <v>4.3493951310642913</v>
      </c>
      <c r="Q71" s="204">
        <f>PPA!Q$54</f>
        <v>4.2988138611077273</v>
      </c>
      <c r="R71" s="204">
        <f>PPA!R$54</f>
        <v>3.213541343739267</v>
      </c>
      <c r="S71" s="204">
        <f>PPA!S$54</f>
        <v>3.6636916978254299</v>
      </c>
      <c r="T71" s="204">
        <f>PPA!T$54</f>
        <v>3.9275943674094842</v>
      </c>
      <c r="U71" s="204">
        <f>PPA!U$54</f>
        <v>3.93497089080119</v>
      </c>
      <c r="V71" s="204">
        <f>PPA!V$54</f>
        <v>3.1422804386018219</v>
      </c>
      <c r="W71" s="204">
        <f>PPA!W$54</f>
        <v>3.5699863673523682</v>
      </c>
      <c r="X71" s="204">
        <f>PPA!X$54</f>
        <v>2.9222200699758929</v>
      </c>
      <c r="Y71" s="204">
        <f>PPA!Y$54</f>
        <v>3.112995656946294</v>
      </c>
    </row>
    <row r="72" spans="1:25" ht="12" customHeight="1" x14ac:dyDescent="0.25">
      <c r="A72" s="18" t="s">
        <v>62</v>
      </c>
      <c r="B72" s="204">
        <f>PPA!B$55</f>
        <v>1.6724089981936869</v>
      </c>
      <c r="C72" s="204">
        <f>PPA!C$55</f>
        <v>1.3406253833051709</v>
      </c>
      <c r="D72" s="204">
        <f>PPA!D$55</f>
        <v>1.359486879710085</v>
      </c>
      <c r="E72" s="204">
        <f>PPA!E$55</f>
        <v>1.508035870665041</v>
      </c>
      <c r="F72" s="204">
        <f>PPA!F$55</f>
        <v>1.5007683165046379</v>
      </c>
      <c r="G72" s="204">
        <f>PPA!G$55</f>
        <v>1.718215113043744</v>
      </c>
      <c r="H72" s="204">
        <f>PPA!H$55</f>
        <v>1.800081758426008</v>
      </c>
      <c r="I72" s="204">
        <f>PPA!I$55</f>
        <v>1.2158121520073499</v>
      </c>
      <c r="J72" s="204">
        <f>PPA!J$55</f>
        <v>1.3118244187790971</v>
      </c>
      <c r="K72" s="204">
        <f>PPA!K$55</f>
        <v>1.2085319954515901</v>
      </c>
      <c r="L72" s="204">
        <f>PPA!L$55</f>
        <v>1.174865854791183</v>
      </c>
      <c r="M72" s="204">
        <f>PPA!M$55</f>
        <v>0.64346537370156986</v>
      </c>
      <c r="N72" s="204">
        <f>PPA!N$55</f>
        <v>0.87873367871438179</v>
      </c>
      <c r="O72" s="204">
        <f>PPA!O$55</f>
        <v>0.9079893030426176</v>
      </c>
      <c r="P72" s="204">
        <f>PPA!P$55</f>
        <v>0.79050168750836269</v>
      </c>
      <c r="Q72" s="204">
        <f>PPA!Q$55</f>
        <v>0.65243291447266805</v>
      </c>
      <c r="R72" s="204">
        <f>PPA!R$55</f>
        <v>1.472615148092203</v>
      </c>
      <c r="S72" s="204">
        <f>PPA!S$55</f>
        <v>1.8365571947053669</v>
      </c>
      <c r="T72" s="204">
        <f>PPA!T$55</f>
        <v>1.35237888793528</v>
      </c>
      <c r="U72" s="204">
        <f>PPA!U$55</f>
        <v>1.3213984583211951</v>
      </c>
      <c r="V72" s="204">
        <f>PPA!V$55</f>
        <v>1.751669764619479</v>
      </c>
      <c r="W72" s="204">
        <f>PPA!W$55</f>
        <v>1.9201181142294821</v>
      </c>
      <c r="X72" s="204">
        <f>PPA!X$55</f>
        <v>1.5748403061839691</v>
      </c>
      <c r="Y72" s="204">
        <f>PPA!Y$55</f>
        <v>1.677652920087948</v>
      </c>
    </row>
    <row r="73" spans="1:25" ht="12" customHeight="1" x14ac:dyDescent="0.25">
      <c r="A73" s="20" t="s">
        <v>63</v>
      </c>
      <c r="B73" s="206">
        <f>FBT!B$12</f>
        <v>142.6277730008598</v>
      </c>
      <c r="C73" s="206">
        <f>FBT!C$12</f>
        <v>142.916852966466</v>
      </c>
      <c r="D73" s="206">
        <f>FBT!D$12</f>
        <v>146.04763542562341</v>
      </c>
      <c r="E73" s="206">
        <f>FBT!E$12</f>
        <v>128.2565778159931</v>
      </c>
      <c r="F73" s="206">
        <f>FBT!F$12</f>
        <v>138.41711092003439</v>
      </c>
      <c r="G73" s="206">
        <f>FBT!G$12</f>
        <v>142.00025795356831</v>
      </c>
      <c r="H73" s="206">
        <f>FBT!H$12</f>
        <v>139.17360275150469</v>
      </c>
      <c r="I73" s="206">
        <f>FBT!I$12</f>
        <v>124.78675838349101</v>
      </c>
      <c r="J73" s="206">
        <f>FBT!J$12</f>
        <v>103.84419604471201</v>
      </c>
      <c r="K73" s="206">
        <f>FBT!K$12</f>
        <v>93.338950988822006</v>
      </c>
      <c r="L73" s="206">
        <f>FBT!L$12</f>
        <v>93.538005159071346</v>
      </c>
      <c r="M73" s="206">
        <f>FBT!M$12</f>
        <v>88.084350816852975</v>
      </c>
      <c r="N73" s="206">
        <f>FBT!N$12</f>
        <v>91.258555460017178</v>
      </c>
      <c r="O73" s="206">
        <f>FBT!O$12</f>
        <v>93.306792777300075</v>
      </c>
      <c r="P73" s="206">
        <f>FBT!P$12</f>
        <v>88.792777300085973</v>
      </c>
      <c r="Q73" s="206">
        <f>FBT!Q$12</f>
        <v>76.538865004299225</v>
      </c>
      <c r="R73" s="206">
        <f>FBT!R$12</f>
        <v>78.529836629406702</v>
      </c>
      <c r="S73" s="206">
        <f>FBT!S$12</f>
        <v>77.994554438208695</v>
      </c>
      <c r="T73" s="206">
        <f>FBT!T$12</f>
        <v>83.393409316266826</v>
      </c>
      <c r="U73" s="206">
        <f>FBT!U$12</f>
        <v>78.139829157519358</v>
      </c>
      <c r="V73" s="206">
        <f>FBT!V$12</f>
        <v>80.266734694197126</v>
      </c>
      <c r="W73" s="206">
        <f>FBT!W$12</f>
        <v>79.0301909695078</v>
      </c>
      <c r="X73" s="206">
        <f>FBT!X$12</f>
        <v>67.725598517488109</v>
      </c>
      <c r="Y73" s="206">
        <f>FBT!Y$12</f>
        <v>74.682552719312412</v>
      </c>
    </row>
    <row r="74" spans="1:25" ht="12" customHeight="1" x14ac:dyDescent="0.25">
      <c r="A74" s="14" t="s">
        <v>64</v>
      </c>
      <c r="B74" s="204">
        <f>TRE!B$12</f>
        <v>10.310748065348241</v>
      </c>
      <c r="C74" s="204">
        <f>TRE!C$12</f>
        <v>10.305932932072229</v>
      </c>
      <c r="D74" s="204">
        <f>TRE!D$12</f>
        <v>10.95803955288048</v>
      </c>
      <c r="E74" s="204">
        <f>TRE!E$12</f>
        <v>12.51530524505589</v>
      </c>
      <c r="F74" s="204">
        <f>TRE!F$12</f>
        <v>11.447635425623391</v>
      </c>
      <c r="G74" s="204">
        <f>TRE!G$12</f>
        <v>12.44127257093723</v>
      </c>
      <c r="H74" s="204">
        <f>TRE!H$12</f>
        <v>13.704815133276011</v>
      </c>
      <c r="I74" s="204">
        <f>TRE!I$12</f>
        <v>14.70309544282029</v>
      </c>
      <c r="J74" s="204">
        <f>TRE!J$12</f>
        <v>9.2000859845227865</v>
      </c>
      <c r="K74" s="204">
        <f>TRE!K$12</f>
        <v>6.8570077386070496</v>
      </c>
      <c r="L74" s="204">
        <f>TRE!L$12</f>
        <v>6.3268271711092003</v>
      </c>
      <c r="M74" s="204">
        <f>TRE!M$12</f>
        <v>5.7657781599312123</v>
      </c>
      <c r="N74" s="204">
        <f>TRE!N$12</f>
        <v>6.9526225279449694</v>
      </c>
      <c r="O74" s="204">
        <f>TRE!O$12</f>
        <v>9.0209802235597589</v>
      </c>
      <c r="P74" s="204">
        <f>TRE!P$12</f>
        <v>6.6993981083404979</v>
      </c>
      <c r="Q74" s="204">
        <f>TRE!Q$12</f>
        <v>6.2338779019776442</v>
      </c>
      <c r="R74" s="204">
        <f>TRE!R$12</f>
        <v>6.5252794496990534</v>
      </c>
      <c r="S74" s="204">
        <f>TRE!S$12</f>
        <v>7.6213655612190596</v>
      </c>
      <c r="T74" s="204">
        <f>TRE!T$12</f>
        <v>8.0062165668085044</v>
      </c>
      <c r="U74" s="204">
        <f>TRE!U$12</f>
        <v>5.6719184516396748</v>
      </c>
      <c r="V74" s="204">
        <f>TRE!V$12</f>
        <v>4.524068131459849</v>
      </c>
      <c r="W74" s="204">
        <f>TRE!W$12</f>
        <v>5.5760176917495654</v>
      </c>
      <c r="X74" s="204">
        <f>TRE!X$12</f>
        <v>4.6406787419882409</v>
      </c>
      <c r="Y74" s="204">
        <f>TRE!Y$12</f>
        <v>4.7459291922754083</v>
      </c>
    </row>
    <row r="75" spans="1:25" ht="12" customHeight="1" x14ac:dyDescent="0.25">
      <c r="A75" s="14" t="s">
        <v>65</v>
      </c>
      <c r="B75" s="204">
        <f>MAE!B$12</f>
        <v>20.617196904557179</v>
      </c>
      <c r="C75" s="204">
        <f>MAE!C$12</f>
        <v>26.595528804815132</v>
      </c>
      <c r="D75" s="204">
        <f>MAE!D$12</f>
        <v>23.421238177128121</v>
      </c>
      <c r="E75" s="204">
        <f>MAE!E$12</f>
        <v>24.87102321582115</v>
      </c>
      <c r="F75" s="204">
        <f>MAE!F$12</f>
        <v>25.258985382631131</v>
      </c>
      <c r="G75" s="204">
        <f>MAE!G$12</f>
        <v>28.6414445399828</v>
      </c>
      <c r="H75" s="204">
        <f>MAE!H$12</f>
        <v>30.038435081685289</v>
      </c>
      <c r="I75" s="204">
        <f>MAE!I$12</f>
        <v>26.1238177128117</v>
      </c>
      <c r="J75" s="204">
        <f>MAE!J$12</f>
        <v>24.59716251074806</v>
      </c>
      <c r="K75" s="204">
        <f>MAE!K$12</f>
        <v>15.18314703353396</v>
      </c>
      <c r="L75" s="204">
        <f>MAE!L$12</f>
        <v>17.488048151332759</v>
      </c>
      <c r="M75" s="204">
        <f>MAE!M$12</f>
        <v>18.56861564918314</v>
      </c>
      <c r="N75" s="204">
        <f>MAE!N$12</f>
        <v>18.14987102321582</v>
      </c>
      <c r="O75" s="204">
        <f>MAE!O$12</f>
        <v>19.00980223559759</v>
      </c>
      <c r="P75" s="204">
        <f>MAE!P$12</f>
        <v>19.512897678417879</v>
      </c>
      <c r="Q75" s="204">
        <f>MAE!Q$12</f>
        <v>15.98693035253654</v>
      </c>
      <c r="R75" s="204">
        <f>MAE!R$12</f>
        <v>16.681513327601031</v>
      </c>
      <c r="S75" s="204">
        <f>MAE!S$12</f>
        <v>17.371845918913792</v>
      </c>
      <c r="T75" s="204">
        <f>MAE!T$12</f>
        <v>17.781683383435912</v>
      </c>
      <c r="U75" s="204">
        <f>MAE!U$12</f>
        <v>15.778653965929029</v>
      </c>
      <c r="V75" s="204">
        <f>MAE!V$12</f>
        <v>15.02997496991039</v>
      </c>
      <c r="W75" s="204">
        <f>MAE!W$12</f>
        <v>17.179118990915789</v>
      </c>
      <c r="X75" s="204">
        <f>MAE!X$12</f>
        <v>16.205223972723999</v>
      </c>
      <c r="Y75" s="204">
        <f>MAE!Y$12</f>
        <v>15.96266531025111</v>
      </c>
    </row>
    <row r="76" spans="1:25" ht="12" customHeight="1" x14ac:dyDescent="0.25">
      <c r="A76" s="14" t="s">
        <v>66</v>
      </c>
      <c r="B76" s="204">
        <f>TEL!B$12</f>
        <v>53.75348237317283</v>
      </c>
      <c r="C76" s="204">
        <f>TEL!C$12</f>
        <v>53.359243336199476</v>
      </c>
      <c r="D76" s="204">
        <f>TEL!D$12</f>
        <v>53.17325881341359</v>
      </c>
      <c r="E76" s="204">
        <f>TEL!E$12</f>
        <v>52.428288907996553</v>
      </c>
      <c r="F76" s="204">
        <f>TEL!F$12</f>
        <v>49.270765262252787</v>
      </c>
      <c r="G76" s="204">
        <f>TEL!G$12</f>
        <v>33.818658641444543</v>
      </c>
      <c r="H76" s="204">
        <f>TEL!H$12</f>
        <v>26.935081685296641</v>
      </c>
      <c r="I76" s="204">
        <f>TEL!I$12</f>
        <v>25.59707652622528</v>
      </c>
      <c r="J76" s="204">
        <f>TEL!J$12</f>
        <v>16.40154772141015</v>
      </c>
      <c r="K76" s="204">
        <f>TEL!K$12</f>
        <v>12.07652622527945</v>
      </c>
      <c r="L76" s="204">
        <f>TEL!L$12</f>
        <v>12.09518486672399</v>
      </c>
      <c r="M76" s="204">
        <f>TEL!M$12</f>
        <v>12.87394668959587</v>
      </c>
      <c r="N76" s="204">
        <f>TEL!N$12</f>
        <v>14.35468615649183</v>
      </c>
      <c r="O76" s="204">
        <f>TEL!O$12</f>
        <v>11.157867583834911</v>
      </c>
      <c r="P76" s="204">
        <f>TEL!P$12</f>
        <v>8.6366294067067937</v>
      </c>
      <c r="Q76" s="204">
        <f>TEL!Q$12</f>
        <v>7.8153052450558889</v>
      </c>
      <c r="R76" s="204">
        <f>TEL!R$12</f>
        <v>7.6167669819432504</v>
      </c>
      <c r="S76" s="204">
        <f>TEL!S$12</f>
        <v>8.1802829036506939</v>
      </c>
      <c r="T76" s="204">
        <f>TEL!T$12</f>
        <v>7.8192554679933597</v>
      </c>
      <c r="U76" s="204">
        <f>TEL!U$12</f>
        <v>7.2453634656644992</v>
      </c>
      <c r="V76" s="204">
        <f>TEL!V$12</f>
        <v>6.5035952009247104</v>
      </c>
      <c r="W76" s="204">
        <f>TEL!W$12</f>
        <v>7.3422697708753244</v>
      </c>
      <c r="X76" s="204">
        <f>TEL!X$12</f>
        <v>6.3453511732634027</v>
      </c>
      <c r="Y76" s="204">
        <f>TEL!Y$12</f>
        <v>5.515532358688497</v>
      </c>
    </row>
    <row r="77" spans="1:25" ht="12" customHeight="1" x14ac:dyDescent="0.25">
      <c r="A77" s="14" t="s">
        <v>67</v>
      </c>
      <c r="B77" s="204">
        <f>WWP!B$12</f>
        <v>83.183920894239037</v>
      </c>
      <c r="C77" s="204">
        <f>WWP!C$12</f>
        <v>102.35881341358559</v>
      </c>
      <c r="D77" s="204">
        <f>WWP!D$12</f>
        <v>89.561478933791904</v>
      </c>
      <c r="E77" s="204">
        <f>WWP!E$12</f>
        <v>92.037403267411861</v>
      </c>
      <c r="F77" s="204">
        <f>WWP!F$12</f>
        <v>117.4242476354256</v>
      </c>
      <c r="G77" s="204">
        <f>WWP!G$12</f>
        <v>136.2217540842648</v>
      </c>
      <c r="H77" s="204">
        <f>WWP!H$12</f>
        <v>163.9061049011178</v>
      </c>
      <c r="I77" s="204">
        <f>WWP!I$12</f>
        <v>150.6692175408426</v>
      </c>
      <c r="J77" s="204">
        <f>WWP!J$12</f>
        <v>171.6301805674978</v>
      </c>
      <c r="K77" s="204">
        <f>WWP!K$12</f>
        <v>239.97205503009459</v>
      </c>
      <c r="L77" s="204">
        <f>WWP!L$12</f>
        <v>286.29449699054169</v>
      </c>
      <c r="M77" s="204">
        <f>WWP!M$12</f>
        <v>320.69716251074811</v>
      </c>
      <c r="N77" s="204">
        <f>WWP!N$12</f>
        <v>344.91401547721409</v>
      </c>
      <c r="O77" s="204">
        <f>WWP!O$12</f>
        <v>358.84608770421312</v>
      </c>
      <c r="P77" s="204">
        <f>WWP!P$12</f>
        <v>420.94797936371452</v>
      </c>
      <c r="Q77" s="204">
        <f>WWP!Q$12</f>
        <v>449.46638005159059</v>
      </c>
      <c r="R77" s="204">
        <f>WWP!R$12</f>
        <v>444.41203783319003</v>
      </c>
      <c r="S77" s="204">
        <f>WWP!S$12</f>
        <v>464.88274608692728</v>
      </c>
      <c r="T77" s="204">
        <f>WWP!T$12</f>
        <v>485.91440234795988</v>
      </c>
      <c r="U77" s="204">
        <f>WWP!U$12</f>
        <v>488.10567860493751</v>
      </c>
      <c r="V77" s="204">
        <f>WWP!V$12</f>
        <v>501.26599217375872</v>
      </c>
      <c r="W77" s="204">
        <f>WWP!W$12</f>
        <v>525.92412699340605</v>
      </c>
      <c r="X77" s="204">
        <f>WWP!X$12</f>
        <v>559.69370101662605</v>
      </c>
      <c r="Y77" s="204">
        <f>WWP!Y$12</f>
        <v>572.12027633547723</v>
      </c>
    </row>
    <row r="78" spans="1:25" ht="12" customHeight="1" x14ac:dyDescent="0.25">
      <c r="A78" s="21" t="s">
        <v>68</v>
      </c>
      <c r="B78" s="207">
        <f>OIS!B$12</f>
        <v>41.602923473774723</v>
      </c>
      <c r="C78" s="207">
        <f>OIS!C$12</f>
        <v>42.780481513327558</v>
      </c>
      <c r="D78" s="207">
        <f>OIS!D$12</f>
        <v>50.210490111779997</v>
      </c>
      <c r="E78" s="207">
        <f>OIS!E$12</f>
        <v>54.880481513327567</v>
      </c>
      <c r="F78" s="207">
        <f>OIS!F$12</f>
        <v>67.171539122957782</v>
      </c>
      <c r="G78" s="207">
        <f>OIS!G$12</f>
        <v>68.943250214961225</v>
      </c>
      <c r="H78" s="207">
        <f>OIS!H$12</f>
        <v>83.185984522785603</v>
      </c>
      <c r="I78" s="207">
        <f>OIS!I$12</f>
        <v>93.720464316423133</v>
      </c>
      <c r="J78" s="207">
        <f>OIS!J$12</f>
        <v>71.354428202923529</v>
      </c>
      <c r="K78" s="207">
        <f>OIS!K$12</f>
        <v>55.34608770421346</v>
      </c>
      <c r="L78" s="207">
        <f>OIS!L$12</f>
        <v>56.477558039552747</v>
      </c>
      <c r="M78" s="207">
        <f>OIS!M$12</f>
        <v>67.94127257093713</v>
      </c>
      <c r="N78" s="207">
        <f>OIS!N$12</f>
        <v>78.151676698194365</v>
      </c>
      <c r="O78" s="207">
        <f>OIS!O$12</f>
        <v>71.347807394669132</v>
      </c>
      <c r="P78" s="207">
        <f>OIS!P$12</f>
        <v>58.87833190025799</v>
      </c>
      <c r="Q78" s="207">
        <f>OIS!Q$12</f>
        <v>55.034393809114249</v>
      </c>
      <c r="R78" s="207">
        <f>OIS!R$12</f>
        <v>57.180051590713738</v>
      </c>
      <c r="S78" s="207">
        <f>OIS!S$12</f>
        <v>55.168325374305937</v>
      </c>
      <c r="T78" s="207">
        <f>OIS!T$12</f>
        <v>92.707861631655888</v>
      </c>
      <c r="U78" s="207">
        <f>OIS!U$12</f>
        <v>68.993646460831187</v>
      </c>
      <c r="V78" s="207">
        <f>OIS!V$12</f>
        <v>60.163268403896843</v>
      </c>
      <c r="W78" s="207">
        <f>OIS!W$12</f>
        <v>59.284537273681288</v>
      </c>
      <c r="X78" s="207">
        <f>OIS!X$12</f>
        <v>59.123229075044698</v>
      </c>
      <c r="Y78" s="207">
        <f>OIS!Y$12</f>
        <v>59.786039753141253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53.98959587274291</v>
      </c>
      <c r="C81" s="210">
        <v>42.991745485812544</v>
      </c>
      <c r="D81" s="210">
        <v>55.989337919174545</v>
      </c>
      <c r="E81" s="210">
        <v>57.988907996560627</v>
      </c>
      <c r="F81" s="210">
        <v>56.989079965606194</v>
      </c>
      <c r="G81" s="210">
        <v>70.986414445399831</v>
      </c>
      <c r="H81" s="210">
        <v>82.984178847807399</v>
      </c>
      <c r="I81" s="210">
        <v>87.983233018056737</v>
      </c>
      <c r="J81" s="210">
        <v>92.982287188306088</v>
      </c>
      <c r="K81" s="210">
        <v>60.988306104901113</v>
      </c>
      <c r="L81" s="210">
        <v>58.988822012037829</v>
      </c>
      <c r="M81" s="210">
        <v>77.98503869303525</v>
      </c>
      <c r="N81" s="210">
        <v>75.985554600171966</v>
      </c>
      <c r="O81" s="210">
        <v>85.9835769561479</v>
      </c>
      <c r="P81" s="210">
        <v>78.984866723989683</v>
      </c>
      <c r="Q81" s="210">
        <v>88.982975064488386</v>
      </c>
      <c r="R81" s="210">
        <v>62.987962166809965</v>
      </c>
      <c r="S81" s="210">
        <v>64.105159071367154</v>
      </c>
      <c r="T81" s="210">
        <v>73.832502149613063</v>
      </c>
      <c r="U81" s="210">
        <v>62.584178847807379</v>
      </c>
      <c r="V81" s="210">
        <v>74.998108340498703</v>
      </c>
      <c r="W81" s="210">
        <v>89.629062768701644</v>
      </c>
      <c r="X81" s="210">
        <v>74.620808254514188</v>
      </c>
      <c r="Y81" s="210">
        <v>87.108684436801369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0</v>
      </c>
      <c r="I82" s="213">
        <v>0</v>
      </c>
      <c r="J82" s="213">
        <v>0</v>
      </c>
      <c r="K82" s="213">
        <v>0</v>
      </c>
      <c r="L82" s="213">
        <v>0</v>
      </c>
      <c r="M82" s="213">
        <v>0</v>
      </c>
      <c r="N82" s="213">
        <v>0</v>
      </c>
      <c r="O82" s="213">
        <v>0</v>
      </c>
      <c r="P82" s="213">
        <v>0</v>
      </c>
      <c r="Q82" s="213">
        <v>0</v>
      </c>
      <c r="R82" s="213">
        <v>0</v>
      </c>
      <c r="S82" s="213">
        <v>0</v>
      </c>
      <c r="T82" s="213">
        <v>0</v>
      </c>
      <c r="U82" s="213">
        <v>0</v>
      </c>
      <c r="V82" s="213">
        <v>0</v>
      </c>
      <c r="W82" s="213">
        <v>0</v>
      </c>
      <c r="X82" s="213">
        <v>0</v>
      </c>
      <c r="Y82" s="213">
        <v>0</v>
      </c>
    </row>
    <row r="83" spans="1:25" ht="12" customHeight="1" x14ac:dyDescent="0.25">
      <c r="A83" s="14" t="s">
        <v>29</v>
      </c>
      <c r="B83" s="204">
        <v>53.98959587274291</v>
      </c>
      <c r="C83" s="204">
        <v>42.991745485812544</v>
      </c>
      <c r="D83" s="204">
        <v>55.989337919174545</v>
      </c>
      <c r="E83" s="204">
        <v>57.988907996560627</v>
      </c>
      <c r="F83" s="204">
        <v>56.989079965606194</v>
      </c>
      <c r="G83" s="204">
        <v>70.986414445399831</v>
      </c>
      <c r="H83" s="204">
        <v>82.984178847807399</v>
      </c>
      <c r="I83" s="204">
        <v>87.983233018056737</v>
      </c>
      <c r="J83" s="204">
        <v>92.982287188306088</v>
      </c>
      <c r="K83" s="204">
        <v>60.988306104901113</v>
      </c>
      <c r="L83" s="204">
        <v>58.988822012037829</v>
      </c>
      <c r="M83" s="204">
        <v>77.98503869303525</v>
      </c>
      <c r="N83" s="204">
        <v>75.985554600171966</v>
      </c>
      <c r="O83" s="204">
        <v>85.9835769561479</v>
      </c>
      <c r="P83" s="204">
        <v>78.984866723989683</v>
      </c>
      <c r="Q83" s="204">
        <v>88.982975064488386</v>
      </c>
      <c r="R83" s="204">
        <v>62.987962166809965</v>
      </c>
      <c r="S83" s="204">
        <v>64.105159071367154</v>
      </c>
      <c r="T83" s="204">
        <v>73.832502149613063</v>
      </c>
      <c r="U83" s="204">
        <v>62.584178847807379</v>
      </c>
      <c r="V83" s="204">
        <v>74.998108340498703</v>
      </c>
      <c r="W83" s="204">
        <v>89.629062768701644</v>
      </c>
      <c r="X83" s="204">
        <v>74.620808254514188</v>
      </c>
      <c r="Y83" s="204">
        <v>87.108684436801369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0</v>
      </c>
      <c r="D85" s="204">
        <v>0</v>
      </c>
      <c r="E85" s="204">
        <v>0</v>
      </c>
      <c r="F85" s="204">
        <v>0</v>
      </c>
      <c r="G85" s="204">
        <v>0</v>
      </c>
      <c r="H85" s="204">
        <v>0</v>
      </c>
      <c r="I85" s="204">
        <v>0</v>
      </c>
      <c r="J85" s="204">
        <v>0</v>
      </c>
      <c r="K85" s="204">
        <v>0</v>
      </c>
      <c r="L85" s="204">
        <v>0</v>
      </c>
      <c r="M85" s="204">
        <v>0</v>
      </c>
      <c r="N85" s="204">
        <v>0</v>
      </c>
      <c r="O85" s="204">
        <v>0</v>
      </c>
      <c r="P85" s="204">
        <v>0</v>
      </c>
      <c r="Q85" s="204">
        <v>0</v>
      </c>
      <c r="R85" s="204">
        <v>0</v>
      </c>
      <c r="S85" s="204">
        <v>0</v>
      </c>
      <c r="T85" s="204">
        <v>0</v>
      </c>
      <c r="U85" s="204">
        <v>0</v>
      </c>
      <c r="V85" s="204">
        <v>0</v>
      </c>
      <c r="W85" s="204">
        <v>0</v>
      </c>
      <c r="X85" s="204">
        <v>0</v>
      </c>
      <c r="Y85" s="204">
        <v>0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53.98959587274291</v>
      </c>
      <c r="C88" s="204">
        <f t="shared" si="5"/>
        <v>42.991745485812544</v>
      </c>
      <c r="D88" s="204">
        <f t="shared" si="5"/>
        <v>55.989337919174545</v>
      </c>
      <c r="E88" s="204">
        <f t="shared" si="5"/>
        <v>57.988907996560627</v>
      </c>
      <c r="F88" s="204">
        <f t="shared" si="5"/>
        <v>56.989079965606194</v>
      </c>
      <c r="G88" s="204">
        <f t="shared" si="5"/>
        <v>70.986414445399831</v>
      </c>
      <c r="H88" s="204">
        <f t="shared" si="5"/>
        <v>82.984178847807399</v>
      </c>
      <c r="I88" s="204">
        <f t="shared" si="5"/>
        <v>87.983233018056737</v>
      </c>
      <c r="J88" s="204">
        <f t="shared" si="5"/>
        <v>92.982287188306088</v>
      </c>
      <c r="K88" s="204">
        <f t="shared" si="5"/>
        <v>60.988306104901113</v>
      </c>
      <c r="L88" s="204">
        <f t="shared" si="5"/>
        <v>58.988822012037829</v>
      </c>
      <c r="M88" s="204">
        <f t="shared" si="5"/>
        <v>77.98503869303525</v>
      </c>
      <c r="N88" s="204">
        <f t="shared" si="5"/>
        <v>75.985554600171966</v>
      </c>
      <c r="O88" s="204">
        <f t="shared" si="5"/>
        <v>85.9835769561479</v>
      </c>
      <c r="P88" s="204">
        <f t="shared" si="5"/>
        <v>78.984866723989683</v>
      </c>
      <c r="Q88" s="204">
        <f t="shared" si="5"/>
        <v>88.982975064488386</v>
      </c>
      <c r="R88" s="204">
        <f t="shared" si="5"/>
        <v>62.987962166809965</v>
      </c>
      <c r="S88" s="204">
        <f t="shared" si="5"/>
        <v>64.105159071367154</v>
      </c>
      <c r="T88" s="204">
        <f t="shared" si="5"/>
        <v>73.832502149613063</v>
      </c>
      <c r="U88" s="204">
        <f t="shared" si="5"/>
        <v>62.584178847807379</v>
      </c>
      <c r="V88" s="204">
        <f t="shared" si="5"/>
        <v>74.998108340498703</v>
      </c>
      <c r="W88" s="204">
        <f t="shared" si="5"/>
        <v>89.629062768701644</v>
      </c>
      <c r="X88" s="204">
        <f t="shared" si="5"/>
        <v>74.620808254514188</v>
      </c>
      <c r="Y88" s="204">
        <f t="shared" si="5"/>
        <v>87.108684436801369</v>
      </c>
    </row>
    <row r="89" spans="1:25" ht="12" customHeight="1" x14ac:dyDescent="0.25">
      <c r="A89" s="18" t="s">
        <v>83</v>
      </c>
      <c r="B89" s="204">
        <v>0</v>
      </c>
      <c r="C89" s="204">
        <v>0</v>
      </c>
      <c r="D89" s="204">
        <v>0</v>
      </c>
      <c r="E89" s="204">
        <v>0</v>
      </c>
      <c r="F89" s="204">
        <v>0</v>
      </c>
      <c r="G89" s="204">
        <v>0</v>
      </c>
      <c r="H89" s="204">
        <v>0</v>
      </c>
      <c r="I89" s="204">
        <v>0</v>
      </c>
      <c r="J89" s="204">
        <v>0</v>
      </c>
      <c r="K89" s="204">
        <v>0</v>
      </c>
      <c r="L89" s="204">
        <v>0</v>
      </c>
      <c r="M89" s="204">
        <v>0</v>
      </c>
      <c r="N89" s="204">
        <v>0</v>
      </c>
      <c r="O89" s="204">
        <v>0</v>
      </c>
      <c r="P89" s="204">
        <v>0</v>
      </c>
      <c r="Q89" s="204">
        <v>0</v>
      </c>
      <c r="R89" s="204">
        <v>0</v>
      </c>
      <c r="S89" s="204">
        <v>0</v>
      </c>
      <c r="T89" s="204">
        <v>0</v>
      </c>
      <c r="U89" s="204">
        <v>0</v>
      </c>
      <c r="V89" s="204">
        <v>0</v>
      </c>
      <c r="W89" s="204">
        <v>0</v>
      </c>
      <c r="X89" s="204">
        <v>0</v>
      </c>
      <c r="Y89" s="204">
        <v>0</v>
      </c>
    </row>
    <row r="90" spans="1:25" ht="12" customHeight="1" x14ac:dyDescent="0.25">
      <c r="A90" s="14" t="s">
        <v>34</v>
      </c>
      <c r="B90" s="204">
        <v>0</v>
      </c>
      <c r="C90" s="204">
        <v>0</v>
      </c>
      <c r="D90" s="204">
        <v>0</v>
      </c>
      <c r="E90" s="204">
        <v>0</v>
      </c>
      <c r="F90" s="204">
        <v>0</v>
      </c>
      <c r="G90" s="204">
        <v>0</v>
      </c>
      <c r="H90" s="204">
        <v>0</v>
      </c>
      <c r="I90" s="204">
        <v>0</v>
      </c>
      <c r="J90" s="204">
        <v>0</v>
      </c>
      <c r="K90" s="204">
        <v>0</v>
      </c>
      <c r="L90" s="204">
        <v>0</v>
      </c>
      <c r="M90" s="204">
        <v>0</v>
      </c>
      <c r="N90" s="204">
        <v>0</v>
      </c>
      <c r="O90" s="204">
        <v>0</v>
      </c>
      <c r="P90" s="204">
        <v>0</v>
      </c>
      <c r="Q90" s="204">
        <v>0</v>
      </c>
      <c r="R90" s="204">
        <v>0</v>
      </c>
      <c r="S90" s="204">
        <v>0</v>
      </c>
      <c r="T90" s="204">
        <v>0</v>
      </c>
      <c r="U90" s="204">
        <v>0</v>
      </c>
      <c r="V90" s="204">
        <v>0</v>
      </c>
      <c r="W90" s="204">
        <v>0</v>
      </c>
      <c r="X90" s="204">
        <v>0</v>
      </c>
      <c r="Y90" s="204">
        <v>0</v>
      </c>
    </row>
    <row r="91" spans="1:25" ht="12" customHeight="1" x14ac:dyDescent="0.25">
      <c r="A91" s="18" t="s">
        <v>73</v>
      </c>
      <c r="B91" s="204">
        <v>0</v>
      </c>
      <c r="C91" s="204">
        <v>0</v>
      </c>
      <c r="D91" s="204">
        <v>0</v>
      </c>
      <c r="E91" s="204">
        <v>0</v>
      </c>
      <c r="F91" s="204">
        <v>0</v>
      </c>
      <c r="G91" s="204">
        <v>0</v>
      </c>
      <c r="H91" s="204">
        <v>0</v>
      </c>
      <c r="I91" s="204">
        <v>0</v>
      </c>
      <c r="J91" s="204">
        <v>0</v>
      </c>
      <c r="K91" s="204">
        <v>0</v>
      </c>
      <c r="L91" s="204">
        <v>0</v>
      </c>
      <c r="M91" s="204">
        <v>0</v>
      </c>
      <c r="N91" s="204">
        <v>0</v>
      </c>
      <c r="O91" s="204">
        <v>0</v>
      </c>
      <c r="P91" s="204">
        <v>0</v>
      </c>
      <c r="Q91" s="204">
        <v>0</v>
      </c>
      <c r="R91" s="204">
        <v>0</v>
      </c>
      <c r="S91" s="204">
        <v>0</v>
      </c>
      <c r="T91" s="204">
        <v>0</v>
      </c>
      <c r="U91" s="204">
        <v>0</v>
      </c>
      <c r="V91" s="204">
        <v>0</v>
      </c>
      <c r="W91" s="204">
        <v>0</v>
      </c>
      <c r="X91" s="204">
        <v>0</v>
      </c>
      <c r="Y91" s="204">
        <v>0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53.98959587274291</v>
      </c>
      <c r="C94" s="210">
        <f t="shared" si="6"/>
        <v>42.991745485812544</v>
      </c>
      <c r="D94" s="210">
        <f t="shared" si="6"/>
        <v>55.989337919174545</v>
      </c>
      <c r="E94" s="210">
        <f t="shared" si="6"/>
        <v>57.988907996560627</v>
      </c>
      <c r="F94" s="210">
        <f t="shared" si="6"/>
        <v>56.989079965606194</v>
      </c>
      <c r="G94" s="210">
        <f t="shared" si="6"/>
        <v>70.986414445399831</v>
      </c>
      <c r="H94" s="210">
        <f t="shared" si="6"/>
        <v>82.984178847807399</v>
      </c>
      <c r="I94" s="210">
        <f t="shared" si="6"/>
        <v>87.983233018056737</v>
      </c>
      <c r="J94" s="210">
        <f t="shared" si="6"/>
        <v>92.982287188306088</v>
      </c>
      <c r="K94" s="210">
        <f t="shared" si="6"/>
        <v>60.988306104901113</v>
      </c>
      <c r="L94" s="210">
        <f t="shared" si="6"/>
        <v>58.988822012037829</v>
      </c>
      <c r="M94" s="210">
        <f t="shared" si="6"/>
        <v>77.98503869303525</v>
      </c>
      <c r="N94" s="210">
        <f t="shared" si="6"/>
        <v>75.985554600171966</v>
      </c>
      <c r="O94" s="210">
        <f t="shared" si="6"/>
        <v>85.9835769561479</v>
      </c>
      <c r="P94" s="210">
        <f t="shared" si="6"/>
        <v>78.984866723989683</v>
      </c>
      <c r="Q94" s="210">
        <f t="shared" si="6"/>
        <v>88.982975064488386</v>
      </c>
      <c r="R94" s="210">
        <f t="shared" si="6"/>
        <v>62.987962166809965</v>
      </c>
      <c r="S94" s="210">
        <f t="shared" si="6"/>
        <v>64.105159071367154</v>
      </c>
      <c r="T94" s="210">
        <f t="shared" si="6"/>
        <v>73.832502149613063</v>
      </c>
      <c r="U94" s="210">
        <f t="shared" si="6"/>
        <v>62.584178847807379</v>
      </c>
      <c r="V94" s="210">
        <f t="shared" si="6"/>
        <v>74.998108340498703</v>
      </c>
      <c r="W94" s="210">
        <f t="shared" si="6"/>
        <v>89.629062768701644</v>
      </c>
      <c r="X94" s="210">
        <f t="shared" si="6"/>
        <v>74.620808254514188</v>
      </c>
      <c r="Y94" s="210">
        <f t="shared" si="6"/>
        <v>87.108684436801369</v>
      </c>
    </row>
    <row r="95" spans="1:25" ht="12" customHeight="1" x14ac:dyDescent="0.25">
      <c r="A95" s="24" t="s">
        <v>48</v>
      </c>
      <c r="B95" s="213">
        <f>CHI!B58</f>
        <v>2.999398108340499</v>
      </c>
      <c r="C95" s="213">
        <f>CHI!C58</f>
        <v>2.999398108340499</v>
      </c>
      <c r="D95" s="213">
        <f>CHI!D58</f>
        <v>1.9996560619088559</v>
      </c>
      <c r="E95" s="213">
        <f>CHI!E58</f>
        <v>1.9996560619088559</v>
      </c>
      <c r="F95" s="213">
        <f>CHI!F58</f>
        <v>2.999398108340499</v>
      </c>
      <c r="G95" s="213">
        <f>CHI!G58</f>
        <v>2.999398108340499</v>
      </c>
      <c r="H95" s="213">
        <f>CHI!H58</f>
        <v>2.999398108340499</v>
      </c>
      <c r="I95" s="213">
        <f>CHI!I58</f>
        <v>1.9996560619088559</v>
      </c>
      <c r="J95" s="213">
        <f>CHI!J58</f>
        <v>1.9996560619088559</v>
      </c>
      <c r="K95" s="213">
        <f>CHI!K58</f>
        <v>0.99982803095442818</v>
      </c>
      <c r="L95" s="213">
        <f>CHI!L58</f>
        <v>0.99982803095442818</v>
      </c>
      <c r="M95" s="213">
        <f>CHI!M58</f>
        <v>0.99982803095442818</v>
      </c>
      <c r="N95" s="213">
        <f>CHI!N58</f>
        <v>0.99982803095442818</v>
      </c>
      <c r="O95" s="213">
        <f>CHI!O58</f>
        <v>0.99982803095442818</v>
      </c>
      <c r="P95" s="213">
        <f>CHI!P58</f>
        <v>0.99982803095442818</v>
      </c>
      <c r="Q95" s="213">
        <f>CHI!Q58</f>
        <v>0.99982803095442818</v>
      </c>
      <c r="R95" s="213">
        <f>CHI!R58</f>
        <v>0.99982803095442818</v>
      </c>
      <c r="S95" s="213">
        <f>CHI!S58</f>
        <v>0.88718830610490107</v>
      </c>
      <c r="T95" s="213">
        <f>CHI!T58</f>
        <v>1.0840068787618229</v>
      </c>
      <c r="U95" s="213">
        <f>CHI!U58</f>
        <v>1.1300945829750639</v>
      </c>
      <c r="V95" s="213">
        <f>CHI!V58</f>
        <v>1.332674118658641</v>
      </c>
      <c r="W95" s="213">
        <f>CHI!W58</f>
        <v>1.2462596732588129</v>
      </c>
      <c r="X95" s="213">
        <f>CHI!X58</f>
        <v>1.257781599312124</v>
      </c>
      <c r="Y95" s="213">
        <f>CHI!Y58</f>
        <v>1.483490971625107</v>
      </c>
    </row>
    <row r="96" spans="1:25" ht="12" customHeight="1" x14ac:dyDescent="0.25">
      <c r="A96" s="21" t="s">
        <v>27</v>
      </c>
      <c r="B96" s="207">
        <v>50.99019776440241</v>
      </c>
      <c r="C96" s="207">
        <v>39.992347377472043</v>
      </c>
      <c r="D96" s="207">
        <v>53.989681857265687</v>
      </c>
      <c r="E96" s="207">
        <v>55.989251934651769</v>
      </c>
      <c r="F96" s="207">
        <v>53.989681857265694</v>
      </c>
      <c r="G96" s="207">
        <v>67.98701633705933</v>
      </c>
      <c r="H96" s="207">
        <v>79.984780739466899</v>
      </c>
      <c r="I96" s="207">
        <v>85.983576956147886</v>
      </c>
      <c r="J96" s="207">
        <v>90.982631126397237</v>
      </c>
      <c r="K96" s="207">
        <v>59.988478073946688</v>
      </c>
      <c r="L96" s="207">
        <v>57.988993981083404</v>
      </c>
      <c r="M96" s="207">
        <v>76.985210662080817</v>
      </c>
      <c r="N96" s="207">
        <v>74.985726569217533</v>
      </c>
      <c r="O96" s="207">
        <v>84.983748925193467</v>
      </c>
      <c r="P96" s="207">
        <v>77.98503869303525</v>
      </c>
      <c r="Q96" s="207">
        <v>87.983147033533953</v>
      </c>
      <c r="R96" s="207">
        <v>61.988134135855539</v>
      </c>
      <c r="S96" s="207">
        <v>63.217970765262251</v>
      </c>
      <c r="T96" s="207">
        <v>72.748495270851237</v>
      </c>
      <c r="U96" s="207">
        <v>61.454084264832318</v>
      </c>
      <c r="V96" s="207">
        <v>73.665434221840059</v>
      </c>
      <c r="W96" s="207">
        <v>88.382803095442824</v>
      </c>
      <c r="X96" s="207">
        <v>73.363026655202063</v>
      </c>
      <c r="Y96" s="207">
        <v>85.625193465176267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1255.7001113558715</v>
      </c>
      <c r="C98" s="203">
        <f t="shared" si="7"/>
        <v>1240.5636608697166</v>
      </c>
      <c r="D98" s="203">
        <f t="shared" si="7"/>
        <v>1299.3636943544714</v>
      </c>
      <c r="E98" s="203">
        <f t="shared" si="7"/>
        <v>1351.9282637230674</v>
      </c>
      <c r="F98" s="203">
        <f t="shared" si="7"/>
        <v>1385.990624054414</v>
      </c>
      <c r="G98" s="203">
        <f t="shared" si="7"/>
        <v>1360.3726337438084</v>
      </c>
      <c r="H98" s="203">
        <f t="shared" si="7"/>
        <v>1451.6604860490584</v>
      </c>
      <c r="I98" s="203">
        <f t="shared" si="7"/>
        <v>1472.7610643642006</v>
      </c>
      <c r="J98" s="203">
        <f t="shared" si="7"/>
        <v>1359.8114885033779</v>
      </c>
      <c r="K98" s="203">
        <f t="shared" si="7"/>
        <v>1126.7274707494958</v>
      </c>
      <c r="L98" s="203">
        <f t="shared" si="7"/>
        <v>1667.5555074170704</v>
      </c>
      <c r="M98" s="203">
        <f t="shared" si="7"/>
        <v>1647.7179376717891</v>
      </c>
      <c r="N98" s="203">
        <f t="shared" si="7"/>
        <v>1741.3908489638934</v>
      </c>
      <c r="O98" s="203">
        <f t="shared" si="7"/>
        <v>1496.1073245105852</v>
      </c>
      <c r="P98" s="203">
        <f t="shared" si="7"/>
        <v>1454.3652136634266</v>
      </c>
      <c r="Q98" s="203">
        <f t="shared" si="7"/>
        <v>1274.7889023401062</v>
      </c>
      <c r="R98" s="203">
        <f t="shared" si="7"/>
        <v>1039.9351371495591</v>
      </c>
      <c r="S98" s="203">
        <f t="shared" si="7"/>
        <v>1106.1414842493175</v>
      </c>
      <c r="T98" s="203">
        <f t="shared" si="7"/>
        <v>1373.4952567331507</v>
      </c>
      <c r="U98" s="203">
        <f t="shared" si="7"/>
        <v>1297.2896265812542</v>
      </c>
      <c r="V98" s="203">
        <f t="shared" si="7"/>
        <v>1290.6906596079593</v>
      </c>
      <c r="W98" s="203">
        <f t="shared" si="7"/>
        <v>1259.0380697911251</v>
      </c>
      <c r="X98" s="203">
        <f t="shared" si="7"/>
        <v>1192.1235483055773</v>
      </c>
      <c r="Y98" s="203">
        <f t="shared" si="7"/>
        <v>1234.5126025884733</v>
      </c>
    </row>
    <row r="99" spans="1:25" ht="12" customHeight="1" x14ac:dyDescent="0.25">
      <c r="A99" s="25" t="s">
        <v>14</v>
      </c>
      <c r="B99" s="209">
        <f>ISI!B$54</f>
        <v>391.84749651787996</v>
      </c>
      <c r="C99" s="209">
        <f>ISI!C$54</f>
        <v>394.30366067790061</v>
      </c>
      <c r="D99" s="209">
        <f>ISI!D$54</f>
        <v>374.38933599812765</v>
      </c>
      <c r="E99" s="209">
        <f>ISI!E$54</f>
        <v>366.15822687819195</v>
      </c>
      <c r="F99" s="209">
        <f>ISI!F$54</f>
        <v>376.85618299823744</v>
      </c>
      <c r="G99" s="209">
        <f>ISI!G$54</f>
        <v>348.56501831828473</v>
      </c>
      <c r="H99" s="209">
        <f>ISI!H$54</f>
        <v>357.40559167827024</v>
      </c>
      <c r="I99" s="209">
        <f>ISI!I$54</f>
        <v>352.12643883819032</v>
      </c>
      <c r="J99" s="209">
        <f>ISI!J$54</f>
        <v>328.66486727835598</v>
      </c>
      <c r="K99" s="209">
        <f>ISI!K$54</f>
        <v>299.29036399859041</v>
      </c>
      <c r="L99" s="209">
        <f>ISI!L$54</f>
        <v>335.75145938800625</v>
      </c>
      <c r="M99" s="209">
        <f>ISI!M$54</f>
        <v>90.820425028131567</v>
      </c>
      <c r="N99" s="209">
        <f>ISI!N$54</f>
        <v>159.72187335860457</v>
      </c>
      <c r="O99" s="209">
        <f>ISI!O$54</f>
        <v>53.106474717832086</v>
      </c>
      <c r="P99" s="209">
        <f>ISI!P$54</f>
        <v>0.71588999906617989</v>
      </c>
      <c r="Q99" s="209">
        <f>ISI!Q$54</f>
        <v>23.532589998991764</v>
      </c>
      <c r="R99" s="209">
        <f>ISI!R$54</f>
        <v>0</v>
      </c>
      <c r="S99" s="209">
        <f>ISI!S$54</f>
        <v>0</v>
      </c>
      <c r="T99" s="209">
        <f>ISI!T$54</f>
        <v>0</v>
      </c>
      <c r="U99" s="209">
        <f>ISI!U$54</f>
        <v>0</v>
      </c>
      <c r="V99" s="209">
        <f>ISI!V$54</f>
        <v>0</v>
      </c>
      <c r="W99" s="209">
        <f>ISI!W$54</f>
        <v>0</v>
      </c>
      <c r="X99" s="209">
        <f>ISI!X$54</f>
        <v>0</v>
      </c>
      <c r="Y99" s="209">
        <f>ISI!Y$54</f>
        <v>0</v>
      </c>
    </row>
    <row r="100" spans="1:25" ht="12" customHeight="1" x14ac:dyDescent="0.25">
      <c r="A100" s="14" t="s">
        <v>43</v>
      </c>
      <c r="B100" s="204">
        <f>ISI!B$55</f>
        <v>0</v>
      </c>
      <c r="C100" s="204">
        <f>ISI!C$55</f>
        <v>0</v>
      </c>
      <c r="D100" s="204">
        <f>ISI!D$55</f>
        <v>0</v>
      </c>
      <c r="E100" s="204">
        <f>ISI!E$55</f>
        <v>0</v>
      </c>
      <c r="F100" s="204">
        <f>ISI!F$55</f>
        <v>0</v>
      </c>
      <c r="G100" s="204">
        <f>ISI!G$55</f>
        <v>0</v>
      </c>
      <c r="H100" s="204">
        <f>ISI!H$55</f>
        <v>0</v>
      </c>
      <c r="I100" s="204">
        <f>ISI!I$55</f>
        <v>0</v>
      </c>
      <c r="J100" s="204">
        <f>ISI!J$55</f>
        <v>0</v>
      </c>
      <c r="K100" s="204">
        <f>ISI!K$55</f>
        <v>0</v>
      </c>
      <c r="L100" s="204">
        <f>ISI!L$55</f>
        <v>0</v>
      </c>
      <c r="M100" s="204">
        <f>ISI!M$55</f>
        <v>0</v>
      </c>
      <c r="N100" s="204">
        <f>ISI!N$55</f>
        <v>0</v>
      </c>
      <c r="O100" s="204">
        <f>ISI!O$55</f>
        <v>0</v>
      </c>
      <c r="P100" s="204">
        <f>ISI!P$55</f>
        <v>0</v>
      </c>
      <c r="Q100" s="204">
        <f>ISI!Q$55</f>
        <v>0</v>
      </c>
      <c r="R100" s="204">
        <f>ISI!R$55</f>
        <v>0</v>
      </c>
      <c r="S100" s="204">
        <f>ISI!S$55</f>
        <v>0</v>
      </c>
      <c r="T100" s="204">
        <f>ISI!T$55</f>
        <v>0</v>
      </c>
      <c r="U100" s="204">
        <f>ISI!U$55</f>
        <v>0</v>
      </c>
      <c r="V100" s="204">
        <f>ISI!V$55</f>
        <v>0</v>
      </c>
      <c r="W100" s="204">
        <f>ISI!W$55</f>
        <v>0</v>
      </c>
      <c r="X100" s="204">
        <f>ISI!X$55</f>
        <v>0</v>
      </c>
      <c r="Y100" s="204">
        <f>ISI!Y$55</f>
        <v>0</v>
      </c>
    </row>
    <row r="101" spans="1:25" ht="12" customHeight="1" x14ac:dyDescent="0.25">
      <c r="A101" s="14" t="s">
        <v>44</v>
      </c>
      <c r="B101" s="204">
        <f>ISI!B$56</f>
        <v>391.84749651787996</v>
      </c>
      <c r="C101" s="204">
        <f>ISI!C$56</f>
        <v>394.30366067790061</v>
      </c>
      <c r="D101" s="204">
        <f>ISI!D$56</f>
        <v>374.38933599812765</v>
      </c>
      <c r="E101" s="204">
        <f>ISI!E$56</f>
        <v>366.15822687819195</v>
      </c>
      <c r="F101" s="204">
        <f>ISI!F$56</f>
        <v>376.85618299823744</v>
      </c>
      <c r="G101" s="204">
        <f>ISI!G$56</f>
        <v>348.56501831828473</v>
      </c>
      <c r="H101" s="204">
        <f>ISI!H$56</f>
        <v>357.40559167827024</v>
      </c>
      <c r="I101" s="204">
        <f>ISI!I$56</f>
        <v>352.12643883819032</v>
      </c>
      <c r="J101" s="204">
        <f>ISI!J$56</f>
        <v>328.66486727835598</v>
      </c>
      <c r="K101" s="204">
        <f>ISI!K$56</f>
        <v>299.29036399859041</v>
      </c>
      <c r="L101" s="204">
        <f>ISI!L$56</f>
        <v>335.75145938800625</v>
      </c>
      <c r="M101" s="204">
        <f>ISI!M$56</f>
        <v>90.820425028131567</v>
      </c>
      <c r="N101" s="204">
        <f>ISI!N$56</f>
        <v>159.72187335860457</v>
      </c>
      <c r="O101" s="204">
        <f>ISI!O$56</f>
        <v>53.106474717832086</v>
      </c>
      <c r="P101" s="204">
        <f>ISI!P$56</f>
        <v>0.71588999906617989</v>
      </c>
      <c r="Q101" s="204">
        <f>ISI!Q$56</f>
        <v>23.532589998991764</v>
      </c>
      <c r="R101" s="204">
        <f>ISI!R$56</f>
        <v>0</v>
      </c>
      <c r="S101" s="204">
        <f>ISI!S$56</f>
        <v>0</v>
      </c>
      <c r="T101" s="204">
        <f>ISI!T$56</f>
        <v>0</v>
      </c>
      <c r="U101" s="204">
        <f>ISI!U$56</f>
        <v>0</v>
      </c>
      <c r="V101" s="204">
        <f>ISI!V$56</f>
        <v>0</v>
      </c>
      <c r="W101" s="204">
        <f>ISI!W$56</f>
        <v>0</v>
      </c>
      <c r="X101" s="204">
        <f>ISI!X$56</f>
        <v>0</v>
      </c>
      <c r="Y101" s="204">
        <f>ISI!Y$56</f>
        <v>0</v>
      </c>
    </row>
    <row r="102" spans="1:25" ht="12" customHeight="1" x14ac:dyDescent="0.25">
      <c r="A102" s="13" t="s">
        <v>18</v>
      </c>
      <c r="B102" s="205">
        <f>NFM!B$73</f>
        <v>0</v>
      </c>
      <c r="C102" s="205">
        <f>NFM!C$73</f>
        <v>0</v>
      </c>
      <c r="D102" s="205">
        <f>NFM!D$73</f>
        <v>0</v>
      </c>
      <c r="E102" s="205">
        <f>NFM!E$73</f>
        <v>0</v>
      </c>
      <c r="F102" s="205">
        <f>NFM!F$73</f>
        <v>0</v>
      </c>
      <c r="G102" s="205">
        <f>NFM!G$73</f>
        <v>0</v>
      </c>
      <c r="H102" s="205">
        <f>NFM!H$73</f>
        <v>0</v>
      </c>
      <c r="I102" s="205">
        <f>NFM!I$73</f>
        <v>0</v>
      </c>
      <c r="J102" s="205">
        <f>NFM!J$73</f>
        <v>0</v>
      </c>
      <c r="K102" s="205">
        <f>NFM!K$73</f>
        <v>0</v>
      </c>
      <c r="L102" s="205">
        <f>NFM!L$73</f>
        <v>0</v>
      </c>
      <c r="M102" s="205">
        <f>NFM!M$73</f>
        <v>0</v>
      </c>
      <c r="N102" s="205">
        <f>NFM!N$73</f>
        <v>0</v>
      </c>
      <c r="O102" s="205">
        <f>NFM!O$73</f>
        <v>0</v>
      </c>
      <c r="P102" s="205">
        <f>NFM!P$73</f>
        <v>0</v>
      </c>
      <c r="Q102" s="205">
        <f>NFM!Q$73</f>
        <v>0</v>
      </c>
      <c r="R102" s="205">
        <f>NFM!R$73</f>
        <v>0</v>
      </c>
      <c r="S102" s="205">
        <f>NFM!S$73</f>
        <v>0</v>
      </c>
      <c r="T102" s="205">
        <f>NFM!T$73</f>
        <v>0</v>
      </c>
      <c r="U102" s="205">
        <f>NFM!U$73</f>
        <v>0</v>
      </c>
      <c r="V102" s="205">
        <f>NFM!V$73</f>
        <v>0</v>
      </c>
      <c r="W102" s="205">
        <f>NFM!W$73</f>
        <v>0</v>
      </c>
      <c r="X102" s="205">
        <f>NFM!X$73</f>
        <v>0</v>
      </c>
      <c r="Y102" s="205">
        <f>NFM!Y$73</f>
        <v>0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0</v>
      </c>
      <c r="C104" s="204">
        <f>NFM!C$75</f>
        <v>0</v>
      </c>
      <c r="D104" s="204">
        <f>NFM!D$75</f>
        <v>0</v>
      </c>
      <c r="E104" s="204">
        <f>NFM!E$75</f>
        <v>0</v>
      </c>
      <c r="F104" s="204">
        <f>NFM!F$75</f>
        <v>0</v>
      </c>
      <c r="G104" s="204">
        <f>NFM!G$75</f>
        <v>0</v>
      </c>
      <c r="H104" s="204">
        <f>NFM!H$75</f>
        <v>0</v>
      </c>
      <c r="I104" s="204">
        <f>NFM!I$75</f>
        <v>0</v>
      </c>
      <c r="J104" s="204">
        <f>NFM!J$75</f>
        <v>0</v>
      </c>
      <c r="K104" s="204">
        <f>NFM!K$75</f>
        <v>0</v>
      </c>
      <c r="L104" s="204">
        <f>NFM!L$75</f>
        <v>0</v>
      </c>
      <c r="M104" s="204">
        <f>NFM!M$75</f>
        <v>0</v>
      </c>
      <c r="N104" s="204">
        <f>NFM!N$75</f>
        <v>0</v>
      </c>
      <c r="O104" s="204">
        <f>NFM!O$75</f>
        <v>0</v>
      </c>
      <c r="P104" s="204">
        <f>NFM!P$75</f>
        <v>0</v>
      </c>
      <c r="Q104" s="204">
        <f>NFM!Q$75</f>
        <v>0</v>
      </c>
      <c r="R104" s="204">
        <f>NFM!R$75</f>
        <v>0</v>
      </c>
      <c r="S104" s="204">
        <f>NFM!S$75</f>
        <v>0</v>
      </c>
      <c r="T104" s="204">
        <f>NFM!T$75</f>
        <v>0</v>
      </c>
      <c r="U104" s="204">
        <f>NFM!U$75</f>
        <v>0</v>
      </c>
      <c r="V104" s="204">
        <f>NFM!V$75</f>
        <v>0</v>
      </c>
      <c r="W104" s="204">
        <f>NFM!W$75</f>
        <v>0</v>
      </c>
      <c r="X104" s="204">
        <f>NFM!X$75</f>
        <v>0</v>
      </c>
      <c r="Y104" s="204">
        <f>NFM!Y$75</f>
        <v>0</v>
      </c>
    </row>
    <row r="105" spans="1:25" ht="12" customHeight="1" x14ac:dyDescent="0.25">
      <c r="A105" s="26" t="s">
        <v>46</v>
      </c>
      <c r="B105" s="211">
        <f>NFM!B$76</f>
        <v>0</v>
      </c>
      <c r="C105" s="211">
        <f>NFM!C$76</f>
        <v>0</v>
      </c>
      <c r="D105" s="211">
        <f>NFM!D$76</f>
        <v>0</v>
      </c>
      <c r="E105" s="211">
        <f>NFM!E$76</f>
        <v>0</v>
      </c>
      <c r="F105" s="211">
        <f>NFM!F$76</f>
        <v>0</v>
      </c>
      <c r="G105" s="211">
        <f>NFM!G$76</f>
        <v>0</v>
      </c>
      <c r="H105" s="211">
        <f>NFM!H$76</f>
        <v>0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0</v>
      </c>
      <c r="C106" s="212">
        <f>NFM!C$77</f>
        <v>0</v>
      </c>
      <c r="D106" s="212">
        <f>NFM!D$77</f>
        <v>0</v>
      </c>
      <c r="E106" s="212">
        <f>NFM!E$77</f>
        <v>0</v>
      </c>
      <c r="F106" s="212">
        <f>NFM!F$77</f>
        <v>0</v>
      </c>
      <c r="G106" s="212">
        <f>NFM!G$77</f>
        <v>0</v>
      </c>
      <c r="H106" s="212">
        <f>NFM!H$77</f>
        <v>0</v>
      </c>
      <c r="I106" s="212">
        <f>NFM!I$77</f>
        <v>0</v>
      </c>
      <c r="J106" s="212">
        <f>NFM!J$77</f>
        <v>0</v>
      </c>
      <c r="K106" s="212">
        <f>NFM!K$77</f>
        <v>0</v>
      </c>
      <c r="L106" s="212">
        <f>NFM!L$77</f>
        <v>0</v>
      </c>
      <c r="M106" s="212">
        <f>NFM!M$77</f>
        <v>0</v>
      </c>
      <c r="N106" s="212">
        <f>NFM!N$77</f>
        <v>0</v>
      </c>
      <c r="O106" s="212">
        <f>NFM!O$77</f>
        <v>0</v>
      </c>
      <c r="P106" s="212">
        <f>NFM!P$77</f>
        <v>0</v>
      </c>
      <c r="Q106" s="212">
        <f>NFM!Q$77</f>
        <v>0</v>
      </c>
      <c r="R106" s="212">
        <f>NFM!R$77</f>
        <v>0</v>
      </c>
      <c r="S106" s="212">
        <f>NFM!S$77</f>
        <v>0</v>
      </c>
      <c r="T106" s="212">
        <f>NFM!T$77</f>
        <v>0</v>
      </c>
      <c r="U106" s="212">
        <f>NFM!U$77</f>
        <v>0</v>
      </c>
      <c r="V106" s="212">
        <f>NFM!V$77</f>
        <v>0</v>
      </c>
      <c r="W106" s="212">
        <f>NFM!W$77</f>
        <v>0</v>
      </c>
      <c r="X106" s="212">
        <f>NFM!X$77</f>
        <v>0</v>
      </c>
      <c r="Y106" s="212">
        <f>NFM!Y$77</f>
        <v>0</v>
      </c>
    </row>
    <row r="107" spans="1:25" ht="12" customHeight="1" x14ac:dyDescent="0.25">
      <c r="A107" s="14" t="s">
        <v>47</v>
      </c>
      <c r="B107" s="204">
        <f>NFM!B$78</f>
        <v>0</v>
      </c>
      <c r="C107" s="204">
        <f>NFM!C$78</f>
        <v>0</v>
      </c>
      <c r="D107" s="204">
        <f>NFM!D$78</f>
        <v>0</v>
      </c>
      <c r="E107" s="204">
        <f>NFM!E$78</f>
        <v>0</v>
      </c>
      <c r="F107" s="204">
        <f>NFM!F$78</f>
        <v>0</v>
      </c>
      <c r="G107" s="204">
        <f>NFM!G$78</f>
        <v>0</v>
      </c>
      <c r="H107" s="204">
        <f>NFM!H$78</f>
        <v>0</v>
      </c>
      <c r="I107" s="204">
        <f>NFM!I$78</f>
        <v>0</v>
      </c>
      <c r="J107" s="204">
        <f>NFM!J$78</f>
        <v>0</v>
      </c>
      <c r="K107" s="204">
        <f>NFM!K$78</f>
        <v>0</v>
      </c>
      <c r="L107" s="204">
        <f>NFM!L$78</f>
        <v>0</v>
      </c>
      <c r="M107" s="204">
        <f>NFM!M$78</f>
        <v>0</v>
      </c>
      <c r="N107" s="204">
        <f>NFM!N$78</f>
        <v>0</v>
      </c>
      <c r="O107" s="204">
        <f>NFM!O$78</f>
        <v>0</v>
      </c>
      <c r="P107" s="204">
        <f>NFM!P$78</f>
        <v>0</v>
      </c>
      <c r="Q107" s="204">
        <f>NFM!Q$78</f>
        <v>0</v>
      </c>
      <c r="R107" s="204">
        <f>NFM!R$78</f>
        <v>0</v>
      </c>
      <c r="S107" s="204">
        <f>NFM!S$78</f>
        <v>0</v>
      </c>
      <c r="T107" s="204">
        <f>NFM!T$78</f>
        <v>0</v>
      </c>
      <c r="U107" s="204">
        <f>NFM!U$78</f>
        <v>0</v>
      </c>
      <c r="V107" s="204">
        <f>NFM!V$78</f>
        <v>0</v>
      </c>
      <c r="W107" s="204">
        <f>NFM!W$78</f>
        <v>0</v>
      </c>
      <c r="X107" s="204">
        <f>NFM!X$78</f>
        <v>0</v>
      </c>
      <c r="Y107" s="204">
        <f>NFM!Y$78</f>
        <v>0</v>
      </c>
    </row>
    <row r="108" spans="1:25" ht="12" customHeight="1" x14ac:dyDescent="0.25">
      <c r="A108" s="13" t="s">
        <v>19</v>
      </c>
      <c r="B108" s="205">
        <f>CHI!B$79</f>
        <v>20.736987118955938</v>
      </c>
      <c r="C108" s="205">
        <f>CHI!C$79</f>
        <v>25.66093643785085</v>
      </c>
      <c r="D108" s="205">
        <f>CHI!D$79</f>
        <v>27.666239038244278</v>
      </c>
      <c r="E108" s="205">
        <f>CHI!E$79</f>
        <v>26.3918671182299</v>
      </c>
      <c r="F108" s="205">
        <f>CHI!F$79</f>
        <v>22.569029998458397</v>
      </c>
      <c r="G108" s="205">
        <f>CHI!G$79</f>
        <v>24.487649998792527</v>
      </c>
      <c r="H108" s="205">
        <f>CHI!H$79</f>
        <v>26.355779998196741</v>
      </c>
      <c r="I108" s="205">
        <f>CHI!I$79</f>
        <v>20.700899998823907</v>
      </c>
      <c r="J108" s="205">
        <f>CHI!J$79</f>
        <v>40.435610758816289</v>
      </c>
      <c r="K108" s="205">
        <f>CHI!K$79</f>
        <v>34.622026559027042</v>
      </c>
      <c r="L108" s="205">
        <f>CHI!L$79</f>
        <v>38.358286558735507</v>
      </c>
      <c r="M108" s="205">
        <f>CHI!M$79</f>
        <v>31.790230558777633</v>
      </c>
      <c r="N108" s="205">
        <f>CHI!N$79</f>
        <v>29.372111999225023</v>
      </c>
      <c r="O108" s="205">
        <f>CHI!O$79</f>
        <v>31.954114494807143</v>
      </c>
      <c r="P108" s="205">
        <f>CHI!P$79</f>
        <v>26.992576380376079</v>
      </c>
      <c r="Q108" s="205">
        <f>CHI!Q$79</f>
        <v>26.696141998647843</v>
      </c>
      <c r="R108" s="205">
        <f>CHI!R$79</f>
        <v>29.826320038694547</v>
      </c>
      <c r="S108" s="205">
        <f>CHI!S$79</f>
        <v>34.562893318724846</v>
      </c>
      <c r="T108" s="205">
        <f>CHI!T$79</f>
        <v>40.364578237484857</v>
      </c>
      <c r="U108" s="205">
        <f>CHI!U$79</f>
        <v>27.846669472653005</v>
      </c>
      <c r="V108" s="205">
        <f>CHI!V$79</f>
        <v>25.039498275658552</v>
      </c>
      <c r="W108" s="205">
        <f>CHI!W$79</f>
        <v>31.257695976381765</v>
      </c>
      <c r="X108" s="205">
        <f>CHI!X$79</f>
        <v>25.132236890375353</v>
      </c>
      <c r="Y108" s="205">
        <f>CHI!Y$79</f>
        <v>23.536341026876897</v>
      </c>
    </row>
    <row r="109" spans="1:25" ht="12" customHeight="1" x14ac:dyDescent="0.25">
      <c r="A109" s="14" t="s">
        <v>59</v>
      </c>
      <c r="B109" s="204">
        <f>CHI!B$80</f>
        <v>10.60570675016475</v>
      </c>
      <c r="C109" s="204">
        <f>CHI!C$80</f>
        <v>11.464737300787508</v>
      </c>
      <c r="D109" s="204">
        <f>CHI!D$80</f>
        <v>12.347589262943155</v>
      </c>
      <c r="E109" s="204">
        <f>CHI!E$80</f>
        <v>11.325299328340643</v>
      </c>
      <c r="F109" s="204">
        <f>CHI!F$80</f>
        <v>8.623843283727469</v>
      </c>
      <c r="G109" s="204">
        <f>CHI!G$80</f>
        <v>7.8742018683409585</v>
      </c>
      <c r="H109" s="204">
        <f>CHI!H$80</f>
        <v>6.8859445397509447</v>
      </c>
      <c r="I109" s="204">
        <f>CHI!I$80</f>
        <v>5.9522312751632587</v>
      </c>
      <c r="J109" s="204">
        <f>CHI!J$80</f>
        <v>12.08694940232297</v>
      </c>
      <c r="K109" s="204">
        <f>CHI!K$80</f>
        <v>15.242170139921136</v>
      </c>
      <c r="L109" s="204">
        <f>CHI!L$80</f>
        <v>12.68267444883438</v>
      </c>
      <c r="M109" s="204">
        <f>CHI!M$80</f>
        <v>12.24069745058689</v>
      </c>
      <c r="N109" s="204">
        <f>CHI!N$80</f>
        <v>14.059430088010297</v>
      </c>
      <c r="O109" s="204">
        <f>CHI!O$80</f>
        <v>14.480955930610257</v>
      </c>
      <c r="P109" s="204">
        <f>CHI!P$80</f>
        <v>14.417641940097964</v>
      </c>
      <c r="Q109" s="204">
        <f>CHI!Q$80</f>
        <v>14.525219971879578</v>
      </c>
      <c r="R109" s="204">
        <f>CHI!R$80</f>
        <v>15.213732033952715</v>
      </c>
      <c r="S109" s="204">
        <f>CHI!S$80</f>
        <v>15.68063486867452</v>
      </c>
      <c r="T109" s="204">
        <f>CHI!T$80</f>
        <v>17.610769992177218</v>
      </c>
      <c r="U109" s="204">
        <f>CHI!U$80</f>
        <v>6.8854668318277783</v>
      </c>
      <c r="V109" s="204">
        <f>CHI!V$80</f>
        <v>6.1759246427227774</v>
      </c>
      <c r="W109" s="204">
        <f>CHI!W$80</f>
        <v>16.727240225750432</v>
      </c>
      <c r="X109" s="204">
        <f>CHI!X$80</f>
        <v>12.101523184522915</v>
      </c>
      <c r="Y109" s="204">
        <f>CHI!Y$80</f>
        <v>11.484163348920999</v>
      </c>
    </row>
    <row r="110" spans="1:25" ht="12" customHeight="1" x14ac:dyDescent="0.25">
      <c r="A110" s="14" t="s">
        <v>49</v>
      </c>
      <c r="B110" s="204">
        <f>CHI!B$81</f>
        <v>5.3638576409988579</v>
      </c>
      <c r="C110" s="204">
        <f>CHI!C$81</f>
        <v>7.7146738541331192</v>
      </c>
      <c r="D110" s="204">
        <f>CHI!D$81</f>
        <v>8.1868467593164542</v>
      </c>
      <c r="E110" s="204">
        <f>CHI!E$81</f>
        <v>7.8851609078873812</v>
      </c>
      <c r="F110" s="204">
        <f>CHI!F$81</f>
        <v>6.9162120824827182</v>
      </c>
      <c r="G110" s="204">
        <f>CHI!G$81</f>
        <v>7.8130280432720056</v>
      </c>
      <c r="H110" s="204">
        <f>CHI!H$81</f>
        <v>8.7441244048968567</v>
      </c>
      <c r="I110" s="204">
        <f>CHI!I$81</f>
        <v>6.3908478879717938</v>
      </c>
      <c r="J110" s="204">
        <f>CHI!J$81</f>
        <v>16.648273056758008</v>
      </c>
      <c r="K110" s="204">
        <f>CHI!K$81</f>
        <v>9.5315013022695272</v>
      </c>
      <c r="L110" s="204">
        <f>CHI!L$81</f>
        <v>13.328707550980049</v>
      </c>
      <c r="M110" s="204">
        <f>CHI!M$81</f>
        <v>7.337249506997594</v>
      </c>
      <c r="N110" s="204">
        <f>CHI!N$81</f>
        <v>4.1812014967449551</v>
      </c>
      <c r="O110" s="204">
        <f>CHI!O$81</f>
        <v>5.340586204859429</v>
      </c>
      <c r="P110" s="204">
        <f>CHI!P$81</f>
        <v>2.3686104640728978</v>
      </c>
      <c r="Q110" s="204">
        <f>CHI!Q$81</f>
        <v>2.5123777577573212</v>
      </c>
      <c r="R110" s="204">
        <f>CHI!R$81</f>
        <v>3.4188258518848711</v>
      </c>
      <c r="S110" s="204">
        <f>CHI!S$81</f>
        <v>8.0317605772212275</v>
      </c>
      <c r="T110" s="204">
        <f>CHI!T$81</f>
        <v>9.2478805620373308</v>
      </c>
      <c r="U110" s="204">
        <f>CHI!U$81</f>
        <v>10.681427842087157</v>
      </c>
      <c r="V110" s="204">
        <f>CHI!V$81</f>
        <v>9.3156899647151068</v>
      </c>
      <c r="W110" s="204">
        <f>CHI!W$81</f>
        <v>4.4301161644441436</v>
      </c>
      <c r="X110" s="204">
        <f>CHI!X$81</f>
        <v>5.3769436123060377</v>
      </c>
      <c r="Y110" s="204">
        <f>CHI!Y$81</f>
        <v>3.7889776520818779</v>
      </c>
    </row>
    <row r="111" spans="1:25" ht="12" customHeight="1" x14ac:dyDescent="0.25">
      <c r="A111" s="14" t="s">
        <v>50</v>
      </c>
      <c r="B111" s="204">
        <f>CHI!B$82</f>
        <v>4.7674227277923302</v>
      </c>
      <c r="C111" s="204">
        <f>CHI!C$82</f>
        <v>6.4815252829302219</v>
      </c>
      <c r="D111" s="204">
        <f>CHI!D$82</f>
        <v>7.131803015984671</v>
      </c>
      <c r="E111" s="204">
        <f>CHI!E$82</f>
        <v>7.1814068820018759</v>
      </c>
      <c r="F111" s="204">
        <f>CHI!F$82</f>
        <v>7.028974632248211</v>
      </c>
      <c r="G111" s="204">
        <f>CHI!G$82</f>
        <v>8.8004200871795639</v>
      </c>
      <c r="H111" s="204">
        <f>CHI!H$82</f>
        <v>10.72571105354894</v>
      </c>
      <c r="I111" s="204">
        <f>CHI!I$82</f>
        <v>8.3578208356888535</v>
      </c>
      <c r="J111" s="204">
        <f>CHI!J$82</f>
        <v>11.700388299735311</v>
      </c>
      <c r="K111" s="204">
        <f>CHI!K$82</f>
        <v>9.8483551168363803</v>
      </c>
      <c r="L111" s="204">
        <f>CHI!L$82</f>
        <v>12.34690455892108</v>
      </c>
      <c r="M111" s="204">
        <f>CHI!M$82</f>
        <v>12.21228360119315</v>
      </c>
      <c r="N111" s="204">
        <f>CHI!N$82</f>
        <v>11.13148041446977</v>
      </c>
      <c r="O111" s="204">
        <f>CHI!O$82</f>
        <v>12.132572359337461</v>
      </c>
      <c r="P111" s="204">
        <f>CHI!P$82</f>
        <v>10.206323976205219</v>
      </c>
      <c r="Q111" s="204">
        <f>CHI!Q$82</f>
        <v>9.6585442690109424</v>
      </c>
      <c r="R111" s="204">
        <f>CHI!R$82</f>
        <v>11.19376215285696</v>
      </c>
      <c r="S111" s="204">
        <f>CHI!S$82</f>
        <v>10.8504978728291</v>
      </c>
      <c r="T111" s="204">
        <f>CHI!T$82</f>
        <v>13.505927683270309</v>
      </c>
      <c r="U111" s="204">
        <f>CHI!U$82</f>
        <v>10.279774798738069</v>
      </c>
      <c r="V111" s="204">
        <f>CHI!V$82</f>
        <v>9.5478836682206651</v>
      </c>
      <c r="W111" s="204">
        <f>CHI!W$82</f>
        <v>10.100339586187189</v>
      </c>
      <c r="X111" s="204">
        <f>CHI!X$82</f>
        <v>7.653770093546397</v>
      </c>
      <c r="Y111" s="204">
        <f>CHI!Y$82</f>
        <v>8.2632000258740188</v>
      </c>
    </row>
    <row r="112" spans="1:25" ht="12" customHeight="1" x14ac:dyDescent="0.25">
      <c r="A112" s="13" t="s">
        <v>20</v>
      </c>
      <c r="B112" s="205">
        <f>NMM!B$59</f>
        <v>286.87925335785098</v>
      </c>
      <c r="C112" s="205">
        <f>NMM!C$59</f>
        <v>301.69672527848036</v>
      </c>
      <c r="D112" s="205">
        <f>NMM!D$59</f>
        <v>363.33393863784408</v>
      </c>
      <c r="E112" s="205">
        <f>NMM!E$59</f>
        <v>457.23680362719807</v>
      </c>
      <c r="F112" s="205">
        <f>NMM!F$59</f>
        <v>459.0646113066573</v>
      </c>
      <c r="G112" s="205">
        <f>NMM!G$59</f>
        <v>469.54931192829855</v>
      </c>
      <c r="H112" s="205">
        <f>NMM!H$59</f>
        <v>517.19164826696874</v>
      </c>
      <c r="I112" s="205">
        <f>NMM!I$59</f>
        <v>550.73450955768851</v>
      </c>
      <c r="J112" s="205">
        <f>NMM!J$59</f>
        <v>532.71219771726953</v>
      </c>
      <c r="K112" s="205">
        <f>NMM!K$59</f>
        <v>402.55036039193601</v>
      </c>
      <c r="L112" s="205">
        <f>NMM!L$59</f>
        <v>868.56171922754186</v>
      </c>
      <c r="M112" s="205">
        <f>NMM!M$59</f>
        <v>1076.8856677169949</v>
      </c>
      <c r="N112" s="205">
        <f>NMM!N$59</f>
        <v>1091.8753599075912</v>
      </c>
      <c r="O112" s="205">
        <f>NMM!O$59</f>
        <v>999.8016511787921</v>
      </c>
      <c r="P112" s="205">
        <f>NMM!P$59</f>
        <v>1056.8530199090976</v>
      </c>
      <c r="Q112" s="205">
        <f>NMM!Q$59</f>
        <v>888.49544634791152</v>
      </c>
      <c r="R112" s="205">
        <f>NMM!R$59</f>
        <v>668.62718838561568</v>
      </c>
      <c r="S112" s="205">
        <f>NMM!S$59</f>
        <v>739.19594861726546</v>
      </c>
      <c r="T112" s="205">
        <f>NMM!T$59</f>
        <v>978.53135490355373</v>
      </c>
      <c r="U112" s="205">
        <f>NMM!U$59</f>
        <v>961.94518628996912</v>
      </c>
      <c r="V112" s="205">
        <f>NMM!V$59</f>
        <v>961.33539537870047</v>
      </c>
      <c r="W112" s="205">
        <f>NMM!W$59</f>
        <v>895.93938402175922</v>
      </c>
      <c r="X112" s="205">
        <f>NMM!X$59</f>
        <v>876.51836136131317</v>
      </c>
      <c r="Y112" s="205">
        <f>NMM!Y$59</f>
        <v>876.27359560230695</v>
      </c>
    </row>
    <row r="113" spans="1:25" ht="12" customHeight="1" x14ac:dyDescent="0.25">
      <c r="A113" s="14" t="s">
        <v>51</v>
      </c>
      <c r="B113" s="204">
        <f>NMM!B$60</f>
        <v>218.14141398283672</v>
      </c>
      <c r="C113" s="204">
        <f>NMM!C$60</f>
        <v>241.91417197460561</v>
      </c>
      <c r="D113" s="204">
        <f>NMM!D$60</f>
        <v>217.19010806585817</v>
      </c>
      <c r="E113" s="204">
        <f>NMM!E$60</f>
        <v>263.4232950683438</v>
      </c>
      <c r="F113" s="204">
        <f>NMM!F$60</f>
        <v>277.47194781404903</v>
      </c>
      <c r="G113" s="204">
        <f>NMM!G$60</f>
        <v>255.81223728918792</v>
      </c>
      <c r="H113" s="204">
        <f>NMM!H$60</f>
        <v>292.38580688923867</v>
      </c>
      <c r="I113" s="204">
        <f>NMM!I$60</f>
        <v>303.0149057109353</v>
      </c>
      <c r="J113" s="204">
        <f>NMM!J$60</f>
        <v>299.66052030618289</v>
      </c>
      <c r="K113" s="204">
        <f>NMM!K$60</f>
        <v>315.11123270288817</v>
      </c>
      <c r="L113" s="204">
        <f>NMM!L$60</f>
        <v>650.01398940635931</v>
      </c>
      <c r="M113" s="204">
        <f>NMM!M$60</f>
        <v>800.27310988987665</v>
      </c>
      <c r="N113" s="204">
        <f>NMM!N$60</f>
        <v>835.78394530680612</v>
      </c>
      <c r="O113" s="204">
        <f>NMM!O$60</f>
        <v>803.70387464821727</v>
      </c>
      <c r="P113" s="204">
        <f>NMM!P$60</f>
        <v>849.83776862625848</v>
      </c>
      <c r="Q113" s="204">
        <f>NMM!Q$60</f>
        <v>741.28307344264431</v>
      </c>
      <c r="R113" s="204">
        <f>NMM!R$60</f>
        <v>581.32924940009684</v>
      </c>
      <c r="S113" s="204">
        <f>NMM!S$60</f>
        <v>615.55131297571847</v>
      </c>
      <c r="T113" s="204">
        <f>NMM!T$60</f>
        <v>753.232026378461</v>
      </c>
      <c r="U113" s="204">
        <f>NMM!U$60</f>
        <v>772.61198590958054</v>
      </c>
      <c r="V113" s="204">
        <f>NMM!V$60</f>
        <v>744.80467272580404</v>
      </c>
      <c r="W113" s="204">
        <f>NMM!W$60</f>
        <v>718.21747856176557</v>
      </c>
      <c r="X113" s="204">
        <f>NMM!X$60</f>
        <v>723.38550925338564</v>
      </c>
      <c r="Y113" s="204">
        <f>NMM!Y$60</f>
        <v>715.15448081254465</v>
      </c>
    </row>
    <row r="114" spans="1:25" ht="12" customHeight="1" x14ac:dyDescent="0.25">
      <c r="A114" s="14" t="s">
        <v>52</v>
      </c>
      <c r="B114" s="204">
        <f>NMM!B$61</f>
        <v>34.263167412616369</v>
      </c>
      <c r="C114" s="204">
        <f>NMM!C$61</f>
        <v>23.949062138494128</v>
      </c>
      <c r="D114" s="204">
        <f>NMM!D$61</f>
        <v>104.90323026780642</v>
      </c>
      <c r="E114" s="204">
        <f>NMM!E$61</f>
        <v>155.3403301067917</v>
      </c>
      <c r="F114" s="204">
        <f>NMM!F$61</f>
        <v>141.73700273386086</v>
      </c>
      <c r="G114" s="204">
        <f>NMM!G$61</f>
        <v>173.02330222451349</v>
      </c>
      <c r="H114" s="204">
        <f>NMM!H$61</f>
        <v>187.54694795369412</v>
      </c>
      <c r="I114" s="204">
        <f>NMM!I$61</f>
        <v>208.49436379361362</v>
      </c>
      <c r="J114" s="204">
        <f>NMM!J$61</f>
        <v>196.46815051404354</v>
      </c>
      <c r="K114" s="204">
        <f>NMM!K$61</f>
        <v>52.856733941104139</v>
      </c>
      <c r="L114" s="204">
        <f>NMM!L$61</f>
        <v>166.54619843759406</v>
      </c>
      <c r="M114" s="204">
        <f>NMM!M$61</f>
        <v>221.52897599057042</v>
      </c>
      <c r="N114" s="204">
        <f>NMM!N$61</f>
        <v>190.58096616671332</v>
      </c>
      <c r="O114" s="204">
        <f>NMM!O$61</f>
        <v>138.43744624505297</v>
      </c>
      <c r="P114" s="204">
        <f>NMM!P$61</f>
        <v>147.51542533259538</v>
      </c>
      <c r="Q114" s="204">
        <f>NMM!Q$61</f>
        <v>88.276139877399316</v>
      </c>
      <c r="R114" s="204">
        <f>NMM!R$61</f>
        <v>32.292777513233382</v>
      </c>
      <c r="S114" s="204">
        <f>NMM!S$61</f>
        <v>61.937017493544992</v>
      </c>
      <c r="T114" s="204">
        <f>NMM!T$61</f>
        <v>152.86217638579583</v>
      </c>
      <c r="U114" s="204">
        <f>NMM!U$61</f>
        <v>123.09520554645513</v>
      </c>
      <c r="V114" s="204">
        <f>NMM!V$61</f>
        <v>152.20222993339596</v>
      </c>
      <c r="W114" s="204">
        <f>NMM!W$61</f>
        <v>118.20669663021981</v>
      </c>
      <c r="X114" s="204">
        <f>NMM!X$61</f>
        <v>94.505747503482255</v>
      </c>
      <c r="Y114" s="204">
        <f>NMM!Y$61</f>
        <v>99.549116388352417</v>
      </c>
    </row>
    <row r="115" spans="1:25" ht="12" customHeight="1" x14ac:dyDescent="0.25">
      <c r="A115" s="14" t="s">
        <v>60</v>
      </c>
      <c r="B115" s="204">
        <f>NMM!B$62</f>
        <v>34.47467196239792</v>
      </c>
      <c r="C115" s="204">
        <f>NMM!C$62</f>
        <v>35.833491165380607</v>
      </c>
      <c r="D115" s="204">
        <f>NMM!D$62</f>
        <v>41.240600304179509</v>
      </c>
      <c r="E115" s="204">
        <f>NMM!E$62</f>
        <v>38.473178452062527</v>
      </c>
      <c r="F115" s="204">
        <f>NMM!F$62</f>
        <v>39.855660758747405</v>
      </c>
      <c r="G115" s="204">
        <f>NMM!G$62</f>
        <v>40.713772414597145</v>
      </c>
      <c r="H115" s="204">
        <f>NMM!H$62</f>
        <v>37.258893424035925</v>
      </c>
      <c r="I115" s="204">
        <f>NMM!I$62</f>
        <v>39.225240053139622</v>
      </c>
      <c r="J115" s="204">
        <f>NMM!J$62</f>
        <v>36.58352689704315</v>
      </c>
      <c r="K115" s="204">
        <f>NMM!K$62</f>
        <v>34.582393747943684</v>
      </c>
      <c r="L115" s="204">
        <f>NMM!L$62</f>
        <v>52.001531383588492</v>
      </c>
      <c r="M115" s="204">
        <f>NMM!M$62</f>
        <v>55.083581836547829</v>
      </c>
      <c r="N115" s="204">
        <f>NMM!N$62</f>
        <v>65.510448434071918</v>
      </c>
      <c r="O115" s="204">
        <f>NMM!O$62</f>
        <v>57.66033028552193</v>
      </c>
      <c r="P115" s="204">
        <f>NMM!P$62</f>
        <v>59.499825950243718</v>
      </c>
      <c r="Q115" s="204">
        <f>NMM!Q$62</f>
        <v>58.936233027867893</v>
      </c>
      <c r="R115" s="204">
        <f>NMM!R$62</f>
        <v>55.005161472285423</v>
      </c>
      <c r="S115" s="204">
        <f>NMM!S$62</f>
        <v>61.707618148002013</v>
      </c>
      <c r="T115" s="204">
        <f>NMM!T$62</f>
        <v>72.43715213929697</v>
      </c>
      <c r="U115" s="204">
        <f>NMM!U$62</f>
        <v>66.23799483393347</v>
      </c>
      <c r="V115" s="204">
        <f>NMM!V$62</f>
        <v>64.328492719500389</v>
      </c>
      <c r="W115" s="204">
        <f>NMM!W$62</f>
        <v>59.515208829773933</v>
      </c>
      <c r="X115" s="204">
        <f>NMM!X$62</f>
        <v>58.627104604445272</v>
      </c>
      <c r="Y115" s="204">
        <f>NMM!Y$62</f>
        <v>61.569998401409812</v>
      </c>
    </row>
    <row r="116" spans="1:25" ht="12" customHeight="1" x14ac:dyDescent="0.25">
      <c r="A116" s="13" t="s">
        <v>21</v>
      </c>
      <c r="B116" s="205">
        <f>PPA!B$57</f>
        <v>5.6548800010639448</v>
      </c>
      <c r="C116" s="205">
        <f>PPA!C$57</f>
        <v>10.182479998178389</v>
      </c>
      <c r="D116" s="205">
        <f>PPA!D$57</f>
        <v>10.13199000157937</v>
      </c>
      <c r="E116" s="205">
        <f>PPA!E$57</f>
        <v>11.909917031425366</v>
      </c>
      <c r="F116" s="205">
        <f>PPA!F$57</f>
        <v>11.859427031328012</v>
      </c>
      <c r="G116" s="205">
        <f>PPA!G$57</f>
        <v>13.778047031629741</v>
      </c>
      <c r="H116" s="205">
        <f>PPA!H$57</f>
        <v>15.646177028032277</v>
      </c>
      <c r="I116" s="205">
        <f>PPA!I$57</f>
        <v>11.259270001563751</v>
      </c>
      <c r="J116" s="205">
        <f>PPA!J$57</f>
        <v>11.259270001257589</v>
      </c>
      <c r="K116" s="205">
        <f>PPA!K$57</f>
        <v>5.6548800007134599</v>
      </c>
      <c r="L116" s="205">
        <f>PPA!L$57</f>
        <v>5.6548799994303121</v>
      </c>
      <c r="M116" s="205">
        <f>PPA!M$57</f>
        <v>5.6548800010783786</v>
      </c>
      <c r="N116" s="205">
        <f>PPA!N$57</f>
        <v>3.7867500006465526</v>
      </c>
      <c r="O116" s="205">
        <f>PPA!O$57</f>
        <v>5.7558600010636285</v>
      </c>
      <c r="P116" s="205">
        <f>PPA!P$57</f>
        <v>5.4529200020302921</v>
      </c>
      <c r="Q116" s="205">
        <f>PPA!Q$57</f>
        <v>5.3014500017131283</v>
      </c>
      <c r="R116" s="205">
        <f>PPA!R$57</f>
        <v>4.7460600016407293</v>
      </c>
      <c r="S116" s="205">
        <f>PPA!S$57</f>
        <v>6.3018226784008018</v>
      </c>
      <c r="T116" s="205">
        <f>PPA!T$57</f>
        <v>6.2587375216304304</v>
      </c>
      <c r="U116" s="205">
        <f>PPA!U$57</f>
        <v>5.5697792416693819</v>
      </c>
      <c r="V116" s="205">
        <f>PPA!V$57</f>
        <v>4.7343448814301565</v>
      </c>
      <c r="W116" s="205">
        <f>PPA!W$57</f>
        <v>5.7914416785404486</v>
      </c>
      <c r="X116" s="205">
        <f>PPA!X$57</f>
        <v>4.0835304017084431</v>
      </c>
      <c r="Y116" s="205">
        <f>PPA!Y$57</f>
        <v>5.6009890782896985</v>
      </c>
    </row>
    <row r="117" spans="1:25" ht="12" customHeight="1" x14ac:dyDescent="0.25">
      <c r="A117" s="14" t="s">
        <v>54</v>
      </c>
      <c r="B117" s="204">
        <f>PPA!B$58</f>
        <v>0</v>
      </c>
      <c r="C117" s="204">
        <f>PPA!C$58</f>
        <v>0</v>
      </c>
      <c r="D117" s="204">
        <f>PPA!D$58</f>
        <v>0</v>
      </c>
      <c r="E117" s="204">
        <f>PPA!E$58</f>
        <v>0</v>
      </c>
      <c r="F117" s="204">
        <f>PPA!F$58</f>
        <v>0</v>
      </c>
      <c r="G117" s="204">
        <f>PPA!G$58</f>
        <v>0</v>
      </c>
      <c r="H117" s="204">
        <f>PPA!H$58</f>
        <v>0</v>
      </c>
      <c r="I117" s="204">
        <f>PPA!I$58</f>
        <v>0</v>
      </c>
      <c r="J117" s="204">
        <f>PPA!J$58</f>
        <v>0</v>
      </c>
      <c r="K117" s="204">
        <f>PPA!K$58</f>
        <v>0</v>
      </c>
      <c r="L117" s="204">
        <f>PPA!L$58</f>
        <v>0</v>
      </c>
      <c r="M117" s="204">
        <f>PPA!M$58</f>
        <v>0</v>
      </c>
      <c r="N117" s="204">
        <f>PPA!N$58</f>
        <v>0</v>
      </c>
      <c r="O117" s="204">
        <f>PPA!O$58</f>
        <v>0</v>
      </c>
      <c r="P117" s="204">
        <f>PPA!P$58</f>
        <v>0</v>
      </c>
      <c r="Q117" s="204">
        <f>PPA!Q$58</f>
        <v>0</v>
      </c>
      <c r="R117" s="204">
        <f>PPA!R$58</f>
        <v>0</v>
      </c>
      <c r="S117" s="204">
        <f>PPA!S$58</f>
        <v>0</v>
      </c>
      <c r="T117" s="204">
        <f>PPA!T$58</f>
        <v>0</v>
      </c>
      <c r="U117" s="204">
        <f>PPA!U$58</f>
        <v>0</v>
      </c>
      <c r="V117" s="204">
        <f>PPA!V$58</f>
        <v>0</v>
      </c>
      <c r="W117" s="204">
        <f>PPA!W$58</f>
        <v>0</v>
      </c>
      <c r="X117" s="204">
        <f>PPA!X$58</f>
        <v>0</v>
      </c>
      <c r="Y117" s="204">
        <f>PPA!Y$58</f>
        <v>0</v>
      </c>
    </row>
    <row r="118" spans="1:25" ht="12" customHeight="1" x14ac:dyDescent="0.25">
      <c r="A118" s="14" t="s">
        <v>61</v>
      </c>
      <c r="B118" s="204">
        <f>PPA!B$59</f>
        <v>5.4032540664487367</v>
      </c>
      <c r="C118" s="204">
        <f>PPA!C$59</f>
        <v>9.7116166533700206</v>
      </c>
      <c r="D118" s="204">
        <f>PPA!D$59</f>
        <v>9.9038419798655646</v>
      </c>
      <c r="E118" s="204">
        <f>PPA!E$59</f>
        <v>11.630488695329159</v>
      </c>
      <c r="F118" s="204">
        <f>PPA!F$59</f>
        <v>11.645678004866641</v>
      </c>
      <c r="G118" s="204">
        <f>PPA!G$59</f>
        <v>13.41596763375825</v>
      </c>
      <c r="H118" s="204">
        <f>PPA!H$59</f>
        <v>14.878213678395319</v>
      </c>
      <c r="I118" s="204">
        <f>PPA!I$59</f>
        <v>11.10132506523472</v>
      </c>
      <c r="J118" s="204">
        <f>PPA!J$59</f>
        <v>11.07809592385275</v>
      </c>
      <c r="K118" s="204">
        <f>PPA!K$59</f>
        <v>5.5797182092755166</v>
      </c>
      <c r="L118" s="204">
        <f>PPA!L$59</f>
        <v>5.387989539685627</v>
      </c>
      <c r="M118" s="204">
        <f>PPA!M$59</f>
        <v>5.5936803320323749</v>
      </c>
      <c r="N118" s="204">
        <f>PPA!N$59</f>
        <v>3.737301118153078</v>
      </c>
      <c r="O118" s="204">
        <f>PPA!O$59</f>
        <v>5.6217656065702046</v>
      </c>
      <c r="P118" s="204">
        <f>PPA!P$59</f>
        <v>5.429689022444288</v>
      </c>
      <c r="Q118" s="204">
        <f>PPA!Q$59</f>
        <v>5.2811177922599786</v>
      </c>
      <c r="R118" s="204">
        <f>PPA!R$59</f>
        <v>4.559044266103836</v>
      </c>
      <c r="S118" s="204">
        <f>PPA!S$59</f>
        <v>5.8233933034159593</v>
      </c>
      <c r="T118" s="204">
        <f>PPA!T$59</f>
        <v>6.1043759132913724</v>
      </c>
      <c r="U118" s="204">
        <f>PPA!U$59</f>
        <v>5.4231565781184479</v>
      </c>
      <c r="V118" s="204">
        <f>PPA!V$59</f>
        <v>4.4243397758601262</v>
      </c>
      <c r="W118" s="204">
        <f>PPA!W$59</f>
        <v>5.27213773480113</v>
      </c>
      <c r="X118" s="204">
        <f>PPA!X$59</f>
        <v>3.8895695810276911</v>
      </c>
      <c r="Y118" s="204">
        <f>PPA!Y$59</f>
        <v>5.0889383577294574</v>
      </c>
    </row>
    <row r="119" spans="1:25" ht="12" customHeight="1" x14ac:dyDescent="0.25">
      <c r="A119" s="14" t="s">
        <v>62</v>
      </c>
      <c r="B119" s="204">
        <f>PPA!B$60</f>
        <v>0.25162593461520788</v>
      </c>
      <c r="C119" s="204">
        <f>PPA!C$60</f>
        <v>0.47086334480836822</v>
      </c>
      <c r="D119" s="204">
        <f>PPA!D$60</f>
        <v>0.22814802171380491</v>
      </c>
      <c r="E119" s="204">
        <f>PPA!E$60</f>
        <v>0.27942833609620621</v>
      </c>
      <c r="F119" s="204">
        <f>PPA!F$60</f>
        <v>0.21374902646137109</v>
      </c>
      <c r="G119" s="204">
        <f>PPA!G$60</f>
        <v>0.3620793978714914</v>
      </c>
      <c r="H119" s="204">
        <f>PPA!H$60</f>
        <v>0.76796334963695756</v>
      </c>
      <c r="I119" s="204">
        <f>PPA!I$60</f>
        <v>0.15794493632903159</v>
      </c>
      <c r="J119" s="204">
        <f>PPA!J$60</f>
        <v>0.18117407740483871</v>
      </c>
      <c r="K119" s="204">
        <f>PPA!K$60</f>
        <v>7.5161791437943326E-2</v>
      </c>
      <c r="L119" s="204">
        <f>PPA!L$60</f>
        <v>0.26689045974468478</v>
      </c>
      <c r="M119" s="204">
        <f>PPA!M$60</f>
        <v>6.1199669046004088E-2</v>
      </c>
      <c r="N119" s="204">
        <f>PPA!N$60</f>
        <v>4.9448882493474643E-2</v>
      </c>
      <c r="O119" s="204">
        <f>PPA!O$60</f>
        <v>0.134094394493424</v>
      </c>
      <c r="P119" s="204">
        <f>PPA!P$60</f>
        <v>2.3230979586004012E-2</v>
      </c>
      <c r="Q119" s="204">
        <f>PPA!Q$60</f>
        <v>2.0332209453149359E-2</v>
      </c>
      <c r="R119" s="204">
        <f>PPA!R$60</f>
        <v>0.1870157355368936</v>
      </c>
      <c r="S119" s="204">
        <f>PPA!S$60</f>
        <v>0.47842937498484228</v>
      </c>
      <c r="T119" s="204">
        <f>PPA!T$60</f>
        <v>0.15436160833905771</v>
      </c>
      <c r="U119" s="204">
        <f>PPA!U$60</f>
        <v>0.14662266355093401</v>
      </c>
      <c r="V119" s="204">
        <f>PPA!V$60</f>
        <v>0.31000510557003058</v>
      </c>
      <c r="W119" s="204">
        <f>PPA!W$60</f>
        <v>0.51930394373931854</v>
      </c>
      <c r="X119" s="204">
        <f>PPA!X$60</f>
        <v>0.1939608206807521</v>
      </c>
      <c r="Y119" s="204">
        <f>PPA!Y$60</f>
        <v>0.51205072056024148</v>
      </c>
    </row>
    <row r="120" spans="1:25" ht="12" customHeight="1" x14ac:dyDescent="0.25">
      <c r="A120" s="15" t="s">
        <v>63</v>
      </c>
      <c r="B120" s="206">
        <f>FBT!B$33</f>
        <v>290.22962963874932</v>
      </c>
      <c r="C120" s="206">
        <f>FBT!C$33</f>
        <v>257.37639395807957</v>
      </c>
      <c r="D120" s="206">
        <f>FBT!D$33</f>
        <v>264.49724723891558</v>
      </c>
      <c r="E120" s="206">
        <f>FBT!E$33</f>
        <v>224.2849321681806</v>
      </c>
      <c r="F120" s="206">
        <f>FBT!F$33</f>
        <v>236.0015394678569</v>
      </c>
      <c r="G120" s="206">
        <f>FBT!G$33</f>
        <v>232.89005166834221</v>
      </c>
      <c r="H120" s="206">
        <f>FBT!H$33</f>
        <v>239.50375571868551</v>
      </c>
      <c r="I120" s="206">
        <f>FBT!I$33</f>
        <v>199.6851826783776</v>
      </c>
      <c r="J120" s="206">
        <f>FBT!J$33</f>
        <v>163.1422364382733</v>
      </c>
      <c r="K120" s="206">
        <f>FBT!K$33</f>
        <v>150.01129552849491</v>
      </c>
      <c r="L120" s="206">
        <f>FBT!L$33</f>
        <v>151.11989500890931</v>
      </c>
      <c r="M120" s="206">
        <f>FBT!M$33</f>
        <v>131.79909558830661</v>
      </c>
      <c r="N120" s="206">
        <f>FBT!N$33</f>
        <v>137.20978650869</v>
      </c>
      <c r="O120" s="206">
        <f>FBT!O$33</f>
        <v>132.27430750506261</v>
      </c>
      <c r="P120" s="206">
        <f>FBT!P$33</f>
        <v>125.8600418091424</v>
      </c>
      <c r="Q120" s="206">
        <f>FBT!Q$33</f>
        <v>108.6041449105085</v>
      </c>
      <c r="R120" s="206">
        <f>FBT!R$33</f>
        <v>105.2175292549036</v>
      </c>
      <c r="S120" s="206">
        <f>FBT!S$33</f>
        <v>97.665067696229983</v>
      </c>
      <c r="T120" s="206">
        <f>FBT!T$33</f>
        <v>100.9539646337267</v>
      </c>
      <c r="U120" s="206">
        <f>FBT!U$33</f>
        <v>91.09413988423978</v>
      </c>
      <c r="V120" s="206">
        <f>FBT!V$33</f>
        <v>90.059503194890823</v>
      </c>
      <c r="W120" s="206">
        <f>FBT!W$33</f>
        <v>96.128379214197082</v>
      </c>
      <c r="X120" s="206">
        <f>FBT!X$33</f>
        <v>77.914734086962667</v>
      </c>
      <c r="Y120" s="206">
        <f>FBT!Y$33</f>
        <v>101.4284339909542</v>
      </c>
    </row>
    <row r="121" spans="1:25" ht="12" customHeight="1" x14ac:dyDescent="0.25">
      <c r="A121" s="12" t="s">
        <v>64</v>
      </c>
      <c r="B121" s="204">
        <f>TRE!B$33</f>
        <v>11.94595019897975</v>
      </c>
      <c r="C121" s="204">
        <f>TRE!C$33</f>
        <v>11.945950198184059</v>
      </c>
      <c r="D121" s="204">
        <f>TRE!D$33</f>
        <v>12.59019827909624</v>
      </c>
      <c r="E121" s="204">
        <f>TRE!E$33</f>
        <v>15.73270019869001</v>
      </c>
      <c r="F121" s="204">
        <f>TRE!F$33</f>
        <v>12.53970827888681</v>
      </c>
      <c r="G121" s="204">
        <f>TRE!G$33</f>
        <v>15.682210198041121</v>
      </c>
      <c r="H121" s="204">
        <f>TRE!H$33</f>
        <v>19.4689601985792</v>
      </c>
      <c r="I121" s="204">
        <f>TRE!I$33</f>
        <v>16.326458278702191</v>
      </c>
      <c r="J121" s="204">
        <f>TRE!J$33</f>
        <v>10.671578278522791</v>
      </c>
      <c r="K121" s="204">
        <f>TRE!K$33</f>
        <v>8.80344827916349</v>
      </c>
      <c r="L121" s="204">
        <f>TRE!L$33</f>
        <v>8.8034482790302491</v>
      </c>
      <c r="M121" s="204">
        <f>TRE!M$33</f>
        <v>5.6548799985689673</v>
      </c>
      <c r="N121" s="204">
        <f>TRE!N$33</f>
        <v>8.8034482788528141</v>
      </c>
      <c r="O121" s="204">
        <f>TRE!O$33</f>
        <v>6.9858082800798691</v>
      </c>
      <c r="P121" s="204">
        <f>TRE!P$33</f>
        <v>6.1779682801039701</v>
      </c>
      <c r="Q121" s="204">
        <f>TRE!Q$33</f>
        <v>2.221560000057186</v>
      </c>
      <c r="R121" s="204">
        <f>TRE!R$33</f>
        <v>2.4235200000898689</v>
      </c>
      <c r="S121" s="204">
        <f>TRE!S$33</f>
        <v>4.8743899660315284</v>
      </c>
      <c r="T121" s="204">
        <f>TRE!T$33</f>
        <v>5.9747280733163466</v>
      </c>
      <c r="U121" s="204">
        <f>TRE!U$33</f>
        <v>5.4292146660572156</v>
      </c>
      <c r="V121" s="204">
        <f>TRE!V$33</f>
        <v>3.4619730468058032</v>
      </c>
      <c r="W121" s="204">
        <f>TRE!W$33</f>
        <v>4.9671430097228546</v>
      </c>
      <c r="X121" s="204">
        <f>TRE!X$33</f>
        <v>2.7092913383545718</v>
      </c>
      <c r="Y121" s="204">
        <f>TRE!Y$33</f>
        <v>3.7759628842486679</v>
      </c>
    </row>
    <row r="122" spans="1:25" ht="12" customHeight="1" x14ac:dyDescent="0.25">
      <c r="A122" s="12" t="s">
        <v>65</v>
      </c>
      <c r="B122" s="204">
        <f>MAE!B$33</f>
        <v>11.9398838401269</v>
      </c>
      <c r="C122" s="204">
        <f>MAE!C$33</f>
        <v>17.645253840022612</v>
      </c>
      <c r="D122" s="204">
        <f>MAE!D$33</f>
        <v>14.452261920169059</v>
      </c>
      <c r="E122" s="204">
        <f>MAE!E$33</f>
        <v>17.015130000079669</v>
      </c>
      <c r="F122" s="204">
        <f>MAE!F$33</f>
        <v>19.260615551488911</v>
      </c>
      <c r="G122" s="204">
        <f>MAE!G$33</f>
        <v>20.38788103019813</v>
      </c>
      <c r="H122" s="204">
        <f>MAE!H$33</f>
        <v>27.272709309666009</v>
      </c>
      <c r="I122" s="204">
        <f>MAE!I$33</f>
        <v>25.404579309485069</v>
      </c>
      <c r="J122" s="204">
        <f>MAE!J$33</f>
        <v>21.06816227991504</v>
      </c>
      <c r="K122" s="204">
        <f>MAE!K$33</f>
        <v>14.45832827938721</v>
      </c>
      <c r="L122" s="204">
        <f>MAE!L$33</f>
        <v>18.245078279006549</v>
      </c>
      <c r="M122" s="204">
        <f>MAE!M$33</f>
        <v>17.33190227927437</v>
      </c>
      <c r="N122" s="204">
        <f>MAE!N$33</f>
        <v>13.17788999989479</v>
      </c>
      <c r="O122" s="204">
        <f>MAE!O$33</f>
        <v>13.48082999988431</v>
      </c>
      <c r="P122" s="204">
        <f>MAE!P$33</f>
        <v>15.461839170278409</v>
      </c>
      <c r="Q122" s="204">
        <f>MAE!Q$33</f>
        <v>12.466673999926879</v>
      </c>
      <c r="R122" s="204">
        <f>MAE!R$33</f>
        <v>13.65190966796953</v>
      </c>
      <c r="S122" s="204">
        <f>MAE!S$33</f>
        <v>15.012678371359209</v>
      </c>
      <c r="T122" s="204">
        <f>MAE!T$33</f>
        <v>14.710971837567749</v>
      </c>
      <c r="U122" s="204">
        <f>MAE!U$33</f>
        <v>12.048924559337539</v>
      </c>
      <c r="V122" s="204">
        <f>MAE!V$33</f>
        <v>10.507022324938831</v>
      </c>
      <c r="W122" s="204">
        <f>MAE!W$33</f>
        <v>13.05146749504685</v>
      </c>
      <c r="X122" s="204">
        <f>MAE!X$33</f>
        <v>12.64105892580695</v>
      </c>
      <c r="Y122" s="204">
        <f>MAE!Y$33</f>
        <v>13.50364774110874</v>
      </c>
    </row>
    <row r="123" spans="1:25" ht="12" customHeight="1" x14ac:dyDescent="0.25">
      <c r="A123" s="12" t="s">
        <v>66</v>
      </c>
      <c r="B123" s="204">
        <f>TEL!B$33</f>
        <v>76.150577518901855</v>
      </c>
      <c r="C123" s="204">
        <f>TEL!C$33</f>
        <v>73.079034838776636</v>
      </c>
      <c r="D123" s="204">
        <f>TEL!D$33</f>
        <v>72.929556358578438</v>
      </c>
      <c r="E123" s="204">
        <f>TEL!E$33</f>
        <v>69.831478078695795</v>
      </c>
      <c r="F123" s="204">
        <f>TEL!F$33</f>
        <v>67.811878078519982</v>
      </c>
      <c r="G123" s="204">
        <f>TEL!G$33</f>
        <v>45.738217028436033</v>
      </c>
      <c r="H123" s="204">
        <f>TEL!H$33</f>
        <v>30.692197028433579</v>
      </c>
      <c r="I123" s="204">
        <f>TEL!I$33</f>
        <v>26.30528999913475</v>
      </c>
      <c r="J123" s="204">
        <f>TEL!J$33</f>
        <v>18.832769998822979</v>
      </c>
      <c r="K123" s="204">
        <f>TEL!K$33</f>
        <v>15.696667028754909</v>
      </c>
      <c r="L123" s="204">
        <f>TEL!L$33</f>
        <v>16.964639998916009</v>
      </c>
      <c r="M123" s="204">
        <f>TEL!M$33</f>
        <v>20.713365308411738</v>
      </c>
      <c r="N123" s="204">
        <f>TEL!N$33</f>
        <v>24.53813999888385</v>
      </c>
      <c r="O123" s="204">
        <f>TEL!O$33</f>
        <v>17.723802944157441</v>
      </c>
      <c r="P123" s="204">
        <f>TEL!P$33</f>
        <v>12.21857999878948</v>
      </c>
      <c r="Q123" s="204">
        <f>TEL!Q$33</f>
        <v>11.953683110861199</v>
      </c>
      <c r="R123" s="204">
        <f>TEL!R$33</f>
        <v>10.14848999815014</v>
      </c>
      <c r="S123" s="204">
        <f>TEL!S$33</f>
        <v>11.25738277628432</v>
      </c>
      <c r="T123" s="204">
        <f>TEL!T$33</f>
        <v>10.42193353692716</v>
      </c>
      <c r="U123" s="204">
        <f>TEL!U$33</f>
        <v>9.7721063981530598</v>
      </c>
      <c r="V123" s="204">
        <f>TEL!V$33</f>
        <v>8.8399328382488935</v>
      </c>
      <c r="W123" s="204">
        <f>TEL!W$33</f>
        <v>10.367943118755811</v>
      </c>
      <c r="X123" s="204">
        <f>TEL!X$33</f>
        <v>9.2681081989539518</v>
      </c>
      <c r="Y123" s="204">
        <f>TEL!Y$33</f>
        <v>8.591629735311674</v>
      </c>
    </row>
    <row r="124" spans="1:25" ht="12" customHeight="1" x14ac:dyDescent="0.25">
      <c r="A124" s="12" t="s">
        <v>67</v>
      </c>
      <c r="B124" s="204">
        <f>WWP!B$33</f>
        <v>65.80435104055708</v>
      </c>
      <c r="C124" s="204">
        <f>WWP!C$33</f>
        <v>56.314193399385267</v>
      </c>
      <c r="D124" s="204">
        <f>WWP!D$33</f>
        <v>52.714932839487503</v>
      </c>
      <c r="E124" s="204">
        <f>WWP!E$33</f>
        <v>56.556243360694538</v>
      </c>
      <c r="F124" s="204">
        <f>WWP!F$33</f>
        <v>56.40477335944091</v>
      </c>
      <c r="G124" s="204">
        <f>WWP!G$33</f>
        <v>60.779215079654691</v>
      </c>
      <c r="H124" s="204">
        <f>WWP!H$33</f>
        <v>63.927783359727421</v>
      </c>
      <c r="I124" s="204">
        <f>WWP!I$33</f>
        <v>75.136563359661864</v>
      </c>
      <c r="J124" s="204">
        <f>WWP!J$33</f>
        <v>83.990501639546338</v>
      </c>
      <c r="K124" s="204">
        <f>WWP!K$33</f>
        <v>72.34186463977737</v>
      </c>
      <c r="L124" s="204">
        <f>WWP!L$33</f>
        <v>97.791115325789448</v>
      </c>
      <c r="M124" s="204">
        <f>WWP!M$33</f>
        <v>98.697644639818733</v>
      </c>
      <c r="N124" s="204">
        <f>WWP!N$33</f>
        <v>80.87412671990451</v>
      </c>
      <c r="O124" s="204">
        <f>WWP!O$33</f>
        <v>59.6501384399727</v>
      </c>
      <c r="P124" s="204">
        <f>WWP!P$33</f>
        <v>61.150725000013743</v>
      </c>
      <c r="Q124" s="204">
        <f>WWP!Q$33</f>
        <v>56.134026720034363</v>
      </c>
      <c r="R124" s="204">
        <f>WWP!R$33</f>
        <v>61.55444304001557</v>
      </c>
      <c r="S124" s="204">
        <f>WWP!S$33</f>
        <v>68.408407343412904</v>
      </c>
      <c r="T124" s="204">
        <f>WWP!T$33</f>
        <v>76.178019239997681</v>
      </c>
      <c r="U124" s="204">
        <f>WWP!U$33</f>
        <v>57.111976418063321</v>
      </c>
      <c r="V124" s="204">
        <f>WWP!V$33</f>
        <v>52.530607599729272</v>
      </c>
      <c r="W124" s="204">
        <f>WWP!W$33</f>
        <v>61.232287611922793</v>
      </c>
      <c r="X124" s="204">
        <f>WWP!X$33</f>
        <v>46.557757824206128</v>
      </c>
      <c r="Y124" s="204">
        <f>WWP!Y$33</f>
        <v>55.223453134435751</v>
      </c>
    </row>
    <row r="125" spans="1:25" ht="12" customHeight="1" x14ac:dyDescent="0.25">
      <c r="A125" s="12" t="s">
        <v>68</v>
      </c>
      <c r="B125" s="204">
        <f>OIS!B$33</f>
        <v>61.642212122805851</v>
      </c>
      <c r="C125" s="204">
        <f>OIS!C$33</f>
        <v>59.79739224285855</v>
      </c>
      <c r="D125" s="204">
        <f>OIS!D$33</f>
        <v>74.368214042428903</v>
      </c>
      <c r="E125" s="204">
        <f>OIS!E$33</f>
        <v>73.493505261681818</v>
      </c>
      <c r="F125" s="204">
        <f>OIS!F$33</f>
        <v>87.736167983539218</v>
      </c>
      <c r="G125" s="204">
        <f>OIS!G$33</f>
        <v>85.770961462130842</v>
      </c>
      <c r="H125" s="204">
        <f>OIS!H$33</f>
        <v>112.93771346249861</v>
      </c>
      <c r="I125" s="204">
        <f>OIS!I$33</f>
        <v>156.91562234257239</v>
      </c>
      <c r="J125" s="204">
        <f>OIS!J$33</f>
        <v>116.13391411259811</v>
      </c>
      <c r="K125" s="204">
        <f>OIS!K$33</f>
        <v>97.821626043651051</v>
      </c>
      <c r="L125" s="204">
        <f>OIS!L$33</f>
        <v>94.155305351705053</v>
      </c>
      <c r="M125" s="204">
        <f>OIS!M$33</f>
        <v>134.87487655242629</v>
      </c>
      <c r="N125" s="204">
        <f>OIS!N$33</f>
        <v>155.5870621915997</v>
      </c>
      <c r="O125" s="204">
        <f>OIS!O$33</f>
        <v>136.8458769489333</v>
      </c>
      <c r="P125" s="204">
        <f>OIS!P$33</f>
        <v>108.39778311452839</v>
      </c>
      <c r="Q125" s="204">
        <f>OIS!Q$33</f>
        <v>97.661605251454034</v>
      </c>
      <c r="R125" s="204">
        <f>OIS!R$33</f>
        <v>98.050136762479255</v>
      </c>
      <c r="S125" s="204">
        <f>OIS!S$33</f>
        <v>90.335983481608338</v>
      </c>
      <c r="T125" s="204">
        <f>OIS!T$33</f>
        <v>85.79444874894628</v>
      </c>
      <c r="U125" s="204">
        <f>OIS!U$33</f>
        <v>78.792609651111576</v>
      </c>
      <c r="V125" s="204">
        <f>OIS!V$33</f>
        <v>87.611862067556473</v>
      </c>
      <c r="W125" s="204">
        <f>OIS!W$33</f>
        <v>85.099637664798138</v>
      </c>
      <c r="X125" s="204">
        <f>OIS!X$33</f>
        <v>91.749359277896019</v>
      </c>
      <c r="Y125" s="204">
        <f>OIS!Y$33</f>
        <v>94.120729394940696</v>
      </c>
    </row>
    <row r="126" spans="1:25" ht="12" customHeight="1" x14ac:dyDescent="0.25">
      <c r="A126" s="28" t="s">
        <v>85</v>
      </c>
      <c r="B126" s="214">
        <f>Ind_Summary_emi!B43</f>
        <v>32.86889</v>
      </c>
      <c r="C126" s="214">
        <f>Ind_Summary_emi!C43</f>
        <v>32.561639999999997</v>
      </c>
      <c r="D126" s="214">
        <f>Ind_Summary_emi!D43</f>
        <v>32.28978</v>
      </c>
      <c r="E126" s="214">
        <f>Ind_Summary_emi!E43</f>
        <v>33.317459999999997</v>
      </c>
      <c r="F126" s="214">
        <f>Ind_Summary_emi!F43</f>
        <v>35.886690000000002</v>
      </c>
      <c r="G126" s="214">
        <f>Ind_Summary_emi!G43</f>
        <v>42.744069999999986</v>
      </c>
      <c r="H126" s="214">
        <f>Ind_Summary_emi!H43</f>
        <v>41.25817</v>
      </c>
      <c r="I126" s="214">
        <f>Ind_Summary_emi!I43</f>
        <v>38.166249999999998</v>
      </c>
      <c r="J126" s="214">
        <f>Ind_Summary_emi!J43</f>
        <v>32.900379999999998</v>
      </c>
      <c r="K126" s="214">
        <f>Ind_Summary_emi!K43</f>
        <v>25.476610000000001</v>
      </c>
      <c r="L126" s="214">
        <f>Ind_Summary_emi!L43</f>
        <v>32.149679999999996</v>
      </c>
      <c r="M126" s="214">
        <f>Ind_Summary_emi!M43</f>
        <v>33.494970000000002</v>
      </c>
      <c r="N126" s="214">
        <f>Ind_Summary_emi!N43</f>
        <v>36.444299999999998</v>
      </c>
      <c r="O126" s="214">
        <f>Ind_Summary_emi!O43</f>
        <v>38.528460000000003</v>
      </c>
      <c r="P126" s="214">
        <f>Ind_Summary_emi!P43</f>
        <v>35.083869999999997</v>
      </c>
      <c r="Q126" s="214">
        <f>Ind_Summary_emi!Q43</f>
        <v>41.721580000000003</v>
      </c>
      <c r="R126" s="214">
        <f>Ind_Summary_emi!R43</f>
        <v>45.689540000000001</v>
      </c>
      <c r="S126" s="214">
        <f>Ind_Summary_emi!S43</f>
        <v>38.526910000000001</v>
      </c>
      <c r="T126" s="214">
        <f>Ind_Summary_emi!T43</f>
        <v>54.306519999999999</v>
      </c>
      <c r="U126" s="214">
        <f>Ind_Summary_emi!U43</f>
        <v>47.679020000000001</v>
      </c>
      <c r="V126" s="214">
        <f>Ind_Summary_emi!V43</f>
        <v>46.570520000000002</v>
      </c>
      <c r="W126" s="214">
        <f>Ind_Summary_emi!W43</f>
        <v>55.202689999999997</v>
      </c>
      <c r="X126" s="214">
        <f>Ind_Summary_emi!X43</f>
        <v>45.549109999999999</v>
      </c>
      <c r="Y126" s="214">
        <f>Ind_Summary_emi!Y43</f>
        <v>52.457819999999998</v>
      </c>
    </row>
    <row r="128" spans="1:25" ht="12" customHeight="1" x14ac:dyDescent="0.25">
      <c r="A128" s="30" t="s">
        <v>86</v>
      </c>
      <c r="B128" s="203">
        <f t="shared" ref="B128:Y128" si="8">IF(B29=0,"",B29/B3*1000)</f>
        <v>158.17379074420219</v>
      </c>
      <c r="C128" s="203">
        <f t="shared" si="8"/>
        <v>166.77150155482906</v>
      </c>
      <c r="D128" s="203">
        <f t="shared" si="8"/>
        <v>153.94688887327911</v>
      </c>
      <c r="E128" s="203">
        <f t="shared" si="8"/>
        <v>150.32852347046494</v>
      </c>
      <c r="F128" s="203">
        <f t="shared" si="8"/>
        <v>145.76433601562169</v>
      </c>
      <c r="G128" s="203">
        <f t="shared" si="8"/>
        <v>140.14351582574301</v>
      </c>
      <c r="H128" s="203">
        <f t="shared" si="8"/>
        <v>124.87835010942626</v>
      </c>
      <c r="I128" s="203">
        <f t="shared" si="8"/>
        <v>106.57141314675384</v>
      </c>
      <c r="J128" s="203">
        <f t="shared" si="8"/>
        <v>105.77799827171037</v>
      </c>
      <c r="K128" s="203">
        <f t="shared" si="8"/>
        <v>134.73303200135575</v>
      </c>
      <c r="L128" s="203">
        <f t="shared" si="8"/>
        <v>172.41875656887427</v>
      </c>
      <c r="M128" s="203">
        <f t="shared" si="8"/>
        <v>153.3874000105626</v>
      </c>
      <c r="N128" s="203">
        <f t="shared" si="8"/>
        <v>159.60002234605761</v>
      </c>
      <c r="O128" s="203">
        <f t="shared" si="8"/>
        <v>147.38288327868509</v>
      </c>
      <c r="P128" s="203">
        <f t="shared" si="8"/>
        <v>151.8350876523271</v>
      </c>
      <c r="Q128" s="203">
        <f t="shared" si="8"/>
        <v>147.38087981564021</v>
      </c>
      <c r="R128" s="203">
        <f t="shared" si="8"/>
        <v>145.15630361341243</v>
      </c>
      <c r="S128" s="203">
        <f t="shared" si="8"/>
        <v>140.95589294743766</v>
      </c>
      <c r="T128" s="203">
        <f t="shared" si="8"/>
        <v>147.42480303638703</v>
      </c>
      <c r="U128" s="203">
        <f t="shared" si="8"/>
        <v>137.87981118007696</v>
      </c>
      <c r="V128" s="203">
        <f t="shared" si="8"/>
        <v>143.42328530919835</v>
      </c>
      <c r="W128" s="203">
        <f t="shared" si="8"/>
        <v>134.25491225359295</v>
      </c>
      <c r="X128" s="203">
        <f t="shared" si="8"/>
        <v>141.18607472912001</v>
      </c>
      <c r="Y128" s="203">
        <f t="shared" si="8"/>
        <v>139.16638957296479</v>
      </c>
    </row>
    <row r="129" spans="1:25" ht="12" customHeight="1" x14ac:dyDescent="0.25">
      <c r="A129" s="12" t="s">
        <v>14</v>
      </c>
      <c r="B129" s="204">
        <f t="shared" ref="B129:Y129" si="9">IF(B52=0,"",B52/B4*1000)</f>
        <v>1141.2535952265587</v>
      </c>
      <c r="C129" s="204">
        <f t="shared" si="9"/>
        <v>1292.2699641218674</v>
      </c>
      <c r="D129" s="204">
        <f t="shared" si="9"/>
        <v>1217.6315049544344</v>
      </c>
      <c r="E129" s="204">
        <f t="shared" si="9"/>
        <v>806.9070213706957</v>
      </c>
      <c r="F129" s="204">
        <f t="shared" si="9"/>
        <v>636.91995731243151</v>
      </c>
      <c r="G129" s="204">
        <f t="shared" si="9"/>
        <v>939.21606538459378</v>
      </c>
      <c r="H129" s="204">
        <f t="shared" si="9"/>
        <v>797.55986274105544</v>
      </c>
      <c r="I129" s="204">
        <f t="shared" si="9"/>
        <v>1145.4244366458045</v>
      </c>
      <c r="J129" s="204">
        <f t="shared" si="9"/>
        <v>1074.7117611039646</v>
      </c>
      <c r="K129" s="204">
        <f t="shared" si="9"/>
        <v>1561.4742855275406</v>
      </c>
      <c r="L129" s="204">
        <f t="shared" si="9"/>
        <v>953.70055140265981</v>
      </c>
      <c r="M129" s="204">
        <f t="shared" si="9"/>
        <v>323.31653068243088</v>
      </c>
      <c r="N129" s="204">
        <f t="shared" si="9"/>
        <v>999.54551985133173</v>
      </c>
      <c r="O129" s="204">
        <f t="shared" si="9"/>
        <v>953.76967809541634</v>
      </c>
      <c r="P129" s="204">
        <f t="shared" si="9"/>
        <v>610.75188037056921</v>
      </c>
      <c r="Q129" s="204">
        <f t="shared" si="9"/>
        <v>447.51499055680631</v>
      </c>
      <c r="R129" s="204" t="str">
        <f t="shared" si="9"/>
        <v/>
      </c>
      <c r="S129" s="204" t="str">
        <f t="shared" si="9"/>
        <v/>
      </c>
      <c r="T129" s="204" t="str">
        <f t="shared" si="9"/>
        <v/>
      </c>
      <c r="U129" s="204" t="str">
        <f t="shared" si="9"/>
        <v/>
      </c>
      <c r="V129" s="204" t="str">
        <f t="shared" si="9"/>
        <v/>
      </c>
      <c r="W129" s="204" t="str">
        <f t="shared" si="9"/>
        <v/>
      </c>
      <c r="X129" s="204" t="str">
        <f t="shared" si="9"/>
        <v/>
      </c>
      <c r="Y129" s="204" t="str">
        <f t="shared" si="9"/>
        <v/>
      </c>
    </row>
    <row r="130" spans="1:25" ht="12" customHeight="1" x14ac:dyDescent="0.25">
      <c r="A130" s="13" t="s">
        <v>18</v>
      </c>
      <c r="B130" s="205" t="str">
        <f t="shared" ref="B130:Y130" si="10">IF(B55=0,"",B55/B5*1000)</f>
        <v/>
      </c>
      <c r="C130" s="205" t="str">
        <f t="shared" si="10"/>
        <v/>
      </c>
      <c r="D130" s="205" t="str">
        <f t="shared" si="10"/>
        <v/>
      </c>
      <c r="E130" s="205" t="str">
        <f t="shared" si="10"/>
        <v/>
      </c>
      <c r="F130" s="205" t="str">
        <f t="shared" si="10"/>
        <v/>
      </c>
      <c r="G130" s="205" t="str">
        <f t="shared" si="10"/>
        <v/>
      </c>
      <c r="H130" s="205" t="str">
        <f t="shared" si="10"/>
        <v/>
      </c>
      <c r="I130" s="205" t="str">
        <f t="shared" si="10"/>
        <v/>
      </c>
      <c r="J130" s="205" t="str">
        <f t="shared" si="10"/>
        <v/>
      </c>
      <c r="K130" s="205" t="str">
        <f t="shared" si="10"/>
        <v/>
      </c>
      <c r="L130" s="205" t="str">
        <f t="shared" si="10"/>
        <v/>
      </c>
      <c r="M130" s="205" t="str">
        <f t="shared" si="10"/>
        <v/>
      </c>
      <c r="N130" s="205" t="str">
        <f t="shared" si="10"/>
        <v/>
      </c>
      <c r="O130" s="205" t="str">
        <f t="shared" si="10"/>
        <v/>
      </c>
      <c r="P130" s="205" t="str">
        <f t="shared" si="10"/>
        <v/>
      </c>
      <c r="Q130" s="205" t="str">
        <f t="shared" si="10"/>
        <v/>
      </c>
      <c r="R130" s="205" t="str">
        <f t="shared" si="10"/>
        <v/>
      </c>
      <c r="S130" s="205" t="str">
        <f t="shared" si="10"/>
        <v/>
      </c>
      <c r="T130" s="205" t="str">
        <f t="shared" si="10"/>
        <v/>
      </c>
      <c r="U130" s="205" t="str">
        <f t="shared" si="10"/>
        <v/>
      </c>
      <c r="V130" s="205" t="str">
        <f t="shared" si="10"/>
        <v/>
      </c>
      <c r="W130" s="205" t="str">
        <f t="shared" si="10"/>
        <v/>
      </c>
      <c r="X130" s="205" t="str">
        <f t="shared" si="10"/>
        <v/>
      </c>
      <c r="Y130" s="205" t="str">
        <f t="shared" si="10"/>
        <v/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 t="str">
        <f t="shared" ref="B132:Y132" si="12">IF(B57=0,"",B57/B7*1000)</f>
        <v/>
      </c>
      <c r="C132" s="204" t="str">
        <f t="shared" si="12"/>
        <v/>
      </c>
      <c r="D132" s="204" t="str">
        <f t="shared" si="12"/>
        <v/>
      </c>
      <c r="E132" s="204" t="str">
        <f t="shared" si="12"/>
        <v/>
      </c>
      <c r="F132" s="204" t="str">
        <f t="shared" si="12"/>
        <v/>
      </c>
      <c r="G132" s="204" t="str">
        <f t="shared" si="12"/>
        <v/>
      </c>
      <c r="H132" s="204" t="str">
        <f t="shared" si="12"/>
        <v/>
      </c>
      <c r="I132" s="204" t="str">
        <f t="shared" si="12"/>
        <v/>
      </c>
      <c r="J132" s="204" t="str">
        <f t="shared" si="12"/>
        <v/>
      </c>
      <c r="K132" s="204" t="str">
        <f t="shared" si="12"/>
        <v/>
      </c>
      <c r="L132" s="204" t="str">
        <f t="shared" si="12"/>
        <v/>
      </c>
      <c r="M132" s="204" t="str">
        <f t="shared" si="12"/>
        <v/>
      </c>
      <c r="N132" s="204" t="str">
        <f t="shared" si="12"/>
        <v/>
      </c>
      <c r="O132" s="204" t="str">
        <f t="shared" si="12"/>
        <v/>
      </c>
      <c r="P132" s="204" t="str">
        <f t="shared" si="12"/>
        <v/>
      </c>
      <c r="Q132" s="204" t="str">
        <f t="shared" si="12"/>
        <v/>
      </c>
      <c r="R132" s="204" t="str">
        <f t="shared" si="12"/>
        <v/>
      </c>
      <c r="S132" s="204" t="str">
        <f t="shared" si="12"/>
        <v/>
      </c>
      <c r="T132" s="204" t="str">
        <f t="shared" si="12"/>
        <v/>
      </c>
      <c r="U132" s="204" t="str">
        <f t="shared" si="12"/>
        <v/>
      </c>
      <c r="V132" s="204" t="str">
        <f t="shared" si="12"/>
        <v/>
      </c>
      <c r="W132" s="204" t="str">
        <f t="shared" si="12"/>
        <v/>
      </c>
      <c r="X132" s="204" t="str">
        <f t="shared" si="12"/>
        <v/>
      </c>
      <c r="Y132" s="204" t="str">
        <f t="shared" si="12"/>
        <v/>
      </c>
    </row>
    <row r="133" spans="1:25" ht="12" customHeight="1" x14ac:dyDescent="0.25">
      <c r="A133" s="14" t="s">
        <v>47</v>
      </c>
      <c r="B133" s="204" t="str">
        <f t="shared" ref="B133:Y133" si="13">IF(B60=0,"",B60/B8*1000)</f>
        <v/>
      </c>
      <c r="C133" s="204" t="str">
        <f t="shared" si="13"/>
        <v/>
      </c>
      <c r="D133" s="204" t="str">
        <f t="shared" si="13"/>
        <v/>
      </c>
      <c r="E133" s="204" t="str">
        <f t="shared" si="13"/>
        <v/>
      </c>
      <c r="F133" s="204" t="str">
        <f t="shared" si="13"/>
        <v/>
      </c>
      <c r="G133" s="204" t="str">
        <f t="shared" si="13"/>
        <v/>
      </c>
      <c r="H133" s="204" t="str">
        <f t="shared" si="13"/>
        <v/>
      </c>
      <c r="I133" s="204" t="str">
        <f t="shared" si="13"/>
        <v/>
      </c>
      <c r="J133" s="204" t="str">
        <f t="shared" si="13"/>
        <v/>
      </c>
      <c r="K133" s="204" t="str">
        <f t="shared" si="13"/>
        <v/>
      </c>
      <c r="L133" s="204" t="str">
        <f t="shared" si="13"/>
        <v/>
      </c>
      <c r="M133" s="204" t="str">
        <f t="shared" si="13"/>
        <v/>
      </c>
      <c r="N133" s="204" t="str">
        <f t="shared" si="13"/>
        <v/>
      </c>
      <c r="O133" s="204" t="str">
        <f t="shared" si="13"/>
        <v/>
      </c>
      <c r="P133" s="204" t="str">
        <f t="shared" si="13"/>
        <v/>
      </c>
      <c r="Q133" s="204" t="str">
        <f t="shared" si="13"/>
        <v/>
      </c>
      <c r="R133" s="204" t="str">
        <f t="shared" si="13"/>
        <v/>
      </c>
      <c r="S133" s="204" t="str">
        <f t="shared" si="13"/>
        <v/>
      </c>
      <c r="T133" s="204" t="str">
        <f t="shared" si="13"/>
        <v/>
      </c>
      <c r="U133" s="204" t="str">
        <f t="shared" si="13"/>
        <v/>
      </c>
      <c r="V133" s="204" t="str">
        <f t="shared" si="13"/>
        <v/>
      </c>
      <c r="W133" s="204" t="str">
        <f t="shared" si="13"/>
        <v/>
      </c>
      <c r="X133" s="204" t="str">
        <f t="shared" si="13"/>
        <v/>
      </c>
      <c r="Y133" s="204" t="str">
        <f t="shared" si="13"/>
        <v/>
      </c>
    </row>
    <row r="134" spans="1:25" ht="12" customHeight="1" x14ac:dyDescent="0.25">
      <c r="A134" s="13" t="s">
        <v>19</v>
      </c>
      <c r="B134" s="205">
        <f t="shared" ref="B134:Y134" si="14">IF(B61=0,"",B61/B9*1000)</f>
        <v>174.47802729049735</v>
      </c>
      <c r="C134" s="205">
        <f t="shared" si="14"/>
        <v>158.76187498809983</v>
      </c>
      <c r="D134" s="205">
        <f t="shared" si="14"/>
        <v>159.24236691873119</v>
      </c>
      <c r="E134" s="205">
        <f t="shared" si="14"/>
        <v>151.81189524053659</v>
      </c>
      <c r="F134" s="205">
        <f t="shared" si="14"/>
        <v>136.2724607016608</v>
      </c>
      <c r="G134" s="205">
        <f t="shared" si="14"/>
        <v>118.5955985258297</v>
      </c>
      <c r="H134" s="205">
        <f t="shared" si="14"/>
        <v>102.76716804639999</v>
      </c>
      <c r="I134" s="205">
        <f t="shared" si="14"/>
        <v>103.73172731658876</v>
      </c>
      <c r="J134" s="205">
        <f t="shared" si="14"/>
        <v>133.06946204664007</v>
      </c>
      <c r="K134" s="205">
        <f t="shared" si="14"/>
        <v>141.51028941893006</v>
      </c>
      <c r="L134" s="205">
        <f t="shared" si="14"/>
        <v>108.61134727810312</v>
      </c>
      <c r="M134" s="205">
        <f t="shared" si="14"/>
        <v>99.883593705296221</v>
      </c>
      <c r="N134" s="205">
        <f t="shared" si="14"/>
        <v>101.05721786690646</v>
      </c>
      <c r="O134" s="205">
        <f t="shared" si="14"/>
        <v>100.98227862526738</v>
      </c>
      <c r="P134" s="205">
        <f t="shared" si="14"/>
        <v>130.49293779177754</v>
      </c>
      <c r="Q134" s="205">
        <f t="shared" si="14"/>
        <v>118.79700999650817</v>
      </c>
      <c r="R134" s="205">
        <f t="shared" si="14"/>
        <v>117.84338123243376</v>
      </c>
      <c r="S134" s="205">
        <f t="shared" si="14"/>
        <v>120.60339631897617</v>
      </c>
      <c r="T134" s="205">
        <f t="shared" si="14"/>
        <v>111.64855625924345</v>
      </c>
      <c r="U134" s="205">
        <f t="shared" si="14"/>
        <v>74.266318918765606</v>
      </c>
      <c r="V134" s="205">
        <f t="shared" si="14"/>
        <v>76.638874261430217</v>
      </c>
      <c r="W134" s="205">
        <f t="shared" si="14"/>
        <v>71.001128524140768</v>
      </c>
      <c r="X134" s="205">
        <f t="shared" si="14"/>
        <v>66.147397591936624</v>
      </c>
      <c r="Y134" s="205">
        <f t="shared" si="14"/>
        <v>63.969996475236904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496.28725218871909</v>
      </c>
      <c r="C135" s="204">
        <f t="shared" si="15"/>
        <v>452.51425569650064</v>
      </c>
      <c r="D135" s="204">
        <f t="shared" si="15"/>
        <v>460.18170873269173</v>
      </c>
      <c r="E135" s="204">
        <f t="shared" si="15"/>
        <v>427.80382331413415</v>
      </c>
      <c r="F135" s="204">
        <f t="shared" si="15"/>
        <v>360.64104915639609</v>
      </c>
      <c r="G135" s="204">
        <f t="shared" si="15"/>
        <v>294.34120627771983</v>
      </c>
      <c r="H135" s="204">
        <f t="shared" si="15"/>
        <v>233.80587654416777</v>
      </c>
      <c r="I135" s="204">
        <f t="shared" si="15"/>
        <v>234.56877127791128</v>
      </c>
      <c r="J135" s="204">
        <f t="shared" si="15"/>
        <v>370.19820346875076</v>
      </c>
      <c r="K135" s="204">
        <f t="shared" si="15"/>
        <v>378.04920300058302</v>
      </c>
      <c r="L135" s="204">
        <f t="shared" si="15"/>
        <v>220.86092110297184</v>
      </c>
      <c r="M135" s="204">
        <f t="shared" si="15"/>
        <v>288.56626384373487</v>
      </c>
      <c r="N135" s="204">
        <f t="shared" si="15"/>
        <v>232.56801839737912</v>
      </c>
      <c r="O135" s="204">
        <f t="shared" si="15"/>
        <v>292.67135024052118</v>
      </c>
      <c r="P135" s="204">
        <f t="shared" si="15"/>
        <v>335.51558078151942</v>
      </c>
      <c r="Q135" s="204">
        <f t="shared" si="15"/>
        <v>337.12446195317131</v>
      </c>
      <c r="R135" s="204">
        <f t="shared" si="15"/>
        <v>241.16566513368926</v>
      </c>
      <c r="S135" s="204">
        <f t="shared" si="15"/>
        <v>285.65936292857424</v>
      </c>
      <c r="T135" s="204">
        <f t="shared" si="15"/>
        <v>250.93460714726257</v>
      </c>
      <c r="U135" s="204">
        <f t="shared" si="15"/>
        <v>142.87226594399019</v>
      </c>
      <c r="V135" s="204">
        <f t="shared" si="15"/>
        <v>159.87240740412025</v>
      </c>
      <c r="W135" s="204">
        <f t="shared" si="15"/>
        <v>115.621643299163</v>
      </c>
      <c r="X135" s="204">
        <f t="shared" si="15"/>
        <v>111.31702726304113</v>
      </c>
      <c r="Y135" s="204">
        <f t="shared" si="15"/>
        <v>121.79506814678722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143.55332525198369</v>
      </c>
      <c r="C136" s="204">
        <f t="shared" si="16"/>
        <v>142.32423045120598</v>
      </c>
      <c r="D136" s="204">
        <f t="shared" si="16"/>
        <v>143.9871337271808</v>
      </c>
      <c r="E136" s="204">
        <f t="shared" si="16"/>
        <v>138.87567757726544</v>
      </c>
      <c r="F136" s="204">
        <f t="shared" si="16"/>
        <v>128.81865781018797</v>
      </c>
      <c r="G136" s="204">
        <f t="shared" si="16"/>
        <v>114.93391544776952</v>
      </c>
      <c r="H136" s="204">
        <f t="shared" si="16"/>
        <v>98.465049928654778</v>
      </c>
      <c r="I136" s="204">
        <f t="shared" si="16"/>
        <v>95.831220194832881</v>
      </c>
      <c r="J136" s="204">
        <f t="shared" si="16"/>
        <v>134.93432995559445</v>
      </c>
      <c r="K136" s="204">
        <f t="shared" si="16"/>
        <v>116.99834710285944</v>
      </c>
      <c r="L136" s="204">
        <f t="shared" si="16"/>
        <v>96.719510029824718</v>
      </c>
      <c r="M136" s="204">
        <f t="shared" si="16"/>
        <v>69.982039287091354</v>
      </c>
      <c r="N136" s="204">
        <f t="shared" si="16"/>
        <v>57.679976162395342</v>
      </c>
      <c r="O136" s="204">
        <f t="shared" si="16"/>
        <v>75.107768999592196</v>
      </c>
      <c r="P136" s="204">
        <f t="shared" si="16"/>
        <v>49.670951616741483</v>
      </c>
      <c r="Q136" s="204">
        <f t="shared" si="16"/>
        <v>48.117196776735042</v>
      </c>
      <c r="R136" s="204">
        <f t="shared" si="16"/>
        <v>88.686951729040985</v>
      </c>
      <c r="S136" s="204">
        <f t="shared" si="16"/>
        <v>133.82874794851386</v>
      </c>
      <c r="T136" s="204">
        <f t="shared" si="16"/>
        <v>82.008986194969566</v>
      </c>
      <c r="U136" s="204">
        <f t="shared" si="16"/>
        <v>121.49827354135135</v>
      </c>
      <c r="V136" s="204">
        <f t="shared" si="16"/>
        <v>99.9048018532729</v>
      </c>
      <c r="W136" s="204">
        <f t="shared" si="16"/>
        <v>92.237266270184719</v>
      </c>
      <c r="X136" s="204">
        <f t="shared" si="16"/>
        <v>151.98914262378722</v>
      </c>
      <c r="Y136" s="204">
        <f t="shared" si="16"/>
        <v>123.38608281845623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74.289701558506124</v>
      </c>
      <c r="C137" s="204">
        <f t="shared" si="17"/>
        <v>74.289701558506138</v>
      </c>
      <c r="D137" s="204">
        <f t="shared" si="17"/>
        <v>74.28970155850611</v>
      </c>
      <c r="E137" s="204">
        <f t="shared" si="17"/>
        <v>74.289701558506138</v>
      </c>
      <c r="F137" s="204">
        <f t="shared" si="17"/>
        <v>74.289701558506138</v>
      </c>
      <c r="G137" s="204">
        <f t="shared" si="17"/>
        <v>74.28970155850611</v>
      </c>
      <c r="H137" s="204">
        <f t="shared" si="17"/>
        <v>74.28970155850611</v>
      </c>
      <c r="I137" s="204">
        <f t="shared" si="17"/>
        <v>74.289701558506124</v>
      </c>
      <c r="J137" s="204">
        <f t="shared" si="17"/>
        <v>74.289701558506124</v>
      </c>
      <c r="K137" s="204">
        <f t="shared" si="17"/>
        <v>74.289701558506124</v>
      </c>
      <c r="L137" s="204">
        <f t="shared" si="17"/>
        <v>74.289701558506124</v>
      </c>
      <c r="M137" s="204">
        <f t="shared" si="17"/>
        <v>68.995191504175111</v>
      </c>
      <c r="N137" s="204">
        <f t="shared" si="17"/>
        <v>68.403380847679202</v>
      </c>
      <c r="O137" s="204">
        <f t="shared" si="17"/>
        <v>59.226223192967723</v>
      </c>
      <c r="P137" s="204">
        <f t="shared" si="17"/>
        <v>84.430621407681528</v>
      </c>
      <c r="Q137" s="204">
        <f t="shared" si="17"/>
        <v>71.524520601114574</v>
      </c>
      <c r="R137" s="204">
        <f t="shared" si="17"/>
        <v>70.386757936795902</v>
      </c>
      <c r="S137" s="204">
        <f t="shared" si="17"/>
        <v>59.636469340781495</v>
      </c>
      <c r="T137" s="204">
        <f t="shared" si="17"/>
        <v>72.603467074469677</v>
      </c>
      <c r="U137" s="204">
        <f t="shared" si="17"/>
        <v>41.214793503609563</v>
      </c>
      <c r="V137" s="204">
        <f t="shared" si="17"/>
        <v>46.967128541427506</v>
      </c>
      <c r="W137" s="204">
        <f t="shared" si="17"/>
        <v>38.946006444362411</v>
      </c>
      <c r="X137" s="204">
        <f t="shared" si="17"/>
        <v>31.099443068498328</v>
      </c>
      <c r="Y137" s="204">
        <f t="shared" si="17"/>
        <v>32.832483900733621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1227.0511449147327</v>
      </c>
      <c r="C138" s="205">
        <f t="shared" si="18"/>
        <v>922.58051981802635</v>
      </c>
      <c r="D138" s="205">
        <f t="shared" si="18"/>
        <v>1367.3906067211949</v>
      </c>
      <c r="E138" s="205">
        <f t="shared" si="18"/>
        <v>1103.0125417621575</v>
      </c>
      <c r="F138" s="205">
        <f t="shared" si="18"/>
        <v>991.95724632111501</v>
      </c>
      <c r="G138" s="205">
        <f t="shared" si="18"/>
        <v>1021.4160642553844</v>
      </c>
      <c r="H138" s="205">
        <f t="shared" si="18"/>
        <v>771.73799094155163</v>
      </c>
      <c r="I138" s="205">
        <f t="shared" si="18"/>
        <v>601.60018698552267</v>
      </c>
      <c r="J138" s="205">
        <f t="shared" si="18"/>
        <v>576.45957993488059</v>
      </c>
      <c r="K138" s="205">
        <f t="shared" si="18"/>
        <v>475.60730040189418</v>
      </c>
      <c r="L138" s="205">
        <f t="shared" si="18"/>
        <v>678.77653696944412</v>
      </c>
      <c r="M138" s="205">
        <f t="shared" si="18"/>
        <v>633.99931890893629</v>
      </c>
      <c r="N138" s="205">
        <f t="shared" si="18"/>
        <v>640.96231559380021</v>
      </c>
      <c r="O138" s="205">
        <f t="shared" si="18"/>
        <v>515.32246057934435</v>
      </c>
      <c r="P138" s="205">
        <f t="shared" si="18"/>
        <v>579.47618622406287</v>
      </c>
      <c r="Q138" s="205">
        <f t="shared" si="18"/>
        <v>560.20817691163882</v>
      </c>
      <c r="R138" s="205">
        <f t="shared" si="18"/>
        <v>429.3409075603966</v>
      </c>
      <c r="S138" s="205">
        <f t="shared" si="18"/>
        <v>477.32871987606342</v>
      </c>
      <c r="T138" s="205">
        <f t="shared" si="18"/>
        <v>595.90231796369653</v>
      </c>
      <c r="U138" s="205">
        <f t="shared" si="18"/>
        <v>541.33215888943039</v>
      </c>
      <c r="V138" s="205">
        <f t="shared" si="18"/>
        <v>661.1883600772718</v>
      </c>
      <c r="W138" s="205">
        <f t="shared" si="18"/>
        <v>591.65794861661709</v>
      </c>
      <c r="X138" s="205">
        <f t="shared" si="18"/>
        <v>623.88218493039653</v>
      </c>
      <c r="Y138" s="205">
        <f t="shared" si="18"/>
        <v>669.781995854868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1439.0650454125387</v>
      </c>
      <c r="C139" s="204">
        <f t="shared" si="19"/>
        <v>1066.5984030629972</v>
      </c>
      <c r="D139" s="204">
        <f t="shared" si="19"/>
        <v>1335.7705172958251</v>
      </c>
      <c r="E139" s="204">
        <f t="shared" si="19"/>
        <v>1026.4102385377403</v>
      </c>
      <c r="F139" s="204">
        <f t="shared" si="19"/>
        <v>956.50848776183773</v>
      </c>
      <c r="G139" s="204">
        <f t="shared" si="19"/>
        <v>939.38090450669256</v>
      </c>
      <c r="H139" s="204">
        <f t="shared" si="19"/>
        <v>713.2361414295118</v>
      </c>
      <c r="I139" s="204">
        <f t="shared" si="19"/>
        <v>557.23943918445559</v>
      </c>
      <c r="J139" s="204">
        <f t="shared" si="19"/>
        <v>536.53000965625574</v>
      </c>
      <c r="K139" s="204">
        <f t="shared" si="19"/>
        <v>683.46506225660437</v>
      </c>
      <c r="L139" s="204">
        <f t="shared" si="19"/>
        <v>609.24001976499005</v>
      </c>
      <c r="M139" s="204">
        <f t="shared" si="19"/>
        <v>555.61516948887493</v>
      </c>
      <c r="N139" s="204">
        <f t="shared" si="19"/>
        <v>548.32679490568648</v>
      </c>
      <c r="O139" s="204">
        <f t="shared" si="19"/>
        <v>512.55550355459957</v>
      </c>
      <c r="P139" s="204">
        <f t="shared" si="19"/>
        <v>697.05081010924619</v>
      </c>
      <c r="Q139" s="204">
        <f t="shared" si="19"/>
        <v>819.06490093076684</v>
      </c>
      <c r="R139" s="204">
        <f t="shared" si="19"/>
        <v>533.23378749597703</v>
      </c>
      <c r="S139" s="204">
        <f t="shared" si="19"/>
        <v>693.06153697599518</v>
      </c>
      <c r="T139" s="204">
        <f t="shared" si="19"/>
        <v>595.09057659379607</v>
      </c>
      <c r="U139" s="204">
        <f t="shared" si="19"/>
        <v>580.40275185074768</v>
      </c>
      <c r="V139" s="204">
        <f t="shared" si="19"/>
        <v>634.86585642222974</v>
      </c>
      <c r="W139" s="204">
        <f t="shared" si="19"/>
        <v>345.58735722248025</v>
      </c>
      <c r="X139" s="204">
        <f t="shared" si="19"/>
        <v>400.15837185051475</v>
      </c>
      <c r="Y139" s="204">
        <f t="shared" si="19"/>
        <v>456.26419711470487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998.50154453776838</v>
      </c>
      <c r="C140" s="204">
        <f t="shared" si="20"/>
        <v>774.95459425696959</v>
      </c>
      <c r="D140" s="204">
        <f t="shared" si="20"/>
        <v>2321.0380925237737</v>
      </c>
      <c r="E140" s="204">
        <f t="shared" si="20"/>
        <v>1734.0881214453118</v>
      </c>
      <c r="F140" s="204">
        <f t="shared" si="20"/>
        <v>1615.9912912135583</v>
      </c>
      <c r="G140" s="204">
        <f t="shared" si="20"/>
        <v>1477.1371735670741</v>
      </c>
      <c r="H140" s="204">
        <f t="shared" si="20"/>
        <v>1075.7600471559226</v>
      </c>
      <c r="I140" s="204">
        <f t="shared" si="20"/>
        <v>811.73836291286796</v>
      </c>
      <c r="J140" s="204">
        <f t="shared" si="20"/>
        <v>781.57065179987956</v>
      </c>
      <c r="K140" s="204">
        <f t="shared" si="20"/>
        <v>371.49427295017455</v>
      </c>
      <c r="L140" s="204">
        <f t="shared" si="20"/>
        <v>1693.501208534354</v>
      </c>
      <c r="M140" s="204">
        <f t="shared" si="20"/>
        <v>1387.110440322916</v>
      </c>
      <c r="N140" s="204">
        <f t="shared" si="20"/>
        <v>1876.6984047912897</v>
      </c>
      <c r="O140" s="204">
        <f t="shared" si="20"/>
        <v>1035.345795982262</v>
      </c>
      <c r="P140" s="204">
        <f t="shared" si="20"/>
        <v>1058.8045728537443</v>
      </c>
      <c r="Q140" s="204">
        <f t="shared" si="20"/>
        <v>845.37664538934985</v>
      </c>
      <c r="R140" s="204">
        <f t="shared" si="20"/>
        <v>601.34382988332186</v>
      </c>
      <c r="S140" s="204">
        <f t="shared" si="20"/>
        <v>731.15925732354413</v>
      </c>
      <c r="T140" s="204">
        <f t="shared" si="20"/>
        <v>1851.0709255436159</v>
      </c>
      <c r="U140" s="204">
        <f t="shared" si="20"/>
        <v>1621.2725929223388</v>
      </c>
      <c r="V140" s="204">
        <f t="shared" si="20"/>
        <v>2213.3211097986878</v>
      </c>
      <c r="W140" s="204">
        <f t="shared" si="20"/>
        <v>87441.638986086313</v>
      </c>
      <c r="X140" s="204">
        <f t="shared" si="20"/>
        <v>17135.532264032758</v>
      </c>
      <c r="Y140" s="204">
        <f t="shared" si="20"/>
        <v>2642.7066084961093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920.92142996288158</v>
      </c>
      <c r="C141" s="204">
        <f t="shared" si="21"/>
        <v>674.82872623327989</v>
      </c>
      <c r="D141" s="204">
        <f t="shared" si="21"/>
        <v>744.51402048874456</v>
      </c>
      <c r="E141" s="204">
        <f t="shared" si="21"/>
        <v>572.3677462041037</v>
      </c>
      <c r="F141" s="204">
        <f t="shared" si="21"/>
        <v>525.95108087380299</v>
      </c>
      <c r="G141" s="204">
        <f t="shared" si="21"/>
        <v>516.78874061464057</v>
      </c>
      <c r="H141" s="204">
        <f t="shared" si="21"/>
        <v>384.39102304976672</v>
      </c>
      <c r="I141" s="204">
        <f t="shared" si="21"/>
        <v>294.55900557293552</v>
      </c>
      <c r="J141" s="204">
        <f t="shared" si="21"/>
        <v>283.27298775749875</v>
      </c>
      <c r="K141" s="204">
        <f t="shared" si="21"/>
        <v>306.54681648721123</v>
      </c>
      <c r="L141" s="204">
        <f t="shared" si="21"/>
        <v>300.8980003097592</v>
      </c>
      <c r="M141" s="204">
        <f t="shared" si="21"/>
        <v>271.7548903723673</v>
      </c>
      <c r="N141" s="204">
        <f t="shared" si="21"/>
        <v>316.49566919570628</v>
      </c>
      <c r="O141" s="204">
        <f t="shared" si="21"/>
        <v>277.19594232149518</v>
      </c>
      <c r="P141" s="204">
        <f t="shared" si="21"/>
        <v>250.29322742048748</v>
      </c>
      <c r="Q141" s="204">
        <f t="shared" si="21"/>
        <v>248.15625347983388</v>
      </c>
      <c r="R141" s="204">
        <f t="shared" si="21"/>
        <v>268.75335165403288</v>
      </c>
      <c r="S141" s="204">
        <f t="shared" si="21"/>
        <v>230.64780261663364</v>
      </c>
      <c r="T141" s="204">
        <f t="shared" si="21"/>
        <v>261.27209203190375</v>
      </c>
      <c r="U141" s="204">
        <f t="shared" si="21"/>
        <v>237.7036181262867</v>
      </c>
      <c r="V141" s="204">
        <f t="shared" si="21"/>
        <v>275.22748206513415</v>
      </c>
      <c r="W141" s="204">
        <f t="shared" si="21"/>
        <v>749.30847141757533</v>
      </c>
      <c r="X141" s="204">
        <f t="shared" si="21"/>
        <v>786.14695787001472</v>
      </c>
      <c r="Y141" s="204">
        <f t="shared" si="21"/>
        <v>805.22965603194052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51.655744509811541</v>
      </c>
      <c r="C142" s="205">
        <f t="shared" si="22"/>
        <v>62.926489933750318</v>
      </c>
      <c r="D142" s="205">
        <f t="shared" si="22"/>
        <v>62.485195961802752</v>
      </c>
      <c r="E142" s="205">
        <f t="shared" si="22"/>
        <v>60.035732594128774</v>
      </c>
      <c r="F142" s="205">
        <f t="shared" si="22"/>
        <v>63.795225696004266</v>
      </c>
      <c r="G142" s="205">
        <f t="shared" si="22"/>
        <v>64.460385236404932</v>
      </c>
      <c r="H142" s="205">
        <f t="shared" si="22"/>
        <v>59.004186948584561</v>
      </c>
      <c r="I142" s="205">
        <f t="shared" si="22"/>
        <v>60.254788611625678</v>
      </c>
      <c r="J142" s="205">
        <f t="shared" si="22"/>
        <v>58.222513958618549</v>
      </c>
      <c r="K142" s="205">
        <f t="shared" si="22"/>
        <v>85.649956574093977</v>
      </c>
      <c r="L142" s="205">
        <f t="shared" si="22"/>
        <v>70.225903499892183</v>
      </c>
      <c r="M142" s="205">
        <f t="shared" si="22"/>
        <v>59.441760812406606</v>
      </c>
      <c r="N142" s="205">
        <f t="shared" si="22"/>
        <v>49.599938340478808</v>
      </c>
      <c r="O142" s="205">
        <f t="shared" si="22"/>
        <v>47.240972103124825</v>
      </c>
      <c r="P142" s="205">
        <f t="shared" si="22"/>
        <v>33.64347555035814</v>
      </c>
      <c r="Q142" s="205">
        <f t="shared" si="22"/>
        <v>32.763979050391413</v>
      </c>
      <c r="R142" s="205">
        <f t="shared" si="22"/>
        <v>32.060406190051673</v>
      </c>
      <c r="S142" s="205">
        <f t="shared" si="22"/>
        <v>34.855310406967845</v>
      </c>
      <c r="T142" s="205">
        <f t="shared" si="22"/>
        <v>33.063842677396778</v>
      </c>
      <c r="U142" s="205">
        <f t="shared" si="22"/>
        <v>30.01470251879481</v>
      </c>
      <c r="V142" s="205">
        <f t="shared" si="22"/>
        <v>26.375250919788293</v>
      </c>
      <c r="W142" s="205">
        <f t="shared" si="22"/>
        <v>28.456159911990039</v>
      </c>
      <c r="X142" s="205">
        <f t="shared" si="22"/>
        <v>24.519907691097391</v>
      </c>
      <c r="Y142" s="205">
        <f t="shared" si="22"/>
        <v>28.224865057835302</v>
      </c>
    </row>
    <row r="143" spans="1:25" ht="12" customHeight="1" x14ac:dyDescent="0.25">
      <c r="A143" s="14" t="s">
        <v>54</v>
      </c>
      <c r="B143" s="204" t="str">
        <f t="shared" ref="B143:Y143" si="23">IF(B70=0,"",B70/B18*1000)</f>
        <v/>
      </c>
      <c r="C143" s="204" t="str">
        <f t="shared" si="23"/>
        <v/>
      </c>
      <c r="D143" s="204" t="str">
        <f t="shared" si="23"/>
        <v/>
      </c>
      <c r="E143" s="204" t="str">
        <f t="shared" si="23"/>
        <v/>
      </c>
      <c r="F143" s="204" t="str">
        <f t="shared" si="23"/>
        <v/>
      </c>
      <c r="G143" s="204" t="str">
        <f t="shared" si="23"/>
        <v/>
      </c>
      <c r="H143" s="204" t="str">
        <f t="shared" si="23"/>
        <v/>
      </c>
      <c r="I143" s="204" t="str">
        <f t="shared" si="23"/>
        <v/>
      </c>
      <c r="J143" s="204" t="str">
        <f t="shared" si="23"/>
        <v/>
      </c>
      <c r="K143" s="204" t="str">
        <f t="shared" si="23"/>
        <v/>
      </c>
      <c r="L143" s="204" t="str">
        <f t="shared" si="23"/>
        <v/>
      </c>
      <c r="M143" s="204" t="str">
        <f t="shared" si="23"/>
        <v/>
      </c>
      <c r="N143" s="204" t="str">
        <f t="shared" si="23"/>
        <v/>
      </c>
      <c r="O143" s="204" t="str">
        <f t="shared" si="23"/>
        <v/>
      </c>
      <c r="P143" s="204" t="str">
        <f t="shared" si="23"/>
        <v/>
      </c>
      <c r="Q143" s="204" t="str">
        <f t="shared" si="23"/>
        <v/>
      </c>
      <c r="R143" s="204" t="str">
        <f t="shared" si="23"/>
        <v/>
      </c>
      <c r="S143" s="204" t="str">
        <f t="shared" si="23"/>
        <v/>
      </c>
      <c r="T143" s="204" t="str">
        <f t="shared" si="23"/>
        <v/>
      </c>
      <c r="U143" s="204" t="str">
        <f t="shared" si="23"/>
        <v/>
      </c>
      <c r="V143" s="204" t="str">
        <f t="shared" si="23"/>
        <v/>
      </c>
      <c r="W143" s="204" t="str">
        <f t="shared" si="23"/>
        <v/>
      </c>
      <c r="X143" s="204" t="str">
        <f t="shared" si="23"/>
        <v/>
      </c>
      <c r="Y143" s="204" t="str">
        <f t="shared" si="23"/>
        <v/>
      </c>
    </row>
    <row r="144" spans="1:25" ht="12" customHeight="1" x14ac:dyDescent="0.25">
      <c r="A144" s="14" t="s">
        <v>61</v>
      </c>
      <c r="B144" s="204">
        <f t="shared" ref="B144:Y144" si="24">IF(B71=0,"",B71/B19*1000)</f>
        <v>89.75017080028006</v>
      </c>
      <c r="C144" s="204">
        <f t="shared" si="24"/>
        <v>125.66967436063878</v>
      </c>
      <c r="D144" s="204">
        <f t="shared" si="24"/>
        <v>122.77399374785386</v>
      </c>
      <c r="E144" s="204">
        <f t="shared" si="24"/>
        <v>122.64943755475549</v>
      </c>
      <c r="F144" s="204">
        <f t="shared" si="24"/>
        <v>138.749811942967</v>
      </c>
      <c r="G144" s="204">
        <f t="shared" si="24"/>
        <v>139.8396562181577</v>
      </c>
      <c r="H144" s="204">
        <f t="shared" si="24"/>
        <v>160.12531119509191</v>
      </c>
      <c r="I144" s="204">
        <f t="shared" si="24"/>
        <v>191.33712650010898</v>
      </c>
      <c r="J144" s="204">
        <f t="shared" si="24"/>
        <v>160.18736242332474</v>
      </c>
      <c r="K144" s="204">
        <f t="shared" si="24"/>
        <v>209.85425231197354</v>
      </c>
      <c r="L144" s="204">
        <f t="shared" si="24"/>
        <v>147.98584611914279</v>
      </c>
      <c r="M144" s="204">
        <f t="shared" si="24"/>
        <v>129.28309623023637</v>
      </c>
      <c r="N144" s="204">
        <f t="shared" si="24"/>
        <v>101.90021564031294</v>
      </c>
      <c r="O144" s="204">
        <f t="shared" si="24"/>
        <v>111.54741188112725</v>
      </c>
      <c r="P144" s="204">
        <f t="shared" si="24"/>
        <v>77.18317406723574</v>
      </c>
      <c r="Q144" s="204">
        <f t="shared" si="24"/>
        <v>85.574963163404178</v>
      </c>
      <c r="R144" s="204">
        <f t="shared" si="24"/>
        <v>64.260615851219939</v>
      </c>
      <c r="S144" s="204">
        <f t="shared" si="24"/>
        <v>75.215306492055618</v>
      </c>
      <c r="T144" s="204">
        <f t="shared" si="24"/>
        <v>79.037312945692221</v>
      </c>
      <c r="U144" s="204">
        <f t="shared" si="24"/>
        <v>80.809667825830772</v>
      </c>
      <c r="V144" s="204">
        <f t="shared" si="24"/>
        <v>62.472672907711605</v>
      </c>
      <c r="W144" s="204">
        <f t="shared" si="24"/>
        <v>67.670075284238521</v>
      </c>
      <c r="X144" s="204">
        <f t="shared" si="24"/>
        <v>59.424684848718627</v>
      </c>
      <c r="Y144" s="204">
        <f t="shared" si="24"/>
        <v>69.08247339505327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22.159774439191633</v>
      </c>
      <c r="C145" s="204">
        <f t="shared" si="25"/>
        <v>18.767063944151417</v>
      </c>
      <c r="D145" s="204">
        <f t="shared" si="25"/>
        <v>16.759666212382161</v>
      </c>
      <c r="E145" s="204">
        <f t="shared" si="25"/>
        <v>15.952097836647001</v>
      </c>
      <c r="F145" s="204">
        <f t="shared" si="25"/>
        <v>15.845063131550056</v>
      </c>
      <c r="G145" s="204">
        <f t="shared" si="25"/>
        <v>16.602957615129807</v>
      </c>
      <c r="H145" s="204">
        <f t="shared" si="25"/>
        <v>12.852175201200403</v>
      </c>
      <c r="I145" s="204">
        <f t="shared" si="25"/>
        <v>10.14527055637218</v>
      </c>
      <c r="J145" s="204">
        <f t="shared" si="25"/>
        <v>11.58445670345847</v>
      </c>
      <c r="K145" s="204">
        <f t="shared" si="25"/>
        <v>15.194888231554046</v>
      </c>
      <c r="L145" s="204">
        <f t="shared" si="25"/>
        <v>15.132826745362475</v>
      </c>
      <c r="M145" s="204">
        <f t="shared" si="25"/>
        <v>8.5593507774607733</v>
      </c>
      <c r="N145" s="204">
        <f t="shared" si="25"/>
        <v>10.886565819605167</v>
      </c>
      <c r="O145" s="204">
        <f t="shared" si="25"/>
        <v>9.1914597416420651</v>
      </c>
      <c r="P145" s="204">
        <f t="shared" si="25"/>
        <v>8.1981971963387466</v>
      </c>
      <c r="Q145" s="204">
        <f t="shared" si="25"/>
        <v>6.4671515702492455</v>
      </c>
      <c r="R145" s="204">
        <f t="shared" si="25"/>
        <v>15.314451882022922</v>
      </c>
      <c r="S145" s="204">
        <f t="shared" si="25"/>
        <v>16.834795549788449</v>
      </c>
      <c r="T145" s="204">
        <f t="shared" si="25"/>
        <v>12.294651403249198</v>
      </c>
      <c r="U145" s="204">
        <f t="shared" si="25"/>
        <v>10.451441198196433</v>
      </c>
      <c r="V145" s="204">
        <f t="shared" si="25"/>
        <v>12.951120678727845</v>
      </c>
      <c r="W145" s="204">
        <f t="shared" si="25"/>
        <v>13.697883685298676</v>
      </c>
      <c r="X145" s="204">
        <f t="shared" si="25"/>
        <v>11.732465744987728</v>
      </c>
      <c r="Y145" s="204">
        <f t="shared" si="25"/>
        <v>13.456805494378518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173.88194007485353</v>
      </c>
      <c r="C146" s="206">
        <f t="shared" si="26"/>
        <v>173.85921742892214</v>
      </c>
      <c r="D146" s="206">
        <f t="shared" si="26"/>
        <v>162.56550884326668</v>
      </c>
      <c r="E146" s="206">
        <f t="shared" si="26"/>
        <v>170.60620031406421</v>
      </c>
      <c r="F146" s="206">
        <f t="shared" si="26"/>
        <v>169.2398114683144</v>
      </c>
      <c r="G146" s="206">
        <f t="shared" si="26"/>
        <v>169.15801217910882</v>
      </c>
      <c r="H146" s="206">
        <f t="shared" si="26"/>
        <v>162.72919794612179</v>
      </c>
      <c r="I146" s="206">
        <f t="shared" si="26"/>
        <v>148.97885880342852</v>
      </c>
      <c r="J146" s="206">
        <f t="shared" si="26"/>
        <v>131.07427127600735</v>
      </c>
      <c r="K146" s="206">
        <f t="shared" si="26"/>
        <v>119.02571882953768</v>
      </c>
      <c r="L146" s="206">
        <f t="shared" si="26"/>
        <v>118.44337238104431</v>
      </c>
      <c r="M146" s="206">
        <f t="shared" si="26"/>
        <v>124.63247515938396</v>
      </c>
      <c r="N146" s="206">
        <f t="shared" si="26"/>
        <v>119.14393864642658</v>
      </c>
      <c r="O146" s="206">
        <f t="shared" si="26"/>
        <v>118.15122875839847</v>
      </c>
      <c r="P146" s="206">
        <f t="shared" si="26"/>
        <v>118.08944829297663</v>
      </c>
      <c r="Q146" s="206">
        <f t="shared" si="26"/>
        <v>103.32120908906157</v>
      </c>
      <c r="R146" s="206">
        <f t="shared" si="26"/>
        <v>108.84782033600708</v>
      </c>
      <c r="S146" s="206">
        <f t="shared" si="26"/>
        <v>106.66978204758884</v>
      </c>
      <c r="T146" s="206">
        <f t="shared" si="26"/>
        <v>107.34953032229821</v>
      </c>
      <c r="U146" s="206">
        <f t="shared" si="26"/>
        <v>103.09023083635896</v>
      </c>
      <c r="V146" s="206">
        <f t="shared" si="26"/>
        <v>105.56225725540114</v>
      </c>
      <c r="W146" s="206">
        <f t="shared" si="26"/>
        <v>110.01034100319265</v>
      </c>
      <c r="X146" s="206">
        <f t="shared" si="26"/>
        <v>96.191500371029122</v>
      </c>
      <c r="Y146" s="206">
        <f t="shared" si="26"/>
        <v>111.87428685853477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200.91117915940623</v>
      </c>
      <c r="C147" s="204">
        <f t="shared" si="27"/>
        <v>161.82924313811503</v>
      </c>
      <c r="D147" s="204">
        <f t="shared" si="27"/>
        <v>172.78953739420575</v>
      </c>
      <c r="E147" s="204">
        <f t="shared" si="27"/>
        <v>212.5304171597929</v>
      </c>
      <c r="F147" s="204">
        <f t="shared" si="27"/>
        <v>185.58159344233488</v>
      </c>
      <c r="G147" s="204">
        <f t="shared" si="27"/>
        <v>188.15211086531701</v>
      </c>
      <c r="H147" s="204">
        <f t="shared" si="27"/>
        <v>140.82620362739164</v>
      </c>
      <c r="I147" s="204">
        <f t="shared" si="27"/>
        <v>168.03070429541728</v>
      </c>
      <c r="J147" s="204">
        <f t="shared" si="27"/>
        <v>89.796113470204546</v>
      </c>
      <c r="K147" s="204">
        <f t="shared" si="27"/>
        <v>113.98813191892366</v>
      </c>
      <c r="L147" s="204">
        <f t="shared" si="27"/>
        <v>81.990437859580311</v>
      </c>
      <c r="M147" s="204">
        <f t="shared" si="27"/>
        <v>58.663773882883696</v>
      </c>
      <c r="N147" s="204">
        <f t="shared" si="27"/>
        <v>65.416435815335092</v>
      </c>
      <c r="O147" s="204">
        <f t="shared" si="27"/>
        <v>83.758377078602493</v>
      </c>
      <c r="P147" s="204">
        <f t="shared" si="27"/>
        <v>54.466856982963208</v>
      </c>
      <c r="Q147" s="204">
        <f t="shared" si="27"/>
        <v>55.272026570970283</v>
      </c>
      <c r="R147" s="204">
        <f t="shared" si="27"/>
        <v>51.993416397820717</v>
      </c>
      <c r="S147" s="204">
        <f t="shared" si="27"/>
        <v>58.253511784516817</v>
      </c>
      <c r="T147" s="204">
        <f t="shared" si="27"/>
        <v>59.146957806134083</v>
      </c>
      <c r="U147" s="204">
        <f t="shared" si="27"/>
        <v>48.667193765614471</v>
      </c>
      <c r="V147" s="204">
        <f t="shared" si="27"/>
        <v>38.960386000088143</v>
      </c>
      <c r="W147" s="204">
        <f t="shared" si="27"/>
        <v>42.465882852366207</v>
      </c>
      <c r="X147" s="204">
        <f t="shared" si="27"/>
        <v>31.322345927929153</v>
      </c>
      <c r="Y147" s="204">
        <f t="shared" si="27"/>
        <v>30.366021033512599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88.613330212287067</v>
      </c>
      <c r="C148" s="204">
        <f t="shared" si="28"/>
        <v>106.2390061638186</v>
      </c>
      <c r="D148" s="204">
        <f t="shared" si="28"/>
        <v>92.404962910139417</v>
      </c>
      <c r="E148" s="204">
        <f t="shared" si="28"/>
        <v>81.775633328837159</v>
      </c>
      <c r="F148" s="204">
        <f t="shared" si="28"/>
        <v>79.309049379129974</v>
      </c>
      <c r="G148" s="204">
        <f t="shared" si="28"/>
        <v>77.789355403444333</v>
      </c>
      <c r="H148" s="204">
        <f t="shared" si="28"/>
        <v>70.05750996259026</v>
      </c>
      <c r="I148" s="204">
        <f t="shared" si="28"/>
        <v>47.588619024828311</v>
      </c>
      <c r="J148" s="204">
        <f t="shared" si="28"/>
        <v>46.27219364507642</v>
      </c>
      <c r="K148" s="204">
        <f t="shared" si="28"/>
        <v>38.753709385941413</v>
      </c>
      <c r="L148" s="204">
        <f t="shared" si="28"/>
        <v>43.809303692549243</v>
      </c>
      <c r="M148" s="204">
        <f t="shared" si="28"/>
        <v>35.346041690100499</v>
      </c>
      <c r="N148" s="204">
        <f t="shared" si="28"/>
        <v>31.951923070825373</v>
      </c>
      <c r="O148" s="204">
        <f t="shared" si="28"/>
        <v>38.742080300243948</v>
      </c>
      <c r="P148" s="204">
        <f t="shared" si="28"/>
        <v>33.972763224824646</v>
      </c>
      <c r="Q148" s="204">
        <f t="shared" si="28"/>
        <v>23.076978371813681</v>
      </c>
      <c r="R148" s="204">
        <f t="shared" si="28"/>
        <v>23.673224978768712</v>
      </c>
      <c r="S148" s="204">
        <f t="shared" si="28"/>
        <v>22.328610188608163</v>
      </c>
      <c r="T148" s="204">
        <f t="shared" si="28"/>
        <v>22.966278819346272</v>
      </c>
      <c r="U148" s="204">
        <f t="shared" si="28"/>
        <v>19.230266493099467</v>
      </c>
      <c r="V148" s="204">
        <f t="shared" si="28"/>
        <v>17.609609489029339</v>
      </c>
      <c r="W148" s="204">
        <f t="shared" si="28"/>
        <v>17.4806401672592</v>
      </c>
      <c r="X148" s="204">
        <f t="shared" si="28"/>
        <v>16.364657616658892</v>
      </c>
      <c r="Y148" s="204">
        <f t="shared" si="28"/>
        <v>16.881942848524215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172.99498297420561</v>
      </c>
      <c r="C149" s="204">
        <f t="shared" si="29"/>
        <v>160.70288393180644</v>
      </c>
      <c r="D149" s="204">
        <f t="shared" si="29"/>
        <v>165.38260097550204</v>
      </c>
      <c r="E149" s="204">
        <f t="shared" si="29"/>
        <v>167.05470414069669</v>
      </c>
      <c r="F149" s="204">
        <f t="shared" si="29"/>
        <v>156.09579154357786</v>
      </c>
      <c r="G149" s="204">
        <f t="shared" si="29"/>
        <v>99.081068319871022</v>
      </c>
      <c r="H149" s="204">
        <f t="shared" si="29"/>
        <v>78.990381383925708</v>
      </c>
      <c r="I149" s="204">
        <f t="shared" si="29"/>
        <v>104.78682393122887</v>
      </c>
      <c r="J149" s="204">
        <f t="shared" si="29"/>
        <v>75.691767409515251</v>
      </c>
      <c r="K149" s="204">
        <f t="shared" si="29"/>
        <v>72.257010635524665</v>
      </c>
      <c r="L149" s="204">
        <f t="shared" si="29"/>
        <v>60.838810166024999</v>
      </c>
      <c r="M149" s="204">
        <f t="shared" si="29"/>
        <v>60.547361913315179</v>
      </c>
      <c r="N149" s="204">
        <f t="shared" si="29"/>
        <v>76.352630107874319</v>
      </c>
      <c r="O149" s="204">
        <f t="shared" si="29"/>
        <v>58.485807530320962</v>
      </c>
      <c r="P149" s="204">
        <f t="shared" si="29"/>
        <v>48.493452925584776</v>
      </c>
      <c r="Q149" s="204">
        <f t="shared" si="29"/>
        <v>49.022806595512854</v>
      </c>
      <c r="R149" s="204">
        <f t="shared" si="29"/>
        <v>45.505302770217597</v>
      </c>
      <c r="S149" s="204">
        <f t="shared" si="29"/>
        <v>44.661119613645965</v>
      </c>
      <c r="T149" s="204">
        <f t="shared" si="29"/>
        <v>40.688877752222339</v>
      </c>
      <c r="U149" s="204">
        <f t="shared" si="29"/>
        <v>42.11520907161416</v>
      </c>
      <c r="V149" s="204">
        <f t="shared" si="29"/>
        <v>38.799293106855153</v>
      </c>
      <c r="W149" s="204">
        <f t="shared" si="29"/>
        <v>45.126962322240594</v>
      </c>
      <c r="X149" s="204">
        <f t="shared" si="29"/>
        <v>41.298489936177667</v>
      </c>
      <c r="Y149" s="204">
        <f t="shared" si="29"/>
        <v>38.883084839534021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166.28086936455045</v>
      </c>
      <c r="C150" s="204">
        <f t="shared" si="30"/>
        <v>200.0888360282342</v>
      </c>
      <c r="D150" s="204">
        <f t="shared" si="30"/>
        <v>142.16776696501614</v>
      </c>
      <c r="E150" s="204">
        <f t="shared" si="30"/>
        <v>151.42128285578937</v>
      </c>
      <c r="F150" s="204">
        <f t="shared" si="30"/>
        <v>182.34262319419852</v>
      </c>
      <c r="G150" s="204">
        <f t="shared" si="30"/>
        <v>200.53620830251083</v>
      </c>
      <c r="H150" s="204">
        <f t="shared" si="30"/>
        <v>269.94508263090654</v>
      </c>
      <c r="I150" s="204">
        <f t="shared" si="30"/>
        <v>198.84541678863462</v>
      </c>
      <c r="J150" s="204">
        <f t="shared" si="30"/>
        <v>316.36775500939279</v>
      </c>
      <c r="K150" s="204">
        <f t="shared" si="30"/>
        <v>512.34991408284554</v>
      </c>
      <c r="L150" s="204">
        <f t="shared" si="30"/>
        <v>394.13208058908981</v>
      </c>
      <c r="M150" s="204">
        <f t="shared" si="30"/>
        <v>424.05086180211879</v>
      </c>
      <c r="N150" s="204">
        <f t="shared" si="30"/>
        <v>449.88573135681395</v>
      </c>
      <c r="O150" s="204">
        <f t="shared" si="30"/>
        <v>486.2911531051854</v>
      </c>
      <c r="P150" s="204">
        <f t="shared" si="30"/>
        <v>534.79956349805502</v>
      </c>
      <c r="Q150" s="204">
        <f t="shared" si="30"/>
        <v>569.70610911032622</v>
      </c>
      <c r="R150" s="204">
        <f t="shared" si="30"/>
        <v>562.49673855007154</v>
      </c>
      <c r="S150" s="204">
        <f t="shared" si="30"/>
        <v>541.32413185815517</v>
      </c>
      <c r="T150" s="204">
        <f t="shared" si="30"/>
        <v>497.40152111784823</v>
      </c>
      <c r="U150" s="204">
        <f t="shared" si="30"/>
        <v>509.73243308910708</v>
      </c>
      <c r="V150" s="204">
        <f t="shared" si="30"/>
        <v>535.30147811160282</v>
      </c>
      <c r="W150" s="204">
        <f t="shared" si="30"/>
        <v>358.21644071443757</v>
      </c>
      <c r="X150" s="204">
        <f t="shared" si="30"/>
        <v>465.78015735903926</v>
      </c>
      <c r="Y150" s="204">
        <f t="shared" si="30"/>
        <v>554.49219651015721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31.11379621254126</v>
      </c>
      <c r="C151" s="207">
        <f t="shared" si="31"/>
        <v>33.461512923472235</v>
      </c>
      <c r="D151" s="207">
        <f t="shared" si="31"/>
        <v>34.759596430165757</v>
      </c>
      <c r="E151" s="207">
        <f t="shared" si="31"/>
        <v>34.317710500372264</v>
      </c>
      <c r="F151" s="207">
        <f t="shared" si="31"/>
        <v>36.63144504222047</v>
      </c>
      <c r="G151" s="207">
        <f t="shared" si="31"/>
        <v>32.521324531178117</v>
      </c>
      <c r="H151" s="207">
        <f t="shared" si="31"/>
        <v>28.758092364695226</v>
      </c>
      <c r="I151" s="207">
        <f t="shared" si="31"/>
        <v>25.603057512251301</v>
      </c>
      <c r="J151" s="207">
        <f t="shared" si="31"/>
        <v>20.106082260362943</v>
      </c>
      <c r="K151" s="207">
        <f t="shared" si="31"/>
        <v>22.810211251077089</v>
      </c>
      <c r="L151" s="207">
        <f t="shared" si="31"/>
        <v>35.875040878005812</v>
      </c>
      <c r="M151" s="207">
        <f t="shared" si="31"/>
        <v>37.293452205128197</v>
      </c>
      <c r="N151" s="207">
        <f t="shared" si="31"/>
        <v>37.59669631483726</v>
      </c>
      <c r="O151" s="207">
        <f t="shared" si="31"/>
        <v>32.805806563462333</v>
      </c>
      <c r="P151" s="207">
        <f t="shared" si="31"/>
        <v>26.954563396152324</v>
      </c>
      <c r="Q151" s="207">
        <f t="shared" si="31"/>
        <v>24.658030065083473</v>
      </c>
      <c r="R151" s="207">
        <f t="shared" si="31"/>
        <v>27.897648961212013</v>
      </c>
      <c r="S151" s="207">
        <f t="shared" si="31"/>
        <v>23.987010432219979</v>
      </c>
      <c r="T151" s="207">
        <f t="shared" si="31"/>
        <v>36.344679964447813</v>
      </c>
      <c r="U151" s="207">
        <f t="shared" si="31"/>
        <v>26.539002905502258</v>
      </c>
      <c r="V151" s="207">
        <f t="shared" si="31"/>
        <v>23.999435980969519</v>
      </c>
      <c r="W151" s="207">
        <f t="shared" si="31"/>
        <v>24.980924717661683</v>
      </c>
      <c r="X151" s="207">
        <f t="shared" si="31"/>
        <v>24.182042274079613</v>
      </c>
      <c r="Y151" s="207">
        <f t="shared" si="31"/>
        <v>20.299849046307649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2.1779745972529732</v>
      </c>
      <c r="C153" s="215">
        <f t="shared" si="32"/>
        <v>2.0244679333484137</v>
      </c>
      <c r="D153" s="215">
        <f t="shared" si="32"/>
        <v>2.0892872890824381</v>
      </c>
      <c r="E153" s="215">
        <f t="shared" si="32"/>
        <v>2.1583111786715179</v>
      </c>
      <c r="F153" s="215">
        <f t="shared" si="32"/>
        <v>2.0774592803860221</v>
      </c>
      <c r="G153" s="215">
        <f t="shared" si="32"/>
        <v>1.9472095090910437</v>
      </c>
      <c r="H153" s="215">
        <f t="shared" si="32"/>
        <v>1.9587096031501381</v>
      </c>
      <c r="I153" s="215">
        <f t="shared" si="32"/>
        <v>2.0376478613117031</v>
      </c>
      <c r="J153" s="215">
        <f t="shared" si="32"/>
        <v>2.0021491336542443</v>
      </c>
      <c r="K153" s="215">
        <f t="shared" si="32"/>
        <v>1.7288640674392688</v>
      </c>
      <c r="L153" s="215">
        <f t="shared" si="32"/>
        <v>2.1548901137665011</v>
      </c>
      <c r="M153" s="215">
        <f t="shared" si="32"/>
        <v>2.2035533842344823</v>
      </c>
      <c r="N153" s="215">
        <f t="shared" si="32"/>
        <v>2.1045640481877292</v>
      </c>
      <c r="O153" s="215">
        <f t="shared" si="32"/>
        <v>1.9489623947496939</v>
      </c>
      <c r="P153" s="215">
        <f t="shared" si="32"/>
        <v>1.8382725505063922</v>
      </c>
      <c r="Q153" s="215">
        <f t="shared" si="32"/>
        <v>1.6182042676842716</v>
      </c>
      <c r="R153" s="215">
        <f t="shared" si="32"/>
        <v>1.3885175010647555</v>
      </c>
      <c r="S153" s="215">
        <f t="shared" si="32"/>
        <v>1.3942558927494113</v>
      </c>
      <c r="T153" s="215">
        <f t="shared" si="32"/>
        <v>1.5296882663877431</v>
      </c>
      <c r="U153" s="215">
        <f t="shared" si="32"/>
        <v>1.5212862772107694</v>
      </c>
      <c r="V153" s="215">
        <f t="shared" si="32"/>
        <v>1.4819797069753282</v>
      </c>
      <c r="W153" s="215">
        <f t="shared" si="32"/>
        <v>1.4080647086139422</v>
      </c>
      <c r="X153" s="215">
        <f t="shared" si="32"/>
        <v>1.314065555132151</v>
      </c>
      <c r="Y153" s="215">
        <f t="shared" si="32"/>
        <v>1.3398136617704726</v>
      </c>
    </row>
    <row r="154" spans="1:25" ht="12" customHeight="1" x14ac:dyDescent="0.25">
      <c r="A154" s="25" t="s">
        <v>14</v>
      </c>
      <c r="B154" s="216">
        <f>ISI!B65</f>
        <v>2.8535901884237678</v>
      </c>
      <c r="C154" s="216">
        <f>ISI!C65</f>
        <v>2.8172818046840837</v>
      </c>
      <c r="D154" s="216">
        <f>ISI!D65</f>
        <v>2.8064371690484005</v>
      </c>
      <c r="E154" s="216">
        <f>ISI!E65</f>
        <v>2.7972840372777026</v>
      </c>
      <c r="F154" s="216">
        <f>ISI!F65</f>
        <v>2.8205928344563373</v>
      </c>
      <c r="G154" s="216">
        <f>ISI!G65</f>
        <v>2.6585907258747574</v>
      </c>
      <c r="H154" s="216">
        <f>ISI!H65</f>
        <v>2.6327745113021104</v>
      </c>
      <c r="I154" s="216">
        <f>ISI!I65</f>
        <v>2.6101311261735543</v>
      </c>
      <c r="J154" s="216">
        <f>ISI!J65</f>
        <v>2.5902447728825231</v>
      </c>
      <c r="K154" s="216">
        <f>ISI!K65</f>
        <v>2.6303695127784401</v>
      </c>
      <c r="L154" s="216">
        <f>ISI!L65</f>
        <v>2.5837203428047366</v>
      </c>
      <c r="M154" s="216">
        <f>ISI!M65</f>
        <v>1.9358981962822577</v>
      </c>
      <c r="N154" s="216">
        <f>ISI!N65</f>
        <v>1.9450722422679647</v>
      </c>
      <c r="O154" s="216">
        <f>ISI!O65</f>
        <v>1.9476538436284343</v>
      </c>
      <c r="P154" s="216">
        <f>ISI!P65</f>
        <v>0.44338058840875871</v>
      </c>
      <c r="Q154" s="216">
        <f>ISI!Q65</f>
        <v>1.6888237503595933</v>
      </c>
      <c r="R154" s="216" t="str">
        <f>ISI!R65</f>
        <v/>
      </c>
      <c r="S154" s="216" t="str">
        <f>ISI!S65</f>
        <v/>
      </c>
      <c r="T154" s="216" t="str">
        <f>ISI!T65</f>
        <v/>
      </c>
      <c r="U154" s="216" t="str">
        <f>ISI!U65</f>
        <v/>
      </c>
      <c r="V154" s="216" t="str">
        <f>ISI!V65</f>
        <v/>
      </c>
      <c r="W154" s="216" t="str">
        <f>ISI!W65</f>
        <v/>
      </c>
      <c r="X154" s="216" t="str">
        <f>ISI!X65</f>
        <v/>
      </c>
      <c r="Y154" s="216" t="str">
        <f>ISI!Y65</f>
        <v/>
      </c>
    </row>
    <row r="155" spans="1:25" ht="12" customHeight="1" x14ac:dyDescent="0.25">
      <c r="A155" s="14" t="s">
        <v>43</v>
      </c>
      <c r="B155" s="217" t="str">
        <f>ISI!B66</f>
        <v/>
      </c>
      <c r="C155" s="217" t="str">
        <f>ISI!C66</f>
        <v/>
      </c>
      <c r="D155" s="217" t="str">
        <f>ISI!D66</f>
        <v/>
      </c>
      <c r="E155" s="217" t="str">
        <f>ISI!E66</f>
        <v/>
      </c>
      <c r="F155" s="217" t="str">
        <f>ISI!F66</f>
        <v/>
      </c>
      <c r="G155" s="217" t="str">
        <f>ISI!G66</f>
        <v/>
      </c>
      <c r="H155" s="217" t="str">
        <f>ISI!H66</f>
        <v/>
      </c>
      <c r="I155" s="217" t="str">
        <f>ISI!I66</f>
        <v/>
      </c>
      <c r="J155" s="217" t="str">
        <f>ISI!J66</f>
        <v/>
      </c>
      <c r="K155" s="217" t="str">
        <f>ISI!K66</f>
        <v/>
      </c>
      <c r="L155" s="217" t="str">
        <f>ISI!L66</f>
        <v/>
      </c>
      <c r="M155" s="217" t="str">
        <f>ISI!M66</f>
        <v/>
      </c>
      <c r="N155" s="217" t="str">
        <f>ISI!N66</f>
        <v/>
      </c>
      <c r="O155" s="217" t="str">
        <f>ISI!O66</f>
        <v/>
      </c>
      <c r="P155" s="217" t="str">
        <f>ISI!P66</f>
        <v/>
      </c>
      <c r="Q155" s="217" t="str">
        <f>ISI!Q66</f>
        <v/>
      </c>
      <c r="R155" s="217" t="str">
        <f>ISI!R66</f>
        <v/>
      </c>
      <c r="S155" s="217" t="str">
        <f>ISI!S66</f>
        <v/>
      </c>
      <c r="T155" s="217" t="str">
        <f>ISI!T66</f>
        <v/>
      </c>
      <c r="U155" s="217" t="str">
        <f>ISI!U66</f>
        <v/>
      </c>
      <c r="V155" s="217" t="str">
        <f>ISI!V66</f>
        <v/>
      </c>
      <c r="W155" s="217" t="str">
        <f>ISI!W66</f>
        <v/>
      </c>
      <c r="X155" s="217" t="str">
        <f>ISI!X66</f>
        <v/>
      </c>
      <c r="Y155" s="217" t="str">
        <f>ISI!Y66</f>
        <v/>
      </c>
    </row>
    <row r="156" spans="1:25" ht="12" customHeight="1" x14ac:dyDescent="0.25">
      <c r="A156" s="14" t="s">
        <v>44</v>
      </c>
      <c r="B156" s="217">
        <f>ISI!B67</f>
        <v>2.8535901884237678</v>
      </c>
      <c r="C156" s="217">
        <f>ISI!C67</f>
        <v>2.8172818046840837</v>
      </c>
      <c r="D156" s="217">
        <f>ISI!D67</f>
        <v>2.8064371690484005</v>
      </c>
      <c r="E156" s="217">
        <f>ISI!E67</f>
        <v>2.7972840372777026</v>
      </c>
      <c r="F156" s="217">
        <f>ISI!F67</f>
        <v>2.8205928344563373</v>
      </c>
      <c r="G156" s="217">
        <f>ISI!G67</f>
        <v>2.6585907258747574</v>
      </c>
      <c r="H156" s="217">
        <f>ISI!H67</f>
        <v>2.6327745113021104</v>
      </c>
      <c r="I156" s="217">
        <f>ISI!I67</f>
        <v>2.6101311261735543</v>
      </c>
      <c r="J156" s="217">
        <f>ISI!J67</f>
        <v>2.5902447728825231</v>
      </c>
      <c r="K156" s="217">
        <f>ISI!K67</f>
        <v>2.6303695127784401</v>
      </c>
      <c r="L156" s="217">
        <f>ISI!L67</f>
        <v>2.5837203428047366</v>
      </c>
      <c r="M156" s="217">
        <f>ISI!M67</f>
        <v>1.9358981962822577</v>
      </c>
      <c r="N156" s="217">
        <f>ISI!N67</f>
        <v>1.9450722422679647</v>
      </c>
      <c r="O156" s="217">
        <f>ISI!O67</f>
        <v>1.9476538436284343</v>
      </c>
      <c r="P156" s="217">
        <f>ISI!P67</f>
        <v>0.44338058840875871</v>
      </c>
      <c r="Q156" s="217">
        <f>ISI!Q67</f>
        <v>1.6888237503595933</v>
      </c>
      <c r="R156" s="217" t="str">
        <f>ISI!R67</f>
        <v/>
      </c>
      <c r="S156" s="217" t="str">
        <f>ISI!S67</f>
        <v/>
      </c>
      <c r="T156" s="217" t="str">
        <f>ISI!T67</f>
        <v/>
      </c>
      <c r="U156" s="217" t="str">
        <f>ISI!U67</f>
        <v/>
      </c>
      <c r="V156" s="217" t="str">
        <f>ISI!V67</f>
        <v/>
      </c>
      <c r="W156" s="217" t="str">
        <f>ISI!W67</f>
        <v/>
      </c>
      <c r="X156" s="217" t="str">
        <f>ISI!X67</f>
        <v/>
      </c>
      <c r="Y156" s="217" t="str">
        <f>ISI!Y67</f>
        <v/>
      </c>
    </row>
    <row r="157" spans="1:25" ht="12" customHeight="1" x14ac:dyDescent="0.25">
      <c r="A157" s="13" t="s">
        <v>18</v>
      </c>
      <c r="B157" s="218" t="str">
        <f>NFM!B96</f>
        <v/>
      </c>
      <c r="C157" s="218" t="str">
        <f>NFM!C96</f>
        <v/>
      </c>
      <c r="D157" s="218" t="str">
        <f>NFM!D96</f>
        <v/>
      </c>
      <c r="E157" s="218" t="str">
        <f>NFM!E96</f>
        <v/>
      </c>
      <c r="F157" s="218" t="str">
        <f>NFM!F96</f>
        <v/>
      </c>
      <c r="G157" s="218" t="str">
        <f>NFM!G96</f>
        <v/>
      </c>
      <c r="H157" s="218" t="str">
        <f>NFM!H96</f>
        <v/>
      </c>
      <c r="I157" s="218" t="str">
        <f>NFM!I96</f>
        <v/>
      </c>
      <c r="J157" s="218" t="str">
        <f>NFM!J96</f>
        <v/>
      </c>
      <c r="K157" s="218" t="str">
        <f>NFM!K96</f>
        <v/>
      </c>
      <c r="L157" s="218" t="str">
        <f>NFM!L96</f>
        <v/>
      </c>
      <c r="M157" s="218" t="str">
        <f>NFM!M96</f>
        <v/>
      </c>
      <c r="N157" s="218" t="str">
        <f>NFM!N96</f>
        <v/>
      </c>
      <c r="O157" s="218" t="str">
        <f>NFM!O96</f>
        <v/>
      </c>
      <c r="P157" s="218" t="str">
        <f>NFM!P96</f>
        <v/>
      </c>
      <c r="Q157" s="218" t="str">
        <f>NFM!Q96</f>
        <v/>
      </c>
      <c r="R157" s="218" t="str">
        <f>NFM!R96</f>
        <v/>
      </c>
      <c r="S157" s="218" t="str">
        <f>NFM!S96</f>
        <v/>
      </c>
      <c r="T157" s="218" t="str">
        <f>NFM!T96</f>
        <v/>
      </c>
      <c r="U157" s="218" t="str">
        <f>NFM!U96</f>
        <v/>
      </c>
      <c r="V157" s="218" t="str">
        <f>NFM!V96</f>
        <v/>
      </c>
      <c r="W157" s="218" t="str">
        <f>NFM!W96</f>
        <v/>
      </c>
      <c r="X157" s="218" t="str">
        <f>NFM!X96</f>
        <v/>
      </c>
      <c r="Y157" s="218" t="str">
        <f>NFM!Y96</f>
        <v/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 t="str">
        <f>NFM!B98</f>
        <v/>
      </c>
      <c r="C159" s="217" t="str">
        <f>NFM!C98</f>
        <v/>
      </c>
      <c r="D159" s="217" t="str">
        <f>NFM!D98</f>
        <v/>
      </c>
      <c r="E159" s="217" t="str">
        <f>NFM!E98</f>
        <v/>
      </c>
      <c r="F159" s="217" t="str">
        <f>NFM!F98</f>
        <v/>
      </c>
      <c r="G159" s="217" t="str">
        <f>NFM!G98</f>
        <v/>
      </c>
      <c r="H159" s="217" t="str">
        <f>NFM!H98</f>
        <v/>
      </c>
      <c r="I159" s="217" t="str">
        <f>NFM!I98</f>
        <v/>
      </c>
      <c r="J159" s="217" t="str">
        <f>NFM!J98</f>
        <v/>
      </c>
      <c r="K159" s="217" t="str">
        <f>NFM!K98</f>
        <v/>
      </c>
      <c r="L159" s="217" t="str">
        <f>NFM!L98</f>
        <v/>
      </c>
      <c r="M159" s="217" t="str">
        <f>NFM!M98</f>
        <v/>
      </c>
      <c r="N159" s="217" t="str">
        <f>NFM!N98</f>
        <v/>
      </c>
      <c r="O159" s="217" t="str">
        <f>NFM!O98</f>
        <v/>
      </c>
      <c r="P159" s="217" t="str">
        <f>NFM!P98</f>
        <v/>
      </c>
      <c r="Q159" s="217" t="str">
        <f>NFM!Q98</f>
        <v/>
      </c>
      <c r="R159" s="217" t="str">
        <f>NFM!R98</f>
        <v/>
      </c>
      <c r="S159" s="217" t="str">
        <f>NFM!S98</f>
        <v/>
      </c>
      <c r="T159" s="217" t="str">
        <f>NFM!T98</f>
        <v/>
      </c>
      <c r="U159" s="217" t="str">
        <f>NFM!U98</f>
        <v/>
      </c>
      <c r="V159" s="217" t="str">
        <f>NFM!V98</f>
        <v/>
      </c>
      <c r="W159" s="217" t="str">
        <f>NFM!W98</f>
        <v/>
      </c>
      <c r="X159" s="217" t="str">
        <f>NFM!X98</f>
        <v/>
      </c>
      <c r="Y159" s="217" t="str">
        <f>NFM!Y98</f>
        <v/>
      </c>
    </row>
    <row r="160" spans="1:25" ht="12" customHeight="1" x14ac:dyDescent="0.25">
      <c r="A160" s="26" t="s">
        <v>46</v>
      </c>
      <c r="B160" s="219" t="str">
        <f>NFM!B99</f>
        <v/>
      </c>
      <c r="C160" s="219" t="str">
        <f>NFM!C99</f>
        <v/>
      </c>
      <c r="D160" s="219" t="str">
        <f>NFM!D99</f>
        <v/>
      </c>
      <c r="E160" s="219" t="str">
        <f>NFM!E99</f>
        <v/>
      </c>
      <c r="F160" s="219" t="str">
        <f>NFM!F99</f>
        <v/>
      </c>
      <c r="G160" s="219" t="str">
        <f>NFM!G99</f>
        <v/>
      </c>
      <c r="H160" s="219" t="str">
        <f>NFM!H99</f>
        <v/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 t="str">
        <f>NFM!B100</f>
        <v/>
      </c>
      <c r="C161" s="220" t="str">
        <f>NFM!C100</f>
        <v/>
      </c>
      <c r="D161" s="220" t="str">
        <f>NFM!D100</f>
        <v/>
      </c>
      <c r="E161" s="220" t="str">
        <f>NFM!E100</f>
        <v/>
      </c>
      <c r="F161" s="220" t="str">
        <f>NFM!F100</f>
        <v/>
      </c>
      <c r="G161" s="220" t="str">
        <f>NFM!G100</f>
        <v/>
      </c>
      <c r="H161" s="220" t="str">
        <f>NFM!H100</f>
        <v/>
      </c>
      <c r="I161" s="220" t="str">
        <f>NFM!I100</f>
        <v/>
      </c>
      <c r="J161" s="220" t="str">
        <f>NFM!J100</f>
        <v/>
      </c>
      <c r="K161" s="220" t="str">
        <f>NFM!K100</f>
        <v/>
      </c>
      <c r="L161" s="220" t="str">
        <f>NFM!L100</f>
        <v/>
      </c>
      <c r="M161" s="220" t="str">
        <f>NFM!M100</f>
        <v/>
      </c>
      <c r="N161" s="220" t="str">
        <f>NFM!N100</f>
        <v/>
      </c>
      <c r="O161" s="220" t="str">
        <f>NFM!O100</f>
        <v/>
      </c>
      <c r="P161" s="220" t="str">
        <f>NFM!P100</f>
        <v/>
      </c>
      <c r="Q161" s="220" t="str">
        <f>NFM!Q100</f>
        <v/>
      </c>
      <c r="R161" s="220" t="str">
        <f>NFM!R100</f>
        <v/>
      </c>
      <c r="S161" s="220" t="str">
        <f>NFM!S100</f>
        <v/>
      </c>
      <c r="T161" s="220" t="str">
        <f>NFM!T100</f>
        <v/>
      </c>
      <c r="U161" s="220" t="str">
        <f>NFM!U100</f>
        <v/>
      </c>
      <c r="V161" s="220" t="str">
        <f>NFM!V100</f>
        <v/>
      </c>
      <c r="W161" s="220" t="str">
        <f>NFM!W100</f>
        <v/>
      </c>
      <c r="X161" s="220" t="str">
        <f>NFM!X100</f>
        <v/>
      </c>
      <c r="Y161" s="220" t="str">
        <f>NFM!Y100</f>
        <v/>
      </c>
    </row>
    <row r="162" spans="1:25" ht="12" customHeight="1" x14ac:dyDescent="0.25">
      <c r="A162" s="14" t="s">
        <v>47</v>
      </c>
      <c r="B162" s="217" t="str">
        <f>NFM!B101</f>
        <v/>
      </c>
      <c r="C162" s="217" t="str">
        <f>NFM!C101</f>
        <v/>
      </c>
      <c r="D162" s="217" t="str">
        <f>NFM!D101</f>
        <v/>
      </c>
      <c r="E162" s="217" t="str">
        <f>NFM!E101</f>
        <v/>
      </c>
      <c r="F162" s="217" t="str">
        <f>NFM!F101</f>
        <v/>
      </c>
      <c r="G162" s="217" t="str">
        <f>NFM!G101</f>
        <v/>
      </c>
      <c r="H162" s="217" t="str">
        <f>NFM!H101</f>
        <v/>
      </c>
      <c r="I162" s="217" t="str">
        <f>NFM!I101</f>
        <v/>
      </c>
      <c r="J162" s="217" t="str">
        <f>NFM!J101</f>
        <v/>
      </c>
      <c r="K162" s="217" t="str">
        <f>NFM!K101</f>
        <v/>
      </c>
      <c r="L162" s="217" t="str">
        <f>NFM!L101</f>
        <v/>
      </c>
      <c r="M162" s="217" t="str">
        <f>NFM!M101</f>
        <v/>
      </c>
      <c r="N162" s="217" t="str">
        <f>NFM!N101</f>
        <v/>
      </c>
      <c r="O162" s="217" t="str">
        <f>NFM!O101</f>
        <v/>
      </c>
      <c r="P162" s="217" t="str">
        <f>NFM!P101</f>
        <v/>
      </c>
      <c r="Q162" s="217" t="str">
        <f>NFM!Q101</f>
        <v/>
      </c>
      <c r="R162" s="217" t="str">
        <f>NFM!R101</f>
        <v/>
      </c>
      <c r="S162" s="217" t="str">
        <f>NFM!S101</f>
        <v/>
      </c>
      <c r="T162" s="217" t="str">
        <f>NFM!T101</f>
        <v/>
      </c>
      <c r="U162" s="217" t="str">
        <f>NFM!U101</f>
        <v/>
      </c>
      <c r="V162" s="217" t="str">
        <f>NFM!V101</f>
        <v/>
      </c>
      <c r="W162" s="217" t="str">
        <f>NFM!W101</f>
        <v/>
      </c>
      <c r="X162" s="217" t="str">
        <f>NFM!X101</f>
        <v/>
      </c>
      <c r="Y162" s="217" t="str">
        <f>NFM!Y101</f>
        <v/>
      </c>
    </row>
    <row r="163" spans="1:25" ht="12" customHeight="1" x14ac:dyDescent="0.25">
      <c r="A163" s="13" t="s">
        <v>19</v>
      </c>
      <c r="B163" s="218">
        <f>CHI!B100</f>
        <v>1.3953999536746897</v>
      </c>
      <c r="C163" s="218">
        <f>CHI!C100</f>
        <v>1.4530315195663126</v>
      </c>
      <c r="D163" s="218">
        <f>CHI!D100</f>
        <v>1.5558463488234431</v>
      </c>
      <c r="E163" s="218">
        <f>CHI!E100</f>
        <v>1.5257841225698736</v>
      </c>
      <c r="F163" s="218">
        <f>CHI!F100</f>
        <v>1.3617526271443381</v>
      </c>
      <c r="G163" s="218">
        <f>CHI!G100</f>
        <v>1.4011875497464064</v>
      </c>
      <c r="H163" s="218">
        <f>CHI!H100</f>
        <v>1.3742416166200904</v>
      </c>
      <c r="I163" s="218">
        <f>CHI!I100</f>
        <v>1.3154811489084006</v>
      </c>
      <c r="J163" s="218">
        <f>CHI!J100</f>
        <v>1.5517057556325844</v>
      </c>
      <c r="K163" s="218">
        <f>CHI!K100</f>
        <v>1.4102337425758502</v>
      </c>
      <c r="L163" s="218">
        <f>CHI!L100</f>
        <v>1.3828954883089437</v>
      </c>
      <c r="M163" s="218">
        <f>CHI!M100</f>
        <v>1.3666621621369466</v>
      </c>
      <c r="N163" s="218">
        <f>CHI!N100</f>
        <v>1.222755953820555</v>
      </c>
      <c r="O163" s="218">
        <f>CHI!O100</f>
        <v>1.2682021593897199</v>
      </c>
      <c r="P163" s="218">
        <f>CHI!P100</f>
        <v>1.1119230082485572</v>
      </c>
      <c r="Q163" s="218">
        <f>CHI!Q100</f>
        <v>1.1451739708106627</v>
      </c>
      <c r="R163" s="218">
        <f>CHI!R100</f>
        <v>1.2731974617175299</v>
      </c>
      <c r="S163" s="218">
        <f>CHI!S100</f>
        <v>1.3339917846261817</v>
      </c>
      <c r="T163" s="218">
        <f>CHI!T100</f>
        <v>1.5150367011003265</v>
      </c>
      <c r="U163" s="218">
        <f>CHI!U100</f>
        <v>1.3139397406089113</v>
      </c>
      <c r="V163" s="218">
        <f>CHI!V100</f>
        <v>1.1738762083436365</v>
      </c>
      <c r="W163" s="218">
        <f>CHI!W100</f>
        <v>1.2816516051764193</v>
      </c>
      <c r="X163" s="218">
        <f>CHI!X100</f>
        <v>1.1451852069222166</v>
      </c>
      <c r="Y163" s="218">
        <f>CHI!Y100</f>
        <v>1.1532688735038048</v>
      </c>
    </row>
    <row r="164" spans="1:25" ht="12" customHeight="1" x14ac:dyDescent="0.25">
      <c r="A164" s="14" t="s">
        <v>88</v>
      </c>
      <c r="B164" s="217">
        <f>CHI!B101</f>
        <v>1.3701503373737844</v>
      </c>
      <c r="C164" s="217">
        <f>CHI!C101</f>
        <v>1.4237486715030836</v>
      </c>
      <c r="D164" s="217">
        <f>CHI!D101</f>
        <v>1.5203789383702893</v>
      </c>
      <c r="E164" s="217">
        <f>CHI!E101</f>
        <v>1.4863433656654081</v>
      </c>
      <c r="F164" s="217">
        <f>CHI!F101</f>
        <v>1.3054780372233084</v>
      </c>
      <c r="G164" s="217">
        <f>CHI!G101</f>
        <v>1.3354203308628845</v>
      </c>
      <c r="H164" s="217">
        <f>CHI!H101</f>
        <v>1.2973121946710211</v>
      </c>
      <c r="I164" s="217">
        <f>CHI!I101</f>
        <v>1.2391671925736578</v>
      </c>
      <c r="J164" s="217">
        <f>CHI!J101</f>
        <v>1.4887186575365432</v>
      </c>
      <c r="K164" s="217">
        <f>CHI!K101</f>
        <v>1.3479234474281578</v>
      </c>
      <c r="L164" s="217">
        <f>CHI!L101</f>
        <v>1.3118563256030689</v>
      </c>
      <c r="M164" s="217">
        <f>CHI!M101</f>
        <v>1.3093007167586739</v>
      </c>
      <c r="N164" s="217">
        <f>CHI!N101</f>
        <v>1.1775337046939256</v>
      </c>
      <c r="O164" s="217">
        <f>CHI!O101</f>
        <v>1.2179280098763974</v>
      </c>
      <c r="P164" s="217">
        <f>CHI!P101</f>
        <v>1.0649826774995654</v>
      </c>
      <c r="Q164" s="217">
        <f>CHI!Q101</f>
        <v>1.1012278364560539</v>
      </c>
      <c r="R164" s="217">
        <f>CHI!R101</f>
        <v>1.2170249436437528</v>
      </c>
      <c r="S164" s="217">
        <f>CHI!S101</f>
        <v>1.2867361505803521</v>
      </c>
      <c r="T164" s="217">
        <f>CHI!T101</f>
        <v>1.4568057591599404</v>
      </c>
      <c r="U164" s="217">
        <f>CHI!U101</f>
        <v>1.2725430750670939</v>
      </c>
      <c r="V164" s="217">
        <f>CHI!V101</f>
        <v>1.1313473227063604</v>
      </c>
      <c r="W164" s="217">
        <f>CHI!W101</f>
        <v>1.2411185644385456</v>
      </c>
      <c r="X164" s="217">
        <f>CHI!X101</f>
        <v>1.127141446674653</v>
      </c>
      <c r="Y164" s="217">
        <f>CHI!Y101</f>
        <v>1.1312640016687967</v>
      </c>
    </row>
    <row r="165" spans="1:25" ht="12" customHeight="1" x14ac:dyDescent="0.25">
      <c r="A165" s="14" t="s">
        <v>49</v>
      </c>
      <c r="B165" s="217">
        <f>CHI!B102</f>
        <v>1.3261263290434764</v>
      </c>
      <c r="C165" s="217">
        <f>CHI!C102</f>
        <v>1.3832939578588437</v>
      </c>
      <c r="D165" s="217">
        <f>CHI!D102</f>
        <v>1.4808375285234467</v>
      </c>
      <c r="E165" s="217">
        <f>CHI!E102</f>
        <v>1.4458045516062079</v>
      </c>
      <c r="F165" s="217">
        <f>CHI!F102</f>
        <v>1.2766300467351652</v>
      </c>
      <c r="G165" s="217">
        <f>CHI!G102</f>
        <v>1.3028072282689231</v>
      </c>
      <c r="H165" s="217">
        <f>CHI!H102</f>
        <v>1.2679883545786474</v>
      </c>
      <c r="I165" s="217">
        <f>CHI!I102</f>
        <v>1.2130188003556739</v>
      </c>
      <c r="J165" s="217">
        <f>CHI!J102</f>
        <v>1.4902080201335495</v>
      </c>
      <c r="K165" s="217">
        <f>CHI!K102</f>
        <v>1.3505345756458462</v>
      </c>
      <c r="L165" s="217">
        <f>CHI!L102</f>
        <v>1.3156758810225655</v>
      </c>
      <c r="M165" s="217">
        <f>CHI!M102</f>
        <v>1.2985117080582234</v>
      </c>
      <c r="N165" s="217">
        <f>CHI!N102</f>
        <v>1.1668333869319074</v>
      </c>
      <c r="O165" s="217">
        <f>CHI!O102</f>
        <v>1.2078696524818593</v>
      </c>
      <c r="P165" s="217">
        <f>CHI!P102</f>
        <v>1.0610314869453501</v>
      </c>
      <c r="Q165" s="217">
        <f>CHI!Q102</f>
        <v>1.0959238065934989</v>
      </c>
      <c r="R165" s="217">
        <f>CHI!R102</f>
        <v>1.2127257121069339</v>
      </c>
      <c r="S165" s="217">
        <f>CHI!S102</f>
        <v>1.2886272095509648</v>
      </c>
      <c r="T165" s="217">
        <f>CHI!T102</f>
        <v>1.4602810594500568</v>
      </c>
      <c r="U165" s="217">
        <f>CHI!U102</f>
        <v>1.2644466016204354</v>
      </c>
      <c r="V165" s="217">
        <f>CHI!V102</f>
        <v>1.1210432491594</v>
      </c>
      <c r="W165" s="217">
        <f>CHI!W102</f>
        <v>1.234690225932787</v>
      </c>
      <c r="X165" s="217">
        <f>CHI!X102</f>
        <v>1.0991174498159919</v>
      </c>
      <c r="Y165" s="217">
        <f>CHI!Y102</f>
        <v>1.1040058622901383</v>
      </c>
    </row>
    <row r="166" spans="1:25" ht="12" customHeight="1" x14ac:dyDescent="0.25">
      <c r="A166" s="14" t="s">
        <v>50</v>
      </c>
      <c r="B166" s="217">
        <f>CHI!B103</f>
        <v>1.550046420184692</v>
      </c>
      <c r="C166" s="217">
        <f>CHI!C103</f>
        <v>1.6080224820472591</v>
      </c>
      <c r="D166" s="217">
        <f>CHI!D103</f>
        <v>1.72590891681409</v>
      </c>
      <c r="E166" s="217">
        <f>CHI!E103</f>
        <v>1.7002020468932753</v>
      </c>
      <c r="F166" s="217">
        <f>CHI!F103</f>
        <v>1.5448045810317854</v>
      </c>
      <c r="G166" s="217">
        <f>CHI!G103</f>
        <v>1.5763280625622793</v>
      </c>
      <c r="H166" s="217">
        <f>CHI!H103</f>
        <v>1.5378459840928296</v>
      </c>
      <c r="I166" s="217">
        <f>CHI!I103</f>
        <v>1.4754969498545103</v>
      </c>
      <c r="J166" s="217">
        <f>CHI!J103</f>
        <v>1.728779024122753</v>
      </c>
      <c r="K166" s="217">
        <f>CHI!K103</f>
        <v>1.5922729717038688</v>
      </c>
      <c r="L166" s="217">
        <f>CHI!L103</f>
        <v>1.5551750904720452</v>
      </c>
      <c r="M166" s="217">
        <f>CHI!M103</f>
        <v>1.4781841278252532</v>
      </c>
      <c r="N166" s="217">
        <f>CHI!N103</f>
        <v>1.3098730241512659</v>
      </c>
      <c r="O166" s="217">
        <f>CHI!O103</f>
        <v>1.3655014503783363</v>
      </c>
      <c r="P166" s="217">
        <f>CHI!P103</f>
        <v>1.199995428912553</v>
      </c>
      <c r="Q166" s="217">
        <f>CHI!Q103</f>
        <v>1.2336300532487803</v>
      </c>
      <c r="R166" s="217">
        <f>CHI!R103</f>
        <v>1.3808498344602689</v>
      </c>
      <c r="S166" s="217">
        <f>CHI!S103</f>
        <v>1.4486245055472218</v>
      </c>
      <c r="T166" s="217">
        <f>CHI!T103</f>
        <v>1.6428418949539849</v>
      </c>
      <c r="U166" s="217">
        <f>CHI!U103</f>
        <v>1.4014770800181227</v>
      </c>
      <c r="V166" s="217">
        <f>CHI!V103</f>
        <v>1.2626367448549045</v>
      </c>
      <c r="W166" s="217">
        <f>CHI!W103</f>
        <v>1.3792596796949943</v>
      </c>
      <c r="X166" s="217">
        <f>CHI!X103</f>
        <v>1.2115238044483954</v>
      </c>
      <c r="Y166" s="217">
        <f>CHI!Y103</f>
        <v>1.2107740607853485</v>
      </c>
    </row>
    <row r="167" spans="1:25" ht="12" customHeight="1" x14ac:dyDescent="0.25">
      <c r="A167" s="13" t="s">
        <v>20</v>
      </c>
      <c r="B167" s="218">
        <f>NMM!B76</f>
        <v>4.3896551941907411</v>
      </c>
      <c r="C167" s="218">
        <f>NMM!C76</f>
        <v>4.3604023395466367</v>
      </c>
      <c r="D167" s="218">
        <f>NMM!D76</f>
        <v>4.1079587396822852</v>
      </c>
      <c r="E167" s="218">
        <f>NMM!E76</f>
        <v>4.4165947764813636</v>
      </c>
      <c r="F167" s="218">
        <f>NMM!F76</f>
        <v>4.6806982395585095</v>
      </c>
      <c r="G167" s="218">
        <f>NMM!G76</f>
        <v>4.0108897617392705</v>
      </c>
      <c r="H167" s="218">
        <f>NMM!H76</f>
        <v>4.4121373295147093</v>
      </c>
      <c r="I167" s="218">
        <f>NMM!I76</f>
        <v>4.3519345401050842</v>
      </c>
      <c r="J167" s="218">
        <f>NMM!J76</f>
        <v>4.4542978992975328</v>
      </c>
      <c r="K167" s="218">
        <f>NMM!K76</f>
        <v>5.0361556904058862</v>
      </c>
      <c r="L167" s="218">
        <f>NMM!L76</f>
        <v>6.4516861806522412</v>
      </c>
      <c r="M167" s="218">
        <f>NMM!M76</f>
        <v>6.9064555545591375</v>
      </c>
      <c r="N167" s="218">
        <f>NMM!N76</f>
        <v>6.8008631338332757</v>
      </c>
      <c r="O167" s="218">
        <f>NMM!O76</f>
        <v>6.8922206797026524</v>
      </c>
      <c r="P167" s="218">
        <f>NMM!P76</f>
        <v>6.7461344537058432</v>
      </c>
      <c r="Q167" s="218">
        <f>NMM!Q76</f>
        <v>6.605580491529329</v>
      </c>
      <c r="R167" s="218">
        <f>NMM!R76</f>
        <v>6.0842026287156825</v>
      </c>
      <c r="S167" s="218">
        <f>NMM!S76</f>
        <v>5.6544835074633735</v>
      </c>
      <c r="T167" s="218">
        <f>NMM!T76</f>
        <v>5.7443476863071457</v>
      </c>
      <c r="U167" s="218">
        <f>NMM!U76</f>
        <v>5.9242686010432806</v>
      </c>
      <c r="V167" s="218">
        <f>NMM!V76</f>
        <v>5.4329583819965128</v>
      </c>
      <c r="W167" s="218">
        <f>NMM!W76</f>
        <v>5.2718718835944234</v>
      </c>
      <c r="X167" s="218">
        <f>NMM!X76</f>
        <v>5.2478069597313626</v>
      </c>
      <c r="Y167" s="218">
        <f>NMM!Y76</f>
        <v>5.3629427208396558</v>
      </c>
    </row>
    <row r="168" spans="1:25" ht="12" customHeight="1" x14ac:dyDescent="0.25">
      <c r="A168" s="14" t="s">
        <v>51</v>
      </c>
      <c r="B168" s="217">
        <f>NMM!B77</f>
        <v>5.0215328762289442</v>
      </c>
      <c r="C168" s="217">
        <f>NMM!C77</f>
        <v>4.9189439924261906</v>
      </c>
      <c r="D168" s="217">
        <f>NMM!D77</f>
        <v>6.4804417726965227</v>
      </c>
      <c r="E168" s="217">
        <f>NMM!E77</f>
        <v>6.9390524294242164</v>
      </c>
      <c r="F168" s="217">
        <f>NMM!F77</f>
        <v>7.4389919140056966</v>
      </c>
      <c r="G168" s="217">
        <f>NMM!G77</f>
        <v>6.7743302920197808</v>
      </c>
      <c r="H168" s="217">
        <f>NMM!H77</f>
        <v>7.6761001164188256</v>
      </c>
      <c r="I168" s="217">
        <f>NMM!I77</f>
        <v>7.4436952659577758</v>
      </c>
      <c r="J168" s="217">
        <f>NMM!J77</f>
        <v>7.506755802649824</v>
      </c>
      <c r="K168" s="217">
        <f>NMM!K77</f>
        <v>6.939442171789497</v>
      </c>
      <c r="L168" s="217">
        <f>NMM!L77</f>
        <v>10.534907238257629</v>
      </c>
      <c r="M168" s="217">
        <f>NMM!M77</f>
        <v>11.716052392460696</v>
      </c>
      <c r="N168" s="217">
        <f>NMM!N77</f>
        <v>10.992479132986118</v>
      </c>
      <c r="O168" s="217">
        <f>NMM!O77</f>
        <v>10.371783931655996</v>
      </c>
      <c r="P168" s="217">
        <f>NMM!P77</f>
        <v>9.9892579623127062</v>
      </c>
      <c r="Q168" s="217">
        <f>NMM!Q77</f>
        <v>9.2612662107650365</v>
      </c>
      <c r="R168" s="217">
        <f>NMM!R77</f>
        <v>7.9236288816073692</v>
      </c>
      <c r="S168" s="217">
        <f>NMM!S77</f>
        <v>8.0559164632472484</v>
      </c>
      <c r="T168" s="217">
        <f>NMM!T77</f>
        <v>9.4625209319472301</v>
      </c>
      <c r="U168" s="217">
        <f>NMM!U77</f>
        <v>9.1799052716707905</v>
      </c>
      <c r="V168" s="217">
        <f>NMM!V77</f>
        <v>8.9796915786058769</v>
      </c>
      <c r="W168" s="217">
        <f>NMM!W77</f>
        <v>8.4271891906978595</v>
      </c>
      <c r="X168" s="217">
        <f>NMM!X77</f>
        <v>8.0321702380293907</v>
      </c>
      <c r="Y168" s="217">
        <f>NMM!Y77</f>
        <v>8.4038055599478021</v>
      </c>
    </row>
    <row r="169" spans="1:25" ht="12" customHeight="1" x14ac:dyDescent="0.25">
      <c r="A169" s="14" t="s">
        <v>52</v>
      </c>
      <c r="B169" s="217">
        <f>NMM!B78</f>
        <v>4.0128581647129593</v>
      </c>
      <c r="C169" s="217">
        <f>NMM!C78</f>
        <v>5.9938683891810154</v>
      </c>
      <c r="D169" s="217">
        <f>NMM!D78</f>
        <v>2.7992520534476735</v>
      </c>
      <c r="E169" s="217">
        <f>NMM!E78</f>
        <v>3.1523702327335785</v>
      </c>
      <c r="F169" s="217">
        <f>NMM!F78</f>
        <v>3.2647128142455739</v>
      </c>
      <c r="G169" s="217">
        <f>NMM!G78</f>
        <v>2.7537470543453666</v>
      </c>
      <c r="H169" s="217">
        <f>NMM!H78</f>
        <v>2.92040195482301</v>
      </c>
      <c r="I169" s="217">
        <f>NMM!I78</f>
        <v>2.9260485278083723</v>
      </c>
      <c r="J169" s="217">
        <f>NMM!J78</f>
        <v>2.9835808963380122</v>
      </c>
      <c r="K169" s="217">
        <f>NMM!K78</f>
        <v>2.7414517276386996</v>
      </c>
      <c r="L169" s="217">
        <f>NMM!L78</f>
        <v>3.132587040344768</v>
      </c>
      <c r="M169" s="217">
        <f>NMM!M78</f>
        <v>3.286941341294269</v>
      </c>
      <c r="N169" s="217">
        <f>NMM!N78</f>
        <v>3.2251339429136534</v>
      </c>
      <c r="O169" s="217">
        <f>NMM!O78</f>
        <v>3.2233215992702462</v>
      </c>
      <c r="P169" s="217">
        <f>NMM!P78</f>
        <v>3.2681394622235707</v>
      </c>
      <c r="Q169" s="217">
        <f>NMM!Q78</f>
        <v>3.2593858611455246</v>
      </c>
      <c r="R169" s="217">
        <f>NMM!R78</f>
        <v>3.7878149064718087</v>
      </c>
      <c r="S169" s="217">
        <f>NMM!S78</f>
        <v>2.5574908133763725</v>
      </c>
      <c r="T169" s="217">
        <f>NMM!T78</f>
        <v>2.5739486117086723</v>
      </c>
      <c r="U169" s="217">
        <f>NMM!U78</f>
        <v>2.5386273814902851</v>
      </c>
      <c r="V169" s="217">
        <f>NMM!V78</f>
        <v>2.3670760908172097</v>
      </c>
      <c r="W169" s="217">
        <f>NMM!W78</f>
        <v>2.1590836036107772</v>
      </c>
      <c r="X169" s="217">
        <f>NMM!X78</f>
        <v>2.0761941746833794</v>
      </c>
      <c r="Y169" s="217">
        <f>NMM!Y78</f>
        <v>2.1600680049602232</v>
      </c>
    </row>
    <row r="170" spans="1:25" ht="12" customHeight="1" x14ac:dyDescent="0.25">
      <c r="A170" s="14" t="s">
        <v>60</v>
      </c>
      <c r="B170" s="217">
        <f>NMM!B79</f>
        <v>2.5777503646651563</v>
      </c>
      <c r="C170" s="217">
        <f>NMM!C79</f>
        <v>2.2375772482027165</v>
      </c>
      <c r="D170" s="217">
        <f>NMM!D79</f>
        <v>2.3625203261523611</v>
      </c>
      <c r="E170" s="217">
        <f>NMM!E79</f>
        <v>2.3621643646196926</v>
      </c>
      <c r="F170" s="217">
        <f>NMM!F79</f>
        <v>2.2956240418034262</v>
      </c>
      <c r="G170" s="217">
        <f>NMM!G79</f>
        <v>2.4712955819517104</v>
      </c>
      <c r="H170" s="217">
        <f>NMM!H79</f>
        <v>2.4988813822962102</v>
      </c>
      <c r="I170" s="217">
        <f>NMM!I79</f>
        <v>2.6890210900786022</v>
      </c>
      <c r="J170" s="217">
        <f>NMM!J79</f>
        <v>2.6458918547554817</v>
      </c>
      <c r="K170" s="217">
        <f>NMM!K79</f>
        <v>2.2687717658421289</v>
      </c>
      <c r="L170" s="217">
        <f>NMM!L79</f>
        <v>2.6318078834407217</v>
      </c>
      <c r="M170" s="217">
        <f>NMM!M79</f>
        <v>2.7239275596823389</v>
      </c>
      <c r="N170" s="217">
        <f>NMM!N79</f>
        <v>2.5766392908195321</v>
      </c>
      <c r="O170" s="217">
        <f>NMM!O79</f>
        <v>2.3416130117415053</v>
      </c>
      <c r="P170" s="217">
        <f>NMM!P79</f>
        <v>2.2496964349597923</v>
      </c>
      <c r="Q170" s="217">
        <f>NMM!Q79</f>
        <v>2.1523794618912961</v>
      </c>
      <c r="R170" s="217">
        <f>NMM!R79</f>
        <v>1.9642149876264809</v>
      </c>
      <c r="S170" s="217">
        <f>NMM!S79</f>
        <v>2.0501090470503263</v>
      </c>
      <c r="T170" s="217">
        <f>NMM!T79</f>
        <v>2.3100795219160419</v>
      </c>
      <c r="U170" s="217">
        <f>NMM!U79</f>
        <v>2.228630839047943</v>
      </c>
      <c r="V170" s="217">
        <f>NMM!V79</f>
        <v>2.1657826329244494</v>
      </c>
      <c r="W170" s="217">
        <f>NMM!W79</f>
        <v>1.9856711588079472</v>
      </c>
      <c r="X170" s="217">
        <f>NMM!X79</f>
        <v>1.8643812081677911</v>
      </c>
      <c r="Y170" s="217">
        <f>NMM!Y79</f>
        <v>1.9115664065584153</v>
      </c>
    </row>
    <row r="171" spans="1:25" ht="12" customHeight="1" x14ac:dyDescent="0.25">
      <c r="A171" s="13" t="s">
        <v>21</v>
      </c>
      <c r="B171" s="218">
        <f>PPA!B74</f>
        <v>0.81753066582601397</v>
      </c>
      <c r="C171" s="218">
        <f>PPA!C74</f>
        <v>1.3294965071212903</v>
      </c>
      <c r="D171" s="218">
        <f>PPA!D74</f>
        <v>1.1367894161299688</v>
      </c>
      <c r="E171" s="218">
        <f>PPA!E74</f>
        <v>1.2314615753789813</v>
      </c>
      <c r="F171" s="218">
        <f>PPA!F74</f>
        <v>1.1969758771682639</v>
      </c>
      <c r="G171" s="218">
        <f>PPA!G74</f>
        <v>1.2633234807736891</v>
      </c>
      <c r="H171" s="218">
        <f>PPA!H74</f>
        <v>1.2999545559731922</v>
      </c>
      <c r="I171" s="218">
        <f>PPA!I74</f>
        <v>1.1280317541602685</v>
      </c>
      <c r="J171" s="218">
        <f>PPA!J74</f>
        <v>1.1717701128825571</v>
      </c>
      <c r="K171" s="218">
        <f>PPA!K74</f>
        <v>0.52965968742336977</v>
      </c>
      <c r="L171" s="218">
        <f>PPA!L74</f>
        <v>0.60707498540033533</v>
      </c>
      <c r="M171" s="218">
        <f>PPA!M74</f>
        <v>0.73209460234592572</v>
      </c>
      <c r="N171" s="218">
        <f>PPA!N74</f>
        <v>0.54352132631739314</v>
      </c>
      <c r="O171" s="218">
        <f>PPA!O74</f>
        <v>0.77488368537725161</v>
      </c>
      <c r="P171" s="218">
        <f>PPA!P74</f>
        <v>1.0609006745673475</v>
      </c>
      <c r="Q171" s="218">
        <f>PPA!Q74</f>
        <v>1.0707303113752962</v>
      </c>
      <c r="R171" s="218">
        <f>PPA!R74</f>
        <v>1.0127830792492052</v>
      </c>
      <c r="S171" s="218">
        <f>PPA!S74</f>
        <v>1.1457340934077589</v>
      </c>
      <c r="T171" s="218">
        <f>PPA!T74</f>
        <v>1.18537295909499</v>
      </c>
      <c r="U171" s="218">
        <f>PPA!U74</f>
        <v>1.0596247850428022</v>
      </c>
      <c r="V171" s="218">
        <f>PPA!V74</f>
        <v>0.96738721990140208</v>
      </c>
      <c r="W171" s="218">
        <f>PPA!W74</f>
        <v>1.0548873337419209</v>
      </c>
      <c r="X171" s="218">
        <f>PPA!X74</f>
        <v>0.90804438013693267</v>
      </c>
      <c r="Y171" s="218">
        <f>PPA!Y74</f>
        <v>1.1691504789435245</v>
      </c>
    </row>
    <row r="172" spans="1:25" ht="12" customHeight="1" x14ac:dyDescent="0.25">
      <c r="A172" s="14" t="s">
        <v>54</v>
      </c>
      <c r="B172" s="217" t="str">
        <f>PPA!B75</f>
        <v/>
      </c>
      <c r="C172" s="217" t="str">
        <f>PPA!C75</f>
        <v/>
      </c>
      <c r="D172" s="217" t="str">
        <f>PPA!D75</f>
        <v/>
      </c>
      <c r="E172" s="217" t="str">
        <f>PPA!E75</f>
        <v/>
      </c>
      <c r="F172" s="217" t="str">
        <f>PPA!F75</f>
        <v/>
      </c>
      <c r="G172" s="217" t="str">
        <f>PPA!G75</f>
        <v/>
      </c>
      <c r="H172" s="217" t="str">
        <f>PPA!H75</f>
        <v/>
      </c>
      <c r="I172" s="217" t="str">
        <f>PPA!I75</f>
        <v/>
      </c>
      <c r="J172" s="217" t="str">
        <f>PPA!J75</f>
        <v/>
      </c>
      <c r="K172" s="217" t="str">
        <f>PPA!K75</f>
        <v/>
      </c>
      <c r="L172" s="217" t="str">
        <f>PPA!L75</f>
        <v/>
      </c>
      <c r="M172" s="217" t="str">
        <f>PPA!M75</f>
        <v/>
      </c>
      <c r="N172" s="217" t="str">
        <f>PPA!N75</f>
        <v/>
      </c>
      <c r="O172" s="217" t="str">
        <f>PPA!O75</f>
        <v/>
      </c>
      <c r="P172" s="217" t="str">
        <f>PPA!P75</f>
        <v/>
      </c>
      <c r="Q172" s="217" t="str">
        <f>PPA!Q75</f>
        <v/>
      </c>
      <c r="R172" s="217" t="str">
        <f>PPA!R75</f>
        <v/>
      </c>
      <c r="S172" s="217" t="str">
        <f>PPA!S75</f>
        <v/>
      </c>
      <c r="T172" s="217" t="str">
        <f>PPA!T75</f>
        <v/>
      </c>
      <c r="U172" s="217" t="str">
        <f>PPA!U75</f>
        <v/>
      </c>
      <c r="V172" s="217" t="str">
        <f>PPA!V75</f>
        <v/>
      </c>
      <c r="W172" s="217" t="str">
        <f>PPA!W75</f>
        <v/>
      </c>
      <c r="X172" s="217" t="str">
        <f>PPA!X75</f>
        <v/>
      </c>
      <c r="Y172" s="217" t="str">
        <f>PPA!Y75</f>
        <v/>
      </c>
    </row>
    <row r="173" spans="1:25" ht="12" customHeight="1" x14ac:dyDescent="0.25">
      <c r="A173" s="14" t="s">
        <v>61</v>
      </c>
      <c r="B173" s="217">
        <f>PPA!B76</f>
        <v>1.030247806708215</v>
      </c>
      <c r="C173" s="217">
        <f>PPA!C76</f>
        <v>1.5370679762568933</v>
      </c>
      <c r="D173" s="217">
        <f>PPA!D76</f>
        <v>1.3111897374340791</v>
      </c>
      <c r="E173" s="217">
        <f>PPA!E76</f>
        <v>1.4247233502819112</v>
      </c>
      <c r="F173" s="217">
        <f>PPA!F76</f>
        <v>1.3852266029670677</v>
      </c>
      <c r="G173" s="217">
        <f>PPA!G76</f>
        <v>1.4601657607512863</v>
      </c>
      <c r="H173" s="217">
        <f>PPA!H76</f>
        <v>1.4535382478520498</v>
      </c>
      <c r="I173" s="217">
        <f>PPA!I76</f>
        <v>1.2664751669461902</v>
      </c>
      <c r="J173" s="217">
        <f>PPA!J76</f>
        <v>1.3352016417190826</v>
      </c>
      <c r="K173" s="217">
        <f>PPA!K76</f>
        <v>0.58932956094524658</v>
      </c>
      <c r="L173" s="217">
        <f>PPA!L76</f>
        <v>0.6619074151331884</v>
      </c>
      <c r="M173" s="217">
        <f>PPA!M76</f>
        <v>0.78998055938955059</v>
      </c>
      <c r="N173" s="217">
        <f>PPA!N76</f>
        <v>0.61384624517468667</v>
      </c>
      <c r="O173" s="217">
        <f>PPA!O76</f>
        <v>0.86222848060725421</v>
      </c>
      <c r="P173" s="217">
        <f>PPA!P76</f>
        <v>1.2483779603431087</v>
      </c>
      <c r="Q173" s="217">
        <f>PPA!Q76</f>
        <v>1.2285058071574955</v>
      </c>
      <c r="R173" s="217">
        <f>PPA!R76</f>
        <v>1.4186978720488299</v>
      </c>
      <c r="S173" s="217">
        <f>PPA!S76</f>
        <v>1.5894878127633971</v>
      </c>
      <c r="T173" s="217">
        <f>PPA!T76</f>
        <v>1.55422768805874</v>
      </c>
      <c r="U173" s="217">
        <f>PPA!U76</f>
        <v>1.3781948402200892</v>
      </c>
      <c r="V173" s="217">
        <f>PPA!V76</f>
        <v>1.4080028381644907</v>
      </c>
      <c r="W173" s="217">
        <f>PPA!W76</f>
        <v>1.4767949208475939</v>
      </c>
      <c r="X173" s="217">
        <f>PPA!X76</f>
        <v>1.3310323958796773</v>
      </c>
      <c r="Y173" s="217">
        <f>PPA!Y76</f>
        <v>1.6347399477972522</v>
      </c>
    </row>
    <row r="174" spans="1:25" ht="12" customHeight="1" x14ac:dyDescent="0.25">
      <c r="A174" s="14" t="s">
        <v>62</v>
      </c>
      <c r="B174" s="217">
        <f>PPA!B77</f>
        <v>0.15045717577876025</v>
      </c>
      <c r="C174" s="217">
        <f>PPA!C77</f>
        <v>0.35122663696513351</v>
      </c>
      <c r="D174" s="217">
        <f>PPA!D77</f>
        <v>0.16781921555760673</v>
      </c>
      <c r="E174" s="217">
        <f>PPA!E77</f>
        <v>0.18529289755752218</v>
      </c>
      <c r="F174" s="217">
        <f>PPA!F77</f>
        <v>0.14242639860575076</v>
      </c>
      <c r="G174" s="217">
        <f>PPA!G77</f>
        <v>0.21072995757212457</v>
      </c>
      <c r="H174" s="217">
        <f>PPA!H77</f>
        <v>0.42662692738382335</v>
      </c>
      <c r="I174" s="217">
        <f>PPA!I77</f>
        <v>0.12990899627731042</v>
      </c>
      <c r="J174" s="217">
        <f>PPA!J77</f>
        <v>0.13810848068635265</v>
      </c>
      <c r="K174" s="217">
        <f>PPA!K77</f>
        <v>6.2192636786465673E-2</v>
      </c>
      <c r="L174" s="217">
        <f>PPA!L77</f>
        <v>0.22716675155404961</v>
      </c>
      <c r="M174" s="217">
        <f>PPA!M77</f>
        <v>9.510949857946456E-2</v>
      </c>
      <c r="N174" s="217">
        <f>PPA!N77</f>
        <v>5.6272888693443608E-2</v>
      </c>
      <c r="O174" s="217">
        <f>PPA!O77</f>
        <v>0.14768279102416929</v>
      </c>
      <c r="P174" s="217">
        <f>PPA!P77</f>
        <v>2.9387640726267584E-2</v>
      </c>
      <c r="Q174" s="217">
        <f>PPA!Q77</f>
        <v>3.1163678291097504E-2</v>
      </c>
      <c r="R174" s="217">
        <f>PPA!R77</f>
        <v>0.1269956619549755</v>
      </c>
      <c r="S174" s="217">
        <f>PPA!S77</f>
        <v>0.26050338991026917</v>
      </c>
      <c r="T174" s="217">
        <f>PPA!T77</f>
        <v>0.11414080012349682</v>
      </c>
      <c r="U174" s="217">
        <f>PPA!U77</f>
        <v>0.11096021993034151</v>
      </c>
      <c r="V174" s="217">
        <f>PPA!V77</f>
        <v>0.17697691187663675</v>
      </c>
      <c r="W174" s="217">
        <f>PPA!W77</f>
        <v>0.27045416627805124</v>
      </c>
      <c r="X174" s="217">
        <f>PPA!X77</f>
        <v>0.12316221519040424</v>
      </c>
      <c r="Y174" s="217">
        <f>PPA!Y77</f>
        <v>0.30521850761205011</v>
      </c>
    </row>
    <row r="175" spans="1:25" ht="12" customHeight="1" x14ac:dyDescent="0.25">
      <c r="A175" s="15" t="s">
        <v>63</v>
      </c>
      <c r="B175" s="221">
        <f>FBT!B$38</f>
        <v>2.0348745797005447</v>
      </c>
      <c r="C175" s="221">
        <f>FBT!C$38</f>
        <v>1.8008820416614573</v>
      </c>
      <c r="D175" s="221">
        <f>FBT!D$38</f>
        <v>1.8110340949245571</v>
      </c>
      <c r="E175" s="221">
        <f>FBT!E$38</f>
        <v>1.74872069711666</v>
      </c>
      <c r="F175" s="221">
        <f>FBT!F$38</f>
        <v>1.7050026394800168</v>
      </c>
      <c r="G175" s="221">
        <f>FBT!G$38</f>
        <v>1.6400678070915429</v>
      </c>
      <c r="H175" s="221">
        <f>FBT!H$38</f>
        <v>1.7208993011865972</v>
      </c>
      <c r="I175" s="221">
        <f>FBT!I$38</f>
        <v>1.6002113146068828</v>
      </c>
      <c r="J175" s="221">
        <f>FBT!J$38</f>
        <v>1.571028932305754</v>
      </c>
      <c r="K175" s="221">
        <f>FBT!K$38</f>
        <v>1.6071671466123485</v>
      </c>
      <c r="L175" s="221">
        <f>FBT!L$38</f>
        <v>1.6155988654228175</v>
      </c>
      <c r="M175" s="221">
        <f>FBT!M$38</f>
        <v>1.4962827604002709</v>
      </c>
      <c r="N175" s="221">
        <f>FBT!N$38</f>
        <v>1.5035279247741906</v>
      </c>
      <c r="O175" s="221">
        <f>FBT!O$38</f>
        <v>1.4176278443174894</v>
      </c>
      <c r="P175" s="221">
        <f>FBT!P$38</f>
        <v>1.4174581045458585</v>
      </c>
      <c r="Q175" s="221">
        <f>FBT!Q$38</f>
        <v>1.4189411471467228</v>
      </c>
      <c r="R175" s="221">
        <f>FBT!R$38</f>
        <v>1.3398414382477306</v>
      </c>
      <c r="S175" s="221">
        <f>FBT!S$38</f>
        <v>1.2522036749835566</v>
      </c>
      <c r="T175" s="221">
        <f>FBT!T$38</f>
        <v>1.2105748579106776</v>
      </c>
      <c r="U175" s="221">
        <f>FBT!U$38</f>
        <v>1.1657837093629457</v>
      </c>
      <c r="V175" s="221">
        <f>FBT!V$38</f>
        <v>1.1220028264261965</v>
      </c>
      <c r="W175" s="221">
        <f>FBT!W$38</f>
        <v>1.2163500813415251</v>
      </c>
      <c r="X175" s="221">
        <f>FBT!X$38</f>
        <v>1.1504473314745756</v>
      </c>
      <c r="Y175" s="221">
        <f>FBT!Y$38</f>
        <v>1.3581275719399115</v>
      </c>
    </row>
    <row r="176" spans="1:25" ht="12" customHeight="1" x14ac:dyDescent="0.25">
      <c r="A176" s="12" t="s">
        <v>64</v>
      </c>
      <c r="B176" s="217">
        <f>TRE!B$38</f>
        <v>1.1585919977161503</v>
      </c>
      <c r="C176" s="217">
        <f>TRE!C$38</f>
        <v>1.1591333144627858</v>
      </c>
      <c r="D176" s="217">
        <f>TRE!D$38</f>
        <v>1.1489462342547143</v>
      </c>
      <c r="E176" s="217">
        <f>TRE!E$38</f>
        <v>1.257076826384649</v>
      </c>
      <c r="F176" s="217">
        <f>TRE!F$38</f>
        <v>1.0953972425448681</v>
      </c>
      <c r="G176" s="217">
        <f>TRE!G$38</f>
        <v>1.2604988845493756</v>
      </c>
      <c r="H176" s="217">
        <f>TRE!H$38</f>
        <v>1.4205926901784718</v>
      </c>
      <c r="I176" s="217">
        <f>TRE!I$38</f>
        <v>1.1104095965502701</v>
      </c>
      <c r="J176" s="217">
        <f>TRE!J$38</f>
        <v>1.1599433197119551</v>
      </c>
      <c r="K176" s="217">
        <f>TRE!K$38</f>
        <v>1.2838615055948361</v>
      </c>
      <c r="L176" s="217">
        <f>TRE!L$38</f>
        <v>1.3914475677840992</v>
      </c>
      <c r="M176" s="217">
        <f>TRE!M$38</f>
        <v>0.98076614148408925</v>
      </c>
      <c r="N176" s="217">
        <f>TRE!N$38</f>
        <v>1.2662054129170313</v>
      </c>
      <c r="O176" s="217">
        <f>TRE!O$38</f>
        <v>0.77439569835607147</v>
      </c>
      <c r="P176" s="217">
        <f>TRE!P$38</f>
        <v>0.92216766046678622</v>
      </c>
      <c r="Q176" s="217">
        <f>TRE!Q$38</f>
        <v>0.35636886621606995</v>
      </c>
      <c r="R176" s="217">
        <f>TRE!R$38</f>
        <v>0.37140478331570026</v>
      </c>
      <c r="S176" s="217">
        <f>TRE!S$38</f>
        <v>0.63956910698977887</v>
      </c>
      <c r="T176" s="217">
        <f>TRE!T$38</f>
        <v>0.74626111140758655</v>
      </c>
      <c r="U176" s="217">
        <f>TRE!U$38</f>
        <v>0.95720957773779403</v>
      </c>
      <c r="V176" s="217">
        <f>TRE!V$38</f>
        <v>0.76523450713123464</v>
      </c>
      <c r="W176" s="217">
        <f>TRE!W$38</f>
        <v>0.89080474351298788</v>
      </c>
      <c r="X176" s="217">
        <f>TRE!X$38</f>
        <v>0.5838135947315779</v>
      </c>
      <c r="Y176" s="217">
        <f>TRE!Y$38</f>
        <v>0.79562141179740276</v>
      </c>
    </row>
    <row r="177" spans="1:25" ht="12" customHeight="1" x14ac:dyDescent="0.25">
      <c r="A177" s="12" t="s">
        <v>65</v>
      </c>
      <c r="B177" s="217">
        <f>MAE!B$38</f>
        <v>0.57912255945364399</v>
      </c>
      <c r="C177" s="217">
        <f>MAE!C$38</f>
        <v>0.66346692970541465</v>
      </c>
      <c r="D177" s="217">
        <f>MAE!D$38</f>
        <v>0.61705798006368151</v>
      </c>
      <c r="E177" s="217">
        <f>MAE!E$38</f>
        <v>0.68413469974391206</v>
      </c>
      <c r="F177" s="217">
        <f>MAE!F$38</f>
        <v>0.76252530573667121</v>
      </c>
      <c r="G177" s="217">
        <f>MAE!G$38</f>
        <v>0.71183145115942448</v>
      </c>
      <c r="H177" s="217">
        <f>MAE!H$38</f>
        <v>0.90792710191132531</v>
      </c>
      <c r="I177" s="217">
        <f>MAE!I$38</f>
        <v>0.97246809745675489</v>
      </c>
      <c r="J177" s="217">
        <f>MAE!J$38</f>
        <v>0.85652815729086729</v>
      </c>
      <c r="K177" s="217">
        <f>MAE!K$38</f>
        <v>0.9522616258312</v>
      </c>
      <c r="L177" s="217">
        <f>MAE!L$38</f>
        <v>1.0432884288242366</v>
      </c>
      <c r="M177" s="217">
        <f>MAE!M$38</f>
        <v>0.93339765369298411</v>
      </c>
      <c r="N177" s="217">
        <f>MAE!N$38</f>
        <v>0.72605970494438876</v>
      </c>
      <c r="O177" s="217">
        <f>MAE!O$38</f>
        <v>0.70915151208886462</v>
      </c>
      <c r="P177" s="217">
        <f>MAE!P$38</f>
        <v>0.79239072664127597</v>
      </c>
      <c r="Q177" s="217">
        <f>MAE!Q$38</f>
        <v>0.77980411029618801</v>
      </c>
      <c r="R177" s="217">
        <f>MAE!R$38</f>
        <v>0.81838556250057026</v>
      </c>
      <c r="S177" s="217">
        <f>MAE!S$38</f>
        <v>0.86419592030884795</v>
      </c>
      <c r="T177" s="217">
        <f>MAE!T$38</f>
        <v>0.82731041377507553</v>
      </c>
      <c r="U177" s="217">
        <f>MAE!U$38</f>
        <v>0.76362182638359877</v>
      </c>
      <c r="V177" s="217">
        <f>MAE!V$38</f>
        <v>0.69907117915855554</v>
      </c>
      <c r="W177" s="217">
        <f>MAE!W$38</f>
        <v>0.75972856943062006</v>
      </c>
      <c r="X177" s="217">
        <f>MAE!X$38</f>
        <v>0.78006073517304586</v>
      </c>
      <c r="Y177" s="217">
        <f>MAE!Y$38</f>
        <v>0.84595194340363655</v>
      </c>
    </row>
    <row r="178" spans="1:25" ht="12" customHeight="1" x14ac:dyDescent="0.25">
      <c r="A178" s="12" t="s">
        <v>66</v>
      </c>
      <c r="B178" s="217">
        <f>TEL!B$38</f>
        <v>1.4166631473332585</v>
      </c>
      <c r="C178" s="217">
        <f>TEL!C$38</f>
        <v>1.3695665506035961</v>
      </c>
      <c r="D178" s="217">
        <f>TEL!D$38</f>
        <v>1.3715457353195191</v>
      </c>
      <c r="E178" s="217">
        <f>TEL!E$38</f>
        <v>1.3319427265924912</v>
      </c>
      <c r="F178" s="217">
        <f>TEL!F$38</f>
        <v>1.3763106320264904</v>
      </c>
      <c r="G178" s="217">
        <f>TEL!G$38</f>
        <v>1.352455090350158</v>
      </c>
      <c r="H178" s="217">
        <f>TEL!H$38</f>
        <v>1.1394878020803583</v>
      </c>
      <c r="I178" s="217">
        <f>TEL!I$38</f>
        <v>1.0276677483924337</v>
      </c>
      <c r="J178" s="217">
        <f>TEL!J$38</f>
        <v>1.1482312717499932</v>
      </c>
      <c r="K178" s="217">
        <f>TEL!K$38</f>
        <v>1.2997667322493385</v>
      </c>
      <c r="L178" s="217">
        <f>TEL!L$38</f>
        <v>1.4025945188807125</v>
      </c>
      <c r="M178" s="217">
        <f>TEL!M$38</f>
        <v>1.6089367004410018</v>
      </c>
      <c r="N178" s="217">
        <f>TEL!N$38</f>
        <v>1.7094166832610691</v>
      </c>
      <c r="O178" s="217">
        <f>TEL!O$38</f>
        <v>1.5884579029988675</v>
      </c>
      <c r="P178" s="217">
        <f>TEL!P$38</f>
        <v>1.4147394108749316</v>
      </c>
      <c r="Q178" s="217">
        <f>TEL!Q$38</f>
        <v>1.5295222305518172</v>
      </c>
      <c r="R178" s="217">
        <f>TEL!R$38</f>
        <v>1.3323881408225746</v>
      </c>
      <c r="S178" s="217">
        <f>TEL!S$38</f>
        <v>1.3761605691241288</v>
      </c>
      <c r="T178" s="217">
        <f>TEL!T$38</f>
        <v>1.3328549731604715</v>
      </c>
      <c r="U178" s="217">
        <f>TEL!U$38</f>
        <v>1.3487392929923667</v>
      </c>
      <c r="V178" s="217">
        <f>TEL!V$38</f>
        <v>1.3592378623122165</v>
      </c>
      <c r="W178" s="217">
        <f>TEL!W$38</f>
        <v>1.4120896456137397</v>
      </c>
      <c r="X178" s="217">
        <f>TEL!X$38</f>
        <v>1.460613911804566</v>
      </c>
      <c r="Y178" s="217">
        <f>TEL!Y$38</f>
        <v>1.5577154074307022</v>
      </c>
    </row>
    <row r="179" spans="1:25" ht="12" customHeight="1" x14ac:dyDescent="0.25">
      <c r="A179" s="12" t="s">
        <v>67</v>
      </c>
      <c r="B179" s="217">
        <f>WWP!B$38</f>
        <v>0.79107056187242564</v>
      </c>
      <c r="C179" s="217">
        <f>WWP!C$38</f>
        <v>0.55016457812816888</v>
      </c>
      <c r="D179" s="217">
        <f>WWP!D$38</f>
        <v>0.58858935188483075</v>
      </c>
      <c r="E179" s="217">
        <f>WWP!E$38</f>
        <v>0.61449194949983654</v>
      </c>
      <c r="F179" s="217">
        <f>WWP!F$38</f>
        <v>0.48035030664675266</v>
      </c>
      <c r="G179" s="217">
        <f>WWP!G$38</f>
        <v>0.44617847926152493</v>
      </c>
      <c r="H179" s="217">
        <f>WWP!H$38</f>
        <v>0.39002685957484096</v>
      </c>
      <c r="I179" s="217">
        <f>WWP!I$38</f>
        <v>0.498685561563325</v>
      </c>
      <c r="J179" s="217">
        <f>WWP!J$38</f>
        <v>0.48936906878400094</v>
      </c>
      <c r="K179" s="217">
        <f>WWP!K$38</f>
        <v>0.30145953715612872</v>
      </c>
      <c r="L179" s="217">
        <f>WWP!L$38</f>
        <v>0.34157525329248706</v>
      </c>
      <c r="M179" s="217">
        <f>WWP!M$38</f>
        <v>0.30775964422981417</v>
      </c>
      <c r="N179" s="217">
        <f>WWP!N$38</f>
        <v>0.23447619722848653</v>
      </c>
      <c r="O179" s="217">
        <f>WWP!O$38</f>
        <v>0.16622764043937593</v>
      </c>
      <c r="P179" s="217">
        <f>WWP!P$38</f>
        <v>0.14526907836081396</v>
      </c>
      <c r="Q179" s="217">
        <f>WWP!Q$38</f>
        <v>0.12489037937296044</v>
      </c>
      <c r="R179" s="217">
        <f>WWP!R$38</f>
        <v>0.13850759610413618</v>
      </c>
      <c r="S179" s="217">
        <f>WWP!S$38</f>
        <v>0.14715196018615279</v>
      </c>
      <c r="T179" s="217">
        <f>WWP!T$38</f>
        <v>0.15677250740439494</v>
      </c>
      <c r="U179" s="217">
        <f>WWP!U$38</f>
        <v>0.11700740008044151</v>
      </c>
      <c r="V179" s="217">
        <f>WWP!V$38</f>
        <v>0.10479587368759713</v>
      </c>
      <c r="W179" s="217">
        <f>WWP!W$38</f>
        <v>0.11642798736383227</v>
      </c>
      <c r="X179" s="217">
        <f>WWP!X$38</f>
        <v>8.3184351976159004E-2</v>
      </c>
      <c r="Y179" s="217">
        <f>WWP!Y$38</f>
        <v>9.6524202022957278E-2</v>
      </c>
    </row>
    <row r="180" spans="1:25" ht="12" customHeight="1" x14ac:dyDescent="0.25">
      <c r="A180" s="16" t="s">
        <v>68</v>
      </c>
      <c r="B180" s="222">
        <f>OIS!B$38</f>
        <v>1.4816798190075107</v>
      </c>
      <c r="C180" s="222">
        <f>OIS!C$38</f>
        <v>1.39777277224497</v>
      </c>
      <c r="D180" s="222">
        <f>OIS!D$38</f>
        <v>1.4811290205865011</v>
      </c>
      <c r="E180" s="222">
        <f>OIS!E$38</f>
        <v>1.3391556202697334</v>
      </c>
      <c r="F180" s="222">
        <f>OIS!F$38</f>
        <v>1.3061509253634609</v>
      </c>
      <c r="G180" s="222">
        <f>OIS!G$38</f>
        <v>1.2440806198533105</v>
      </c>
      <c r="H180" s="222">
        <f>OIS!H$38</f>
        <v>1.3576531444616571</v>
      </c>
      <c r="I180" s="222">
        <f>OIS!I$38</f>
        <v>1.6742941201484769</v>
      </c>
      <c r="J180" s="222">
        <f>OIS!J$38</f>
        <v>1.6275642176309932</v>
      </c>
      <c r="K180" s="222">
        <f>OIS!K$38</f>
        <v>1.7674533124444125</v>
      </c>
      <c r="L180" s="222">
        <f>OIS!L$38</f>
        <v>1.6671277693303519</v>
      </c>
      <c r="M180" s="222">
        <f>OIS!M$38</f>
        <v>1.9851685352464383</v>
      </c>
      <c r="N180" s="222">
        <f>OIS!N$38</f>
        <v>1.9908346022113486</v>
      </c>
      <c r="O180" s="222">
        <f>OIS!O$38</f>
        <v>1.9180109655220878</v>
      </c>
      <c r="P180" s="222">
        <f>OIS!P$38</f>
        <v>1.8410471155697503</v>
      </c>
      <c r="Q180" s="222">
        <f>OIS!Q$38</f>
        <v>1.7745558457533204</v>
      </c>
      <c r="R180" s="222">
        <f>OIS!R$38</f>
        <v>1.7147612503798961</v>
      </c>
      <c r="S180" s="222">
        <f>OIS!S$38</f>
        <v>1.6374610407094461</v>
      </c>
      <c r="T180" s="222">
        <f>OIS!T$38</f>
        <v>0.92542797599865079</v>
      </c>
      <c r="U180" s="222">
        <f>OIS!U$38</f>
        <v>1.1420270371684649</v>
      </c>
      <c r="V180" s="222">
        <f>OIS!V$38</f>
        <v>1.4562350815016851</v>
      </c>
      <c r="W180" s="222">
        <f>OIS!W$38</f>
        <v>1.4354440732487117</v>
      </c>
      <c r="X180" s="222">
        <f>OIS!X$38</f>
        <v>1.5518326842642374</v>
      </c>
      <c r="Y180" s="222">
        <f>OIS!Y$38</f>
        <v>1.5742927577001025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LV: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576.54488392070994</v>
      </c>
      <c r="C5" s="223">
        <f t="shared" si="0"/>
        <v>612.78503869210874</v>
      </c>
      <c r="D5" s="223">
        <f t="shared" si="0"/>
        <v>621.91719690433365</v>
      </c>
      <c r="E5" s="223">
        <f t="shared" si="0"/>
        <v>626.38245915710468</v>
      </c>
      <c r="F5" s="223">
        <f t="shared" si="0"/>
        <v>667.15657781535378</v>
      </c>
      <c r="G5" s="223">
        <f t="shared" si="0"/>
        <v>698.62674118571294</v>
      </c>
      <c r="H5" s="223">
        <f t="shared" si="0"/>
        <v>741.13104041170436</v>
      </c>
      <c r="I5" s="223">
        <f t="shared" si="0"/>
        <v>722.77506448808572</v>
      </c>
      <c r="J5" s="223">
        <f t="shared" si="0"/>
        <v>679.17592433334994</v>
      </c>
      <c r="K5" s="223">
        <f t="shared" si="0"/>
        <v>651.71547721381626</v>
      </c>
      <c r="L5" s="223">
        <f t="shared" si="0"/>
        <v>773.84711951814484</v>
      </c>
      <c r="M5" s="223">
        <f t="shared" si="0"/>
        <v>747.75494410968918</v>
      </c>
      <c r="N5" s="223">
        <f t="shared" si="0"/>
        <v>827.43542562313155</v>
      </c>
      <c r="O5" s="223">
        <f t="shared" si="0"/>
        <v>767.64299226019989</v>
      </c>
      <c r="P5" s="223">
        <f t="shared" si="0"/>
        <v>791.15864144373097</v>
      </c>
      <c r="Q5" s="223">
        <f t="shared" si="0"/>
        <v>787.77996560546171</v>
      </c>
      <c r="R5" s="223">
        <f t="shared" si="0"/>
        <v>748.95356835687858</v>
      </c>
      <c r="S5" s="223">
        <f t="shared" si="0"/>
        <v>793.35614789206738</v>
      </c>
      <c r="T5" s="223">
        <f t="shared" si="0"/>
        <v>897.89226139192169</v>
      </c>
      <c r="U5" s="223">
        <f t="shared" si="0"/>
        <v>852.75838349044875</v>
      </c>
      <c r="V5" s="223">
        <f t="shared" si="0"/>
        <v>870.92330180515773</v>
      </c>
      <c r="W5" s="223">
        <f t="shared" si="0"/>
        <v>894.1620808250733</v>
      </c>
      <c r="X5" s="223">
        <f t="shared" si="0"/>
        <v>907.20249355081842</v>
      </c>
      <c r="Y5" s="223">
        <f t="shared" si="0"/>
        <v>921.40619088489962</v>
      </c>
    </row>
    <row r="6" spans="1:25" ht="12" customHeight="1" x14ac:dyDescent="0.25">
      <c r="A6" s="173" t="s">
        <v>91</v>
      </c>
      <c r="B6" s="224">
        <v>5.8281586716930285</v>
      </c>
      <c r="C6" s="224">
        <v>6.2251961338094963</v>
      </c>
      <c r="D6" s="224">
        <v>6.2672983946977112</v>
      </c>
      <c r="E6" s="224">
        <v>6.6648586416708975</v>
      </c>
      <c r="F6" s="224">
        <v>6.7023789384277048</v>
      </c>
      <c r="G6" s="224">
        <v>6.809456196399359</v>
      </c>
      <c r="H6" s="224">
        <v>7.1631105961817925</v>
      </c>
      <c r="I6" s="224">
        <v>7.257460638112172</v>
      </c>
      <c r="J6" s="224">
        <v>6.8316740468793391</v>
      </c>
      <c r="K6" s="224">
        <v>5.7525137249935669</v>
      </c>
      <c r="L6" s="224">
        <v>6.2316177722809343</v>
      </c>
      <c r="M6" s="224">
        <v>6.2741340644848211</v>
      </c>
      <c r="N6" s="224">
        <v>6.4083160382162125</v>
      </c>
      <c r="O6" s="224">
        <v>6.6278836530458838</v>
      </c>
      <c r="P6" s="224">
        <v>6.5466457321736691</v>
      </c>
      <c r="Q6" s="224">
        <v>6.4211178559951065</v>
      </c>
      <c r="R6" s="224">
        <v>6.2883901076640569</v>
      </c>
      <c r="S6" s="224">
        <v>6.7655105308228993</v>
      </c>
      <c r="T6" s="224">
        <v>7.280914519690441</v>
      </c>
      <c r="U6" s="224">
        <v>7.2265541321489959</v>
      </c>
      <c r="V6" s="224">
        <v>7.3025543432919449</v>
      </c>
      <c r="W6" s="224">
        <v>7.4296408303156305</v>
      </c>
      <c r="X6" s="224">
        <v>6.8796217680923979</v>
      </c>
      <c r="Y6" s="224">
        <v>6.6894031495636881</v>
      </c>
    </row>
    <row r="7" spans="1:25" ht="12" customHeight="1" x14ac:dyDescent="0.25">
      <c r="A7" s="173" t="s">
        <v>92</v>
      </c>
      <c r="B7" s="224">
        <v>6.4344993242231387</v>
      </c>
      <c r="C7" s="224">
        <v>6.9654382678131652</v>
      </c>
      <c r="D7" s="224">
        <v>7.0277823840865397</v>
      </c>
      <c r="E7" s="224">
        <v>7.396423564132256</v>
      </c>
      <c r="F7" s="224">
        <v>7.3071917749410433</v>
      </c>
      <c r="G7" s="224">
        <v>7.5144245043188702</v>
      </c>
      <c r="H7" s="224">
        <v>7.8292364573159139</v>
      </c>
      <c r="I7" s="224">
        <v>7.7467146685947297</v>
      </c>
      <c r="J7" s="224">
        <v>7.3200566294949283</v>
      </c>
      <c r="K7" s="224">
        <v>6.1904346955528329</v>
      </c>
      <c r="L7" s="224">
        <v>6.7466710421945617</v>
      </c>
      <c r="M7" s="224">
        <v>6.9281714527389546</v>
      </c>
      <c r="N7" s="224">
        <v>7.0665944569212931</v>
      </c>
      <c r="O7" s="224">
        <v>7.3967597057351435</v>
      </c>
      <c r="P7" s="224">
        <v>7.1121255162820631</v>
      </c>
      <c r="Q7" s="224">
        <v>7.0260788408514472</v>
      </c>
      <c r="R7" s="224">
        <v>6.9461831106642098</v>
      </c>
      <c r="S7" s="224">
        <v>7.4093163922994005</v>
      </c>
      <c r="T7" s="224">
        <v>7.9510062251210041</v>
      </c>
      <c r="U7" s="224">
        <v>7.7477414633704047</v>
      </c>
      <c r="V7" s="224">
        <v>7.9054999444437524</v>
      </c>
      <c r="W7" s="224">
        <v>8.2097486971268943</v>
      </c>
      <c r="X7" s="224">
        <v>7.814099035623963</v>
      </c>
      <c r="Y7" s="224">
        <v>7.467890649739493</v>
      </c>
    </row>
    <row r="8" spans="1:25" ht="12" customHeight="1" x14ac:dyDescent="0.25">
      <c r="A8" s="173" t="s">
        <v>93</v>
      </c>
      <c r="B8" s="224">
        <v>12.024559362685915</v>
      </c>
      <c r="C8" s="224">
        <v>12.994042396589533</v>
      </c>
      <c r="D8" s="224">
        <v>12.77185166910478</v>
      </c>
      <c r="E8" s="224">
        <v>13.340780335887727</v>
      </c>
      <c r="F8" s="224">
        <v>13.614060319967894</v>
      </c>
      <c r="G8" s="224">
        <v>14.494297487669002</v>
      </c>
      <c r="H8" s="224">
        <v>15.275118231202491</v>
      </c>
      <c r="I8" s="224">
        <v>15.267997690548919</v>
      </c>
      <c r="J8" s="224">
        <v>14.60149652352805</v>
      </c>
      <c r="K8" s="224">
        <v>13.534471405614877</v>
      </c>
      <c r="L8" s="224">
        <v>14.291512629966309</v>
      </c>
      <c r="M8" s="224">
        <v>14.563519596736073</v>
      </c>
      <c r="N8" s="224">
        <v>16.761646980830676</v>
      </c>
      <c r="O8" s="224">
        <v>15.682277077383391</v>
      </c>
      <c r="P8" s="224">
        <v>14.452998134258776</v>
      </c>
      <c r="Q8" s="224">
        <v>14.86217351319025</v>
      </c>
      <c r="R8" s="224">
        <v>14.646223545483069</v>
      </c>
      <c r="S8" s="224">
        <v>15.436209803912641</v>
      </c>
      <c r="T8" s="224">
        <v>15.956510630013746</v>
      </c>
      <c r="U8" s="224">
        <v>15.922932905723938</v>
      </c>
      <c r="V8" s="224">
        <v>16.152467538677843</v>
      </c>
      <c r="W8" s="224">
        <v>16.963226983513604</v>
      </c>
      <c r="X8" s="224">
        <v>15.944065561140778</v>
      </c>
      <c r="Y8" s="224">
        <v>15.208160440254247</v>
      </c>
    </row>
    <row r="9" spans="1:25" ht="12" customHeight="1" x14ac:dyDescent="0.25">
      <c r="A9" s="173" t="s">
        <v>94</v>
      </c>
      <c r="B9" s="224">
        <v>15.576547570150407</v>
      </c>
      <c r="C9" s="224">
        <v>16.926360433378413</v>
      </c>
      <c r="D9" s="224">
        <v>16.622183599402025</v>
      </c>
      <c r="E9" s="224">
        <v>17.813145264152432</v>
      </c>
      <c r="F9" s="224">
        <v>18.615242966666834</v>
      </c>
      <c r="G9" s="224">
        <v>19.539687898449628</v>
      </c>
      <c r="H9" s="224">
        <v>20.937037954831116</v>
      </c>
      <c r="I9" s="224">
        <v>20.92118499079206</v>
      </c>
      <c r="J9" s="224">
        <v>19.884564635228596</v>
      </c>
      <c r="K9" s="224">
        <v>19.933090637392301</v>
      </c>
      <c r="L9" s="224">
        <v>21.02935720149236</v>
      </c>
      <c r="M9" s="224">
        <v>21.759301603180873</v>
      </c>
      <c r="N9" s="224">
        <v>23.274035227931996</v>
      </c>
      <c r="O9" s="224">
        <v>25.349826679946244</v>
      </c>
      <c r="P9" s="224">
        <v>26.163236700220921</v>
      </c>
      <c r="Q9" s="224">
        <v>27.16420420164626</v>
      </c>
      <c r="R9" s="224">
        <v>27.530169466159581</v>
      </c>
      <c r="S9" s="224">
        <v>28.701831237663544</v>
      </c>
      <c r="T9" s="224">
        <v>30.330222633198087</v>
      </c>
      <c r="U9" s="224">
        <v>30.6040569508489</v>
      </c>
      <c r="V9" s="224">
        <v>31.951659902703412</v>
      </c>
      <c r="W9" s="224">
        <v>33.151010586615151</v>
      </c>
      <c r="X9" s="224">
        <v>30.391825679399599</v>
      </c>
      <c r="Y9" s="224">
        <v>28.541723131025272</v>
      </c>
    </row>
    <row r="10" spans="1:25" ht="12" customHeight="1" x14ac:dyDescent="0.25">
      <c r="A10" s="36" t="s">
        <v>95</v>
      </c>
      <c r="B10" s="225">
        <f t="shared" ref="B10:Y10" si="1">SUM(B11:B15)</f>
        <v>12.344988831817847</v>
      </c>
      <c r="C10" s="225">
        <f t="shared" si="1"/>
        <v>13.134298866497875</v>
      </c>
      <c r="D10" s="225">
        <f t="shared" si="1"/>
        <v>13.341764952220839</v>
      </c>
      <c r="E10" s="225">
        <f t="shared" si="1"/>
        <v>13.305610676117483</v>
      </c>
      <c r="F10" s="225">
        <f t="shared" si="1"/>
        <v>13.784316661630706</v>
      </c>
      <c r="G10" s="225">
        <f t="shared" si="1"/>
        <v>13.215836188561305</v>
      </c>
      <c r="H10" s="225">
        <f t="shared" si="1"/>
        <v>13.027497052039406</v>
      </c>
      <c r="I10" s="225">
        <f t="shared" si="1"/>
        <v>12.116443237517927</v>
      </c>
      <c r="J10" s="225">
        <f t="shared" si="1"/>
        <v>11.15932498046368</v>
      </c>
      <c r="K10" s="225">
        <f t="shared" si="1"/>
        <v>10.234556591994473</v>
      </c>
      <c r="L10" s="225">
        <f t="shared" si="1"/>
        <v>11.708160619690739</v>
      </c>
      <c r="M10" s="225">
        <f t="shared" si="1"/>
        <v>11.631382827545409</v>
      </c>
      <c r="N10" s="225">
        <f t="shared" si="1"/>
        <v>12.097538661351491</v>
      </c>
      <c r="O10" s="225">
        <f t="shared" si="1"/>
        <v>11.095734080829912</v>
      </c>
      <c r="P10" s="225">
        <f t="shared" si="1"/>
        <v>10.794709524390857</v>
      </c>
      <c r="Q10" s="225">
        <f t="shared" si="1"/>
        <v>10.316536295691868</v>
      </c>
      <c r="R10" s="225">
        <f t="shared" si="1"/>
        <v>10.476282662234986</v>
      </c>
      <c r="S10" s="225">
        <f t="shared" si="1"/>
        <v>11.328336920908868</v>
      </c>
      <c r="T10" s="225">
        <f t="shared" si="1"/>
        <v>11.991944843353433</v>
      </c>
      <c r="U10" s="225">
        <f t="shared" si="1"/>
        <v>11.193835462023364</v>
      </c>
      <c r="V10" s="225">
        <f t="shared" si="1"/>
        <v>11.327621455588414</v>
      </c>
      <c r="W10" s="225">
        <f t="shared" si="1"/>
        <v>11.891868266919071</v>
      </c>
      <c r="X10" s="225">
        <f t="shared" si="1"/>
        <v>10.58949839814519</v>
      </c>
      <c r="Y10" s="225">
        <f t="shared" si="1"/>
        <v>10.46640772867044</v>
      </c>
    </row>
    <row r="11" spans="1:25" ht="12" customHeight="1" x14ac:dyDescent="0.25">
      <c r="A11" s="37" t="s">
        <v>82</v>
      </c>
      <c r="B11" s="226">
        <v>1.7852376366304434</v>
      </c>
      <c r="C11" s="226">
        <v>1.6984030503947827</v>
      </c>
      <c r="D11" s="226">
        <v>1.2040981607612775</v>
      </c>
      <c r="E11" s="226">
        <v>1.0143940716694786</v>
      </c>
      <c r="F11" s="226">
        <v>1.1324500919869669</v>
      </c>
      <c r="G11" s="226">
        <v>0.64014346352864715</v>
      </c>
      <c r="H11" s="226">
        <v>0.76244906663712353</v>
      </c>
      <c r="I11" s="226">
        <v>0.81733439171274935</v>
      </c>
      <c r="J11" s="226">
        <v>0.82328455583976068</v>
      </c>
      <c r="K11" s="226">
        <v>0.88616108377799341</v>
      </c>
      <c r="L11" s="226">
        <v>0.85169917628211256</v>
      </c>
      <c r="M11" s="226">
        <v>1.2113683622745612</v>
      </c>
      <c r="N11" s="226">
        <v>1.2738118581632796</v>
      </c>
      <c r="O11" s="226">
        <v>1.1007263710546358</v>
      </c>
      <c r="P11" s="226">
        <v>1.1712579721029397</v>
      </c>
      <c r="Q11" s="226">
        <v>0.88395216842933511</v>
      </c>
      <c r="R11" s="226">
        <v>0.97811384841655902</v>
      </c>
      <c r="S11" s="226">
        <v>1.1309215338385465</v>
      </c>
      <c r="T11" s="226">
        <v>1.2351750141171582</v>
      </c>
      <c r="U11" s="226">
        <v>0.89084756472498905</v>
      </c>
      <c r="V11" s="226">
        <v>0.87316919023168549</v>
      </c>
      <c r="W11" s="226">
        <v>0.94649720609434373</v>
      </c>
      <c r="X11" s="226">
        <v>0.92205934131191691</v>
      </c>
      <c r="Y11" s="226">
        <v>1.1707747445092702</v>
      </c>
    </row>
    <row r="12" spans="1:25" ht="12" customHeight="1" x14ac:dyDescent="0.25">
      <c r="A12" s="37" t="s">
        <v>73</v>
      </c>
      <c r="B12" s="226">
        <v>6.901154996353033</v>
      </c>
      <c r="C12" s="226">
        <v>7.7077071252717246</v>
      </c>
      <c r="D12" s="226">
        <v>8.7618859692028384</v>
      </c>
      <c r="E12" s="226">
        <v>8.5831423886657419</v>
      </c>
      <c r="F12" s="226">
        <v>8.9589349961297771</v>
      </c>
      <c r="G12" s="226">
        <v>8.6808036243879521</v>
      </c>
      <c r="H12" s="226">
        <v>8.3296904200060382</v>
      </c>
      <c r="I12" s="226">
        <v>7.2255117456257008</v>
      </c>
      <c r="J12" s="226">
        <v>6.4932164917166153</v>
      </c>
      <c r="K12" s="226">
        <v>5.7157886534015212</v>
      </c>
      <c r="L12" s="226">
        <v>7.6225662853477454</v>
      </c>
      <c r="M12" s="226">
        <v>7.2595889538595371</v>
      </c>
      <c r="N12" s="226">
        <v>7.2443259295436304</v>
      </c>
      <c r="O12" s="226">
        <v>5.1961939694984114</v>
      </c>
      <c r="P12" s="226">
        <v>4.5976182953737394</v>
      </c>
      <c r="Q12" s="226">
        <v>3.9535055046015479</v>
      </c>
      <c r="R12" s="226">
        <v>4.0171193275980652</v>
      </c>
      <c r="S12" s="226">
        <v>4.361893134077925</v>
      </c>
      <c r="T12" s="226">
        <v>4.8090597543839522</v>
      </c>
      <c r="U12" s="226">
        <v>3.4284022001037222</v>
      </c>
      <c r="V12" s="226">
        <v>3.3245205766484021</v>
      </c>
      <c r="W12" s="226">
        <v>3.8208298798956717</v>
      </c>
      <c r="X12" s="226">
        <v>2.4190613592920345</v>
      </c>
      <c r="Y12" s="226">
        <v>2.9703053811731799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0.14754944110055071</v>
      </c>
      <c r="T14" s="226">
        <v>0.1475494411015309</v>
      </c>
      <c r="U14" s="226">
        <v>0.14754944110139928</v>
      </c>
      <c r="V14" s="226">
        <v>0.14754944110138513</v>
      </c>
      <c r="W14" s="226">
        <v>0.15288048151445144</v>
      </c>
      <c r="X14" s="226">
        <v>0.15288048151378339</v>
      </c>
      <c r="Y14" s="226">
        <v>0.15288048151459427</v>
      </c>
    </row>
    <row r="15" spans="1:25" ht="12" customHeight="1" x14ac:dyDescent="0.25">
      <c r="A15" s="38" t="s">
        <v>40</v>
      </c>
      <c r="B15" s="227">
        <v>3.6585961988343714</v>
      </c>
      <c r="C15" s="227">
        <v>3.7281886908313675</v>
      </c>
      <c r="D15" s="227">
        <v>3.3757808222567212</v>
      </c>
      <c r="E15" s="227">
        <v>3.708074215782263</v>
      </c>
      <c r="F15" s="227">
        <v>3.692931573513961</v>
      </c>
      <c r="G15" s="227">
        <v>3.8948891006447051</v>
      </c>
      <c r="H15" s="227">
        <v>3.9353575653962429</v>
      </c>
      <c r="I15" s="227">
        <v>4.0735971001794766</v>
      </c>
      <c r="J15" s="227">
        <v>3.8428239329073035</v>
      </c>
      <c r="K15" s="227">
        <v>3.6326068548149584</v>
      </c>
      <c r="L15" s="227">
        <v>3.2338951580608803</v>
      </c>
      <c r="M15" s="227">
        <v>3.1604255114113102</v>
      </c>
      <c r="N15" s="227">
        <v>3.5794008736445799</v>
      </c>
      <c r="O15" s="227">
        <v>4.7988137402768647</v>
      </c>
      <c r="P15" s="227">
        <v>5.0258332569141775</v>
      </c>
      <c r="Q15" s="227">
        <v>5.4790786226609853</v>
      </c>
      <c r="R15" s="227">
        <v>5.4810494862203623</v>
      </c>
      <c r="S15" s="227">
        <v>5.6879728118918456</v>
      </c>
      <c r="T15" s="227">
        <v>5.8001606337507914</v>
      </c>
      <c r="U15" s="227">
        <v>6.7270362560932524</v>
      </c>
      <c r="V15" s="227">
        <v>6.9823822476069406</v>
      </c>
      <c r="W15" s="227">
        <v>6.9716606994146044</v>
      </c>
      <c r="X15" s="227">
        <v>7.0954972160274554</v>
      </c>
      <c r="Y15" s="227">
        <v>6.1724471214733949</v>
      </c>
    </row>
    <row r="16" spans="1:25" ht="12" customHeight="1" x14ac:dyDescent="0.25">
      <c r="A16" s="39" t="s">
        <v>97</v>
      </c>
      <c r="B16" s="228">
        <f t="shared" ref="B16:Y16" si="2">SUM(B17:B26)</f>
        <v>227.94924294035724</v>
      </c>
      <c r="C16" s="228">
        <f t="shared" si="2"/>
        <v>245.90127013397901</v>
      </c>
      <c r="D16" s="228">
        <f t="shared" si="2"/>
        <v>237.6841186056613</v>
      </c>
      <c r="E16" s="228">
        <f t="shared" si="2"/>
        <v>223.88839945943948</v>
      </c>
      <c r="F16" s="228">
        <f t="shared" si="2"/>
        <v>258.35666033933649</v>
      </c>
      <c r="G16" s="228">
        <f t="shared" si="2"/>
        <v>267.93028396577097</v>
      </c>
      <c r="H16" s="228">
        <f t="shared" si="2"/>
        <v>292.15259894746373</v>
      </c>
      <c r="I16" s="228">
        <f t="shared" si="2"/>
        <v>258.6213206831581</v>
      </c>
      <c r="J16" s="228">
        <f t="shared" si="2"/>
        <v>253.32266959214019</v>
      </c>
      <c r="K16" s="228">
        <f t="shared" si="2"/>
        <v>296.83730692302402</v>
      </c>
      <c r="L16" s="228">
        <f t="shared" si="2"/>
        <v>347.77521605036247</v>
      </c>
      <c r="M16" s="228">
        <f t="shared" si="2"/>
        <v>351.49591409560742</v>
      </c>
      <c r="N16" s="228">
        <f t="shared" si="2"/>
        <v>381.82980734577967</v>
      </c>
      <c r="O16" s="228">
        <f t="shared" si="2"/>
        <v>387.98882164832048</v>
      </c>
      <c r="P16" s="228">
        <f t="shared" si="2"/>
        <v>434.82554903523896</v>
      </c>
      <c r="Q16" s="228">
        <f t="shared" si="2"/>
        <v>447.50499845508483</v>
      </c>
      <c r="R16" s="228">
        <f t="shared" si="2"/>
        <v>442.12438484810929</v>
      </c>
      <c r="S16" s="228">
        <f t="shared" si="2"/>
        <v>459.9162461736492</v>
      </c>
      <c r="T16" s="228">
        <f t="shared" si="2"/>
        <v>517.53674943842691</v>
      </c>
      <c r="U16" s="228">
        <f t="shared" si="2"/>
        <v>491.87528013941562</v>
      </c>
      <c r="V16" s="228">
        <f t="shared" si="2"/>
        <v>492.50080465072028</v>
      </c>
      <c r="W16" s="228">
        <f t="shared" si="2"/>
        <v>512.89113683340327</v>
      </c>
      <c r="X16" s="228">
        <f t="shared" si="2"/>
        <v>545.97362587140947</v>
      </c>
      <c r="Y16" s="228">
        <f t="shared" si="2"/>
        <v>564.61465643739587</v>
      </c>
    </row>
    <row r="17" spans="1:25" ht="12" customHeight="1" x14ac:dyDescent="0.25">
      <c r="A17" s="46" t="s">
        <v>28</v>
      </c>
      <c r="B17" s="229">
        <v>3.2000312651306295</v>
      </c>
      <c r="C17" s="229">
        <v>3.6383635721400189</v>
      </c>
      <c r="D17" s="229">
        <v>3.6550207056537261</v>
      </c>
      <c r="E17" s="229">
        <v>3.8102944233491955</v>
      </c>
      <c r="F17" s="229">
        <v>2.940315026711803</v>
      </c>
      <c r="G17" s="229">
        <v>4.1968053364236821</v>
      </c>
      <c r="H17" s="229">
        <v>3.8653637511751699</v>
      </c>
      <c r="I17" s="229">
        <v>2.6471669200074088</v>
      </c>
      <c r="J17" s="229">
        <v>2.5405194646015143</v>
      </c>
      <c r="K17" s="229">
        <v>1.9390875144019086</v>
      </c>
      <c r="L17" s="229">
        <v>1.741531009836522</v>
      </c>
      <c r="M17" s="229">
        <v>2.1174841221784897</v>
      </c>
      <c r="N17" s="229">
        <v>2.2379088836376511</v>
      </c>
      <c r="O17" s="229">
        <v>1.8844690478296529</v>
      </c>
      <c r="P17" s="229">
        <v>0.95464622803855437</v>
      </c>
      <c r="Q17" s="229">
        <v>1.0843992156167435</v>
      </c>
      <c r="R17" s="229">
        <v>1.1074741955761471</v>
      </c>
      <c r="S17" s="229">
        <v>1.076505395504139</v>
      </c>
      <c r="T17" s="229">
        <v>0.66560399682763594</v>
      </c>
      <c r="U17" s="229">
        <v>0.53665884172739431</v>
      </c>
      <c r="V17" s="229">
        <v>0.47515497848286792</v>
      </c>
      <c r="W17" s="229">
        <v>0.51217830017916177</v>
      </c>
      <c r="X17" s="229">
        <v>0.30283335498999187</v>
      </c>
      <c r="Y17" s="229">
        <v>0.55816708885831834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0.38012885743131397</v>
      </c>
      <c r="C19" s="229">
        <v>0.81630840737973109</v>
      </c>
      <c r="D19" s="229">
        <v>0.81596086395274237</v>
      </c>
      <c r="E19" s="229">
        <v>0.82629895119221886</v>
      </c>
      <c r="F19" s="229">
        <v>1.0934004036743212</v>
      </c>
      <c r="G19" s="229">
        <v>0.97629472975106135</v>
      </c>
      <c r="H19" s="229">
        <v>1.8564013013091962</v>
      </c>
      <c r="I19" s="229">
        <v>1.8926210950862097</v>
      </c>
      <c r="J19" s="229">
        <v>1.078877434971564</v>
      </c>
      <c r="K19" s="229">
        <v>1.697971389390702</v>
      </c>
      <c r="L19" s="229">
        <v>1.7011103816367952</v>
      </c>
      <c r="M19" s="229">
        <v>2.7025689392111376</v>
      </c>
      <c r="N19" s="229">
        <v>4.8097809386318389</v>
      </c>
      <c r="O19" s="229">
        <v>5.5205396571079701</v>
      </c>
      <c r="P19" s="229">
        <v>5.2784373173929033</v>
      </c>
      <c r="Q19" s="229">
        <v>4.8111775524179592</v>
      </c>
      <c r="R19" s="229">
        <v>5.6065853738823606</v>
      </c>
      <c r="S19" s="229">
        <v>6.175334870753252</v>
      </c>
      <c r="T19" s="229">
        <v>6.0228419121828694</v>
      </c>
      <c r="U19" s="229">
        <v>5.4300780430877031</v>
      </c>
      <c r="V19" s="229">
        <v>4.606084418893631</v>
      </c>
      <c r="W19" s="229">
        <v>4.5940364488763397</v>
      </c>
      <c r="X19" s="229">
        <v>5.4052873767287961</v>
      </c>
      <c r="Y19" s="229">
        <v>12.938254542949764</v>
      </c>
    </row>
    <row r="20" spans="1:25" ht="12" customHeight="1" x14ac:dyDescent="0.25">
      <c r="A20" s="46" t="s">
        <v>82</v>
      </c>
      <c r="B20" s="229">
        <v>17.495344474869743</v>
      </c>
      <c r="C20" s="229">
        <v>15.87062190469992</v>
      </c>
      <c r="D20" s="229">
        <v>12.253315232285715</v>
      </c>
      <c r="E20" s="229">
        <v>12.475502076234612</v>
      </c>
      <c r="F20" s="229">
        <v>12.159148504060468</v>
      </c>
      <c r="G20" s="229">
        <v>8.5582450760760818</v>
      </c>
      <c r="H20" s="229">
        <v>8.7068109368796414</v>
      </c>
      <c r="I20" s="229">
        <v>9.5607717453466332</v>
      </c>
      <c r="J20" s="229">
        <v>10.32364902110208</v>
      </c>
      <c r="K20" s="229">
        <v>9.0270316811119766</v>
      </c>
      <c r="L20" s="229">
        <v>7.4784301968707334</v>
      </c>
      <c r="M20" s="229">
        <v>7.4101638532737457</v>
      </c>
      <c r="N20" s="229">
        <v>7.4568912538267851</v>
      </c>
      <c r="O20" s="229">
        <v>7.2826320528558099</v>
      </c>
      <c r="P20" s="229">
        <v>6.6845678769835182</v>
      </c>
      <c r="Q20" s="229">
        <v>4.976062557558345</v>
      </c>
      <c r="R20" s="229">
        <v>5.2017833534719244</v>
      </c>
      <c r="S20" s="229">
        <v>6.2514917777282761</v>
      </c>
      <c r="T20" s="229">
        <v>6.8756345582085148</v>
      </c>
      <c r="U20" s="229">
        <v>4.7577583777839347</v>
      </c>
      <c r="V20" s="229">
        <v>4.344316454527041</v>
      </c>
      <c r="W20" s="229">
        <v>4.7805139527955616</v>
      </c>
      <c r="X20" s="229">
        <v>5.8336654768039153</v>
      </c>
      <c r="Y20" s="229">
        <v>5.9084569325078897</v>
      </c>
    </row>
    <row r="21" spans="1:25" ht="12" customHeight="1" x14ac:dyDescent="0.25">
      <c r="A21" s="46" t="s">
        <v>32</v>
      </c>
      <c r="B21" s="229">
        <v>35.669910606796314</v>
      </c>
      <c r="C21" s="229">
        <v>19.906665456284902</v>
      </c>
      <c r="D21" s="229">
        <v>17.930742864160418</v>
      </c>
      <c r="E21" s="229">
        <v>11.040312162954898</v>
      </c>
      <c r="F21" s="229">
        <v>6.5545433855549247</v>
      </c>
      <c r="G21" s="229">
        <v>6.8073543917538091</v>
      </c>
      <c r="H21" s="229">
        <v>7.6329326767881271</v>
      </c>
      <c r="I21" s="229">
        <v>6.030551287973914</v>
      </c>
      <c r="J21" s="229">
        <v>3.4053724449439624</v>
      </c>
      <c r="K21" s="229">
        <v>4.5720751293045083</v>
      </c>
      <c r="L21" s="229">
        <v>5.402446477739085</v>
      </c>
      <c r="M21" s="229">
        <v>2.381117060260868</v>
      </c>
      <c r="N21" s="229">
        <v>3.6837212466426847</v>
      </c>
      <c r="O21" s="229">
        <v>1.5093626358512575</v>
      </c>
      <c r="P21" s="229">
        <v>0.74254485406348747</v>
      </c>
      <c r="Q21" s="229">
        <v>0</v>
      </c>
      <c r="R21" s="229">
        <v>0</v>
      </c>
      <c r="S21" s="229">
        <v>0.18081793341000149</v>
      </c>
      <c r="T21" s="229">
        <v>0.17013592769798619</v>
      </c>
      <c r="U21" s="229">
        <v>0.80973624232789931</v>
      </c>
      <c r="V21" s="229">
        <v>0.50900919492839591</v>
      </c>
      <c r="W21" s="229">
        <v>0.2315063099775781</v>
      </c>
      <c r="X21" s="229">
        <v>0.70693550831556395</v>
      </c>
      <c r="Y21" s="229">
        <v>0.28380951736054305</v>
      </c>
    </row>
    <row r="22" spans="1:25" ht="12" customHeight="1" x14ac:dyDescent="0.25">
      <c r="A22" s="46" t="s">
        <v>33</v>
      </c>
      <c r="B22" s="229">
        <v>35.086450109776536</v>
      </c>
      <c r="C22" s="229">
        <v>34.37365235650833</v>
      </c>
      <c r="D22" s="229">
        <v>30.077803720367868</v>
      </c>
      <c r="E22" s="229">
        <v>26.4787615901351</v>
      </c>
      <c r="F22" s="229">
        <v>28.233788569695989</v>
      </c>
      <c r="G22" s="229">
        <v>23.759108156589186</v>
      </c>
      <c r="H22" s="229">
        <v>29.310950580325446</v>
      </c>
      <c r="I22" s="229">
        <v>28.112642030099114</v>
      </c>
      <c r="J22" s="229">
        <v>23.91976046181798</v>
      </c>
      <c r="K22" s="229">
        <v>18.9992332585974</v>
      </c>
      <c r="L22" s="229">
        <v>27.350109221791012</v>
      </c>
      <c r="M22" s="229">
        <v>5.0244196044543052</v>
      </c>
      <c r="N22" s="229">
        <v>3.3864144454060963</v>
      </c>
      <c r="O22" s="229">
        <v>2.7481513327611462</v>
      </c>
      <c r="P22" s="229">
        <v>2.7481513327635803</v>
      </c>
      <c r="Q22" s="229">
        <v>1.7483233018289395</v>
      </c>
      <c r="R22" s="229">
        <v>1.7566150929070314</v>
      </c>
      <c r="S22" s="229">
        <v>1.4911261817385142</v>
      </c>
      <c r="T22" s="229">
        <v>1.7810167283880773</v>
      </c>
      <c r="U22" s="229">
        <v>1.2439690328221691</v>
      </c>
      <c r="V22" s="229">
        <v>0.37145816698670336</v>
      </c>
      <c r="W22" s="229">
        <v>0.38815798857305017</v>
      </c>
      <c r="X22" s="229">
        <v>0.46707882683302138</v>
      </c>
      <c r="Y22" s="229">
        <v>0.60970333713409253</v>
      </c>
    </row>
    <row r="23" spans="1:25" ht="12" customHeight="1" x14ac:dyDescent="0.25">
      <c r="A23" s="46" t="s">
        <v>73</v>
      </c>
      <c r="B23" s="229">
        <v>62.026221908031012</v>
      </c>
      <c r="C23" s="229">
        <v>71.242449656240751</v>
      </c>
      <c r="D23" s="229">
        <v>84.093572515545105</v>
      </c>
      <c r="E23" s="229">
        <v>84.427556111785151</v>
      </c>
      <c r="F23" s="229">
        <v>89.475096690835201</v>
      </c>
      <c r="G23" s="229">
        <v>85.239353125392171</v>
      </c>
      <c r="H23" s="229">
        <v>83.747856313512244</v>
      </c>
      <c r="I23" s="229">
        <v>80.218948202460211</v>
      </c>
      <c r="J23" s="229">
        <v>75.937417900903469</v>
      </c>
      <c r="K23" s="229">
        <v>60.317513412494158</v>
      </c>
      <c r="L23" s="229">
        <v>68.725112203055261</v>
      </c>
      <c r="M23" s="229">
        <v>66.13126983659825</v>
      </c>
      <c r="N23" s="229">
        <v>58.94905583005216</v>
      </c>
      <c r="O23" s="229">
        <v>49.3356397597979</v>
      </c>
      <c r="P23" s="229">
        <v>43.144729256862028</v>
      </c>
      <c r="Q23" s="229">
        <v>41.828408396004995</v>
      </c>
      <c r="R23" s="229">
        <v>38.796371833001203</v>
      </c>
      <c r="S23" s="229">
        <v>37.373972716967124</v>
      </c>
      <c r="T23" s="229">
        <v>39.369492301510739</v>
      </c>
      <c r="U23" s="229">
        <v>32.908619312487275</v>
      </c>
      <c r="V23" s="229">
        <v>31.735012282743909</v>
      </c>
      <c r="W23" s="229">
        <v>38.537856944335253</v>
      </c>
      <c r="X23" s="229">
        <v>25.706057357965346</v>
      </c>
      <c r="Y23" s="229">
        <v>26.458143952973906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58.35125889993332</v>
      </c>
      <c r="C25" s="229">
        <v>84.743234577008678</v>
      </c>
      <c r="D25" s="229">
        <v>73.81049720090968</v>
      </c>
      <c r="E25" s="229">
        <v>69.877911461318121</v>
      </c>
      <c r="F25" s="229">
        <v>103.37852769065547</v>
      </c>
      <c r="G25" s="229">
        <v>122.05606382133769</v>
      </c>
      <c r="H25" s="229">
        <v>141.88946309614781</v>
      </c>
      <c r="I25" s="229">
        <v>116.9266331600147</v>
      </c>
      <c r="J25" s="229">
        <v>127.61414939029468</v>
      </c>
      <c r="K25" s="229">
        <v>193.16685369536026</v>
      </c>
      <c r="L25" s="229">
        <v>226.1331403602907</v>
      </c>
      <c r="M25" s="229">
        <v>259.32785886571133</v>
      </c>
      <c r="N25" s="229">
        <v>295.11987825601358</v>
      </c>
      <c r="O25" s="229">
        <v>308.26735648403303</v>
      </c>
      <c r="P25" s="229">
        <v>354.01529246229478</v>
      </c>
      <c r="Q25" s="229">
        <v>358.42403929827435</v>
      </c>
      <c r="R25" s="229">
        <v>329.80086884359565</v>
      </c>
      <c r="S25" s="229">
        <v>328.76785714408749</v>
      </c>
      <c r="T25" s="229">
        <v>372.32700251850883</v>
      </c>
      <c r="U25" s="229">
        <v>366.80436742641831</v>
      </c>
      <c r="V25" s="229">
        <v>380.42107611942197</v>
      </c>
      <c r="W25" s="229">
        <v>393.68901930521054</v>
      </c>
      <c r="X25" s="229">
        <v>440.1442873166331</v>
      </c>
      <c r="Y25" s="229">
        <v>457.43989234752291</v>
      </c>
    </row>
    <row r="26" spans="1:25" ht="12" customHeight="1" x14ac:dyDescent="0.25">
      <c r="A26" s="46" t="s">
        <v>39</v>
      </c>
      <c r="B26" s="229">
        <v>15.739896818388353</v>
      </c>
      <c r="C26" s="229">
        <v>15.309974203716669</v>
      </c>
      <c r="D26" s="229">
        <v>15.04720550278606</v>
      </c>
      <c r="E26" s="229">
        <v>14.951762682470175</v>
      </c>
      <c r="F26" s="229">
        <v>14.521840068148304</v>
      </c>
      <c r="G26" s="229">
        <v>16.337059328447303</v>
      </c>
      <c r="H26" s="229">
        <v>15.142820291326078</v>
      </c>
      <c r="I26" s="229">
        <v>13.231986242169913</v>
      </c>
      <c r="J26" s="229">
        <v>8.5029234735049641</v>
      </c>
      <c r="K26" s="229">
        <v>7.1175408423630806</v>
      </c>
      <c r="L26" s="229">
        <v>9.2433361991423997</v>
      </c>
      <c r="M26" s="229">
        <v>6.4010318139193263</v>
      </c>
      <c r="N26" s="229">
        <v>6.1861564915688785</v>
      </c>
      <c r="O26" s="229">
        <v>11.440670678083734</v>
      </c>
      <c r="P26" s="229">
        <v>21.257179706840148</v>
      </c>
      <c r="Q26" s="229">
        <v>34.632588133383486</v>
      </c>
      <c r="R26" s="229">
        <v>59.854686155675004</v>
      </c>
      <c r="S26" s="229">
        <v>78.599140153460397</v>
      </c>
      <c r="T26" s="229">
        <v>90.325021495102277</v>
      </c>
      <c r="U26" s="229">
        <v>79.384092862760923</v>
      </c>
      <c r="V26" s="229">
        <v>70.0386930347358</v>
      </c>
      <c r="W26" s="229">
        <v>70.157867583455712</v>
      </c>
      <c r="X26" s="229">
        <v>67.4074806531397</v>
      </c>
      <c r="Y26" s="229">
        <v>60.418228718088479</v>
      </c>
    </row>
    <row r="27" spans="1:25" ht="12" customHeight="1" x14ac:dyDescent="0.25">
      <c r="A27" s="39" t="s">
        <v>98</v>
      </c>
      <c r="B27" s="228">
        <f t="shared" ref="B27:Y27" si="3">SUM(B28:B37)</f>
        <v>296.38688721978235</v>
      </c>
      <c r="C27" s="228">
        <f t="shared" si="3"/>
        <v>310.63843246004126</v>
      </c>
      <c r="D27" s="228">
        <f t="shared" si="3"/>
        <v>328.2021972991605</v>
      </c>
      <c r="E27" s="228">
        <f t="shared" si="3"/>
        <v>343.97324121570443</v>
      </c>
      <c r="F27" s="228">
        <f t="shared" si="3"/>
        <v>348.7767268143831</v>
      </c>
      <c r="G27" s="228">
        <f t="shared" si="3"/>
        <v>369.12275494454383</v>
      </c>
      <c r="H27" s="228">
        <f t="shared" si="3"/>
        <v>384.7464411726699</v>
      </c>
      <c r="I27" s="228">
        <f t="shared" si="3"/>
        <v>400.84394257936174</v>
      </c>
      <c r="J27" s="228">
        <f t="shared" si="3"/>
        <v>366.05613792561525</v>
      </c>
      <c r="K27" s="228">
        <f t="shared" si="3"/>
        <v>299.23310323524413</v>
      </c>
      <c r="L27" s="228">
        <f t="shared" si="3"/>
        <v>366.0645842021575</v>
      </c>
      <c r="M27" s="228">
        <f t="shared" si="3"/>
        <v>335.10252046939559</v>
      </c>
      <c r="N27" s="228">
        <f t="shared" si="3"/>
        <v>379.99748691210016</v>
      </c>
      <c r="O27" s="228">
        <f t="shared" si="3"/>
        <v>313.50168941493877</v>
      </c>
      <c r="P27" s="228">
        <f t="shared" si="3"/>
        <v>291.26337680116569</v>
      </c>
      <c r="Q27" s="228">
        <f t="shared" si="3"/>
        <v>274.48485644300195</v>
      </c>
      <c r="R27" s="228">
        <f t="shared" si="3"/>
        <v>240.94193461656346</v>
      </c>
      <c r="S27" s="228">
        <f t="shared" si="3"/>
        <v>263.79869683281078</v>
      </c>
      <c r="T27" s="228">
        <f t="shared" si="3"/>
        <v>306.84491310211808</v>
      </c>
      <c r="U27" s="228">
        <f t="shared" si="3"/>
        <v>288.18798243691754</v>
      </c>
      <c r="V27" s="228">
        <f t="shared" si="3"/>
        <v>303.78269396973218</v>
      </c>
      <c r="W27" s="228">
        <f t="shared" si="3"/>
        <v>303.62544862717971</v>
      </c>
      <c r="X27" s="228">
        <f t="shared" si="3"/>
        <v>289.60975723700699</v>
      </c>
      <c r="Y27" s="228">
        <f t="shared" si="3"/>
        <v>288.41794934825066</v>
      </c>
    </row>
    <row r="28" spans="1:25" ht="12" customHeight="1" x14ac:dyDescent="0.25">
      <c r="A28" s="18" t="s">
        <v>28</v>
      </c>
      <c r="B28" s="230">
        <v>9.1663487864600839</v>
      </c>
      <c r="C28" s="230">
        <v>8.7280164794506945</v>
      </c>
      <c r="D28" s="230">
        <v>8.1818666546214232</v>
      </c>
      <c r="E28" s="230">
        <v>5.6651140031340352</v>
      </c>
      <c r="F28" s="230">
        <v>6.7887477419898303</v>
      </c>
      <c r="G28" s="230">
        <v>22.201045050506661</v>
      </c>
      <c r="H28" s="230">
        <v>31.912624210991634</v>
      </c>
      <c r="I28" s="230">
        <v>46.881293957034721</v>
      </c>
      <c r="J28" s="230">
        <v>48.254063510462963</v>
      </c>
      <c r="K28" s="230">
        <v>33.8254008776875</v>
      </c>
      <c r="L28" s="230">
        <v>44.882114733929598</v>
      </c>
      <c r="M28" s="230">
        <v>53.033590684356334</v>
      </c>
      <c r="N28" s="230">
        <v>50.535951821435425</v>
      </c>
      <c r="O28" s="230">
        <v>33.286210229900355</v>
      </c>
      <c r="P28" s="230">
        <v>31.266076041952843</v>
      </c>
      <c r="Q28" s="230">
        <v>23.141138187650661</v>
      </c>
      <c r="R28" s="230">
        <v>17.175500868912252</v>
      </c>
      <c r="S28" s="230">
        <v>22.215154105785619</v>
      </c>
      <c r="T28" s="230">
        <v>31.362942864737278</v>
      </c>
      <c r="U28" s="230">
        <v>28.786299025856433</v>
      </c>
      <c r="V28" s="230">
        <v>18.919943903718327</v>
      </c>
      <c r="W28" s="230">
        <v>12.770022903604159</v>
      </c>
      <c r="X28" s="230">
        <v>8.7350858195585861</v>
      </c>
      <c r="Y28" s="230">
        <v>8.0915319653119298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0.70757535581030195</v>
      </c>
      <c r="C30" s="230">
        <v>0.27139580586188483</v>
      </c>
      <c r="D30" s="230">
        <v>0.27174334928887356</v>
      </c>
      <c r="E30" s="230">
        <v>0.26140526204939707</v>
      </c>
      <c r="F30" s="230">
        <v>1.0820080228089106</v>
      </c>
      <c r="G30" s="230">
        <v>1.1991136967321705</v>
      </c>
      <c r="H30" s="230">
        <v>1.4067113384156529</v>
      </c>
      <c r="I30" s="230">
        <v>1.3704915446386394</v>
      </c>
      <c r="J30" s="230">
        <v>1.0965309915116679</v>
      </c>
      <c r="K30" s="230">
        <v>0.47743703709253116</v>
      </c>
      <c r="L30" s="230">
        <v>0.474298044846438</v>
      </c>
      <c r="M30" s="230">
        <v>2.7359521269969438</v>
      </c>
      <c r="N30" s="230">
        <v>3.8918527673010921</v>
      </c>
      <c r="O30" s="230">
        <v>4.2687982620665759</v>
      </c>
      <c r="P30" s="230">
        <v>4.5109006017816426</v>
      </c>
      <c r="Q30" s="230">
        <v>4.9781603667565868</v>
      </c>
      <c r="R30" s="230">
        <v>5.270456758533804</v>
      </c>
      <c r="S30" s="230">
        <v>6.5268147423163931</v>
      </c>
      <c r="T30" s="230">
        <v>6.9382930835179053</v>
      </c>
      <c r="U30" s="230">
        <v>5.6068093171874471</v>
      </c>
      <c r="V30" s="230">
        <v>5.8903902156721477</v>
      </c>
      <c r="W30" s="230">
        <v>5.705447643986945</v>
      </c>
      <c r="X30" s="230">
        <v>7.0022792612763611</v>
      </c>
      <c r="Y30" s="230">
        <v>12.484703324634065</v>
      </c>
    </row>
    <row r="31" spans="1:25" ht="12" customHeight="1" x14ac:dyDescent="0.25">
      <c r="A31" s="18" t="s">
        <v>82</v>
      </c>
      <c r="B31" s="230">
        <v>16.239452282308928</v>
      </c>
      <c r="C31" s="230">
        <v>14.906469455911306</v>
      </c>
      <c r="D31" s="230">
        <v>15.973455050633135</v>
      </c>
      <c r="E31" s="230">
        <v>14.926096973334079</v>
      </c>
      <c r="F31" s="230">
        <v>19.183809830435791</v>
      </c>
      <c r="G31" s="230">
        <v>24.291895209320465</v>
      </c>
      <c r="H31" s="230">
        <v>27.141230108263116</v>
      </c>
      <c r="I31" s="230">
        <v>37.354825935167604</v>
      </c>
      <c r="J31" s="230">
        <v>28.464502364588668</v>
      </c>
      <c r="K31" s="230">
        <v>26.812688576468574</v>
      </c>
      <c r="L31" s="230">
        <v>24.355081288927973</v>
      </c>
      <c r="M31" s="230">
        <v>34.026447148166213</v>
      </c>
      <c r="N31" s="230">
        <v>38.96749121303143</v>
      </c>
      <c r="O31" s="230">
        <v>39.314835901111046</v>
      </c>
      <c r="P31" s="230">
        <v>33.753374494851627</v>
      </c>
      <c r="Q31" s="230">
        <v>30.674723021217822</v>
      </c>
      <c r="R31" s="230">
        <v>30.354926529839794</v>
      </c>
      <c r="S31" s="230">
        <v>32.404259087401357</v>
      </c>
      <c r="T31" s="230">
        <v>33.082225681328659</v>
      </c>
      <c r="U31" s="230">
        <v>30.694472303406812</v>
      </c>
      <c r="V31" s="230">
        <v>32.814070675103693</v>
      </c>
      <c r="W31" s="230">
        <v>31.178921773182321</v>
      </c>
      <c r="X31" s="230">
        <v>36.667405018513584</v>
      </c>
      <c r="Y31" s="230">
        <v>35.879839690136748</v>
      </c>
    </row>
    <row r="32" spans="1:25" ht="12" customHeight="1" x14ac:dyDescent="0.25">
      <c r="A32" s="18" t="s">
        <v>32</v>
      </c>
      <c r="B32" s="230">
        <v>33.1798744318967</v>
      </c>
      <c r="C32" s="230">
        <v>14.033403331333329</v>
      </c>
      <c r="D32" s="230">
        <v>8.2516303086684744</v>
      </c>
      <c r="E32" s="230">
        <v>5.4448125146031465</v>
      </c>
      <c r="F32" s="230">
        <v>3.1426191251931401</v>
      </c>
      <c r="G32" s="230">
        <v>4.8292750149529828</v>
      </c>
      <c r="H32" s="230">
        <v>4.0036967299186648</v>
      </c>
      <c r="I32" s="230">
        <v>4.6363446707535125</v>
      </c>
      <c r="J32" s="230">
        <v>5.322056617824737</v>
      </c>
      <c r="K32" s="230">
        <v>3.1857064700076148</v>
      </c>
      <c r="L32" s="230">
        <v>2.3552491370502526</v>
      </c>
      <c r="M32" s="230">
        <v>1.4977307471338004</v>
      </c>
      <c r="N32" s="230">
        <v>1.1648600087313477</v>
      </c>
      <c r="O32" s="230">
        <v>0.43010426010746938</v>
      </c>
      <c r="P32" s="230">
        <v>0.2271885939158762</v>
      </c>
      <c r="Q32" s="230">
        <v>0</v>
      </c>
      <c r="R32" s="230">
        <v>0</v>
      </c>
      <c r="S32" s="230">
        <v>0.11299118094941377</v>
      </c>
      <c r="T32" s="230">
        <v>9.6588061983871099E-2</v>
      </c>
      <c r="U32" s="230">
        <v>0.25595593308052678</v>
      </c>
      <c r="V32" s="230">
        <v>0.16786096844219733</v>
      </c>
      <c r="W32" s="230">
        <v>6.3248634132481996E-2</v>
      </c>
      <c r="X32" s="230">
        <v>0.19297850716164999</v>
      </c>
      <c r="Y32" s="230">
        <v>7.5949725975656468E-2</v>
      </c>
    </row>
    <row r="33" spans="1:25" ht="12" customHeight="1" x14ac:dyDescent="0.25">
      <c r="A33" s="18" t="s">
        <v>33</v>
      </c>
      <c r="B33" s="230">
        <v>18.382337508452181</v>
      </c>
      <c r="C33" s="230">
        <v>11.7236821232853</v>
      </c>
      <c r="D33" s="230">
        <v>21.104311498892656</v>
      </c>
      <c r="E33" s="230">
        <v>37.637145546580307</v>
      </c>
      <c r="F33" s="230">
        <v>33.46285803391536</v>
      </c>
      <c r="G33" s="230">
        <v>15.287925377374691</v>
      </c>
      <c r="H33" s="230">
        <v>20.072626375822445</v>
      </c>
      <c r="I33" s="230">
        <v>6.6989658804769796</v>
      </c>
      <c r="J33" s="230">
        <v>4.4322601744674799</v>
      </c>
      <c r="K33" s="230">
        <v>4.8332688910156705</v>
      </c>
      <c r="L33" s="230">
        <v>14.730974183196086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3.1425250618651095</v>
      </c>
      <c r="S33" s="230">
        <v>1.0528978939278655</v>
      </c>
      <c r="T33" s="230">
        <v>0.11528593713212887</v>
      </c>
      <c r="U33" s="230">
        <v>1.0373185578518962E-2</v>
      </c>
      <c r="V33" s="230">
        <v>1.4228668545094272</v>
      </c>
      <c r="W33" s="230">
        <v>2.039775829357271E-3</v>
      </c>
      <c r="X33" s="230">
        <v>1.0209152134101895E-3</v>
      </c>
      <c r="Y33" s="230">
        <v>6.2037995812985747E-3</v>
      </c>
    </row>
    <row r="34" spans="1:25" ht="12" customHeight="1" x14ac:dyDescent="0.25">
      <c r="A34" s="18" t="s">
        <v>73</v>
      </c>
      <c r="B34" s="230">
        <v>138.44579592450677</v>
      </c>
      <c r="C34" s="230">
        <v>174.68268930619175</v>
      </c>
      <c r="D34" s="230">
        <v>188.87283042324859</v>
      </c>
      <c r="E34" s="230">
        <v>181.75284406188783</v>
      </c>
      <c r="F34" s="230">
        <v>185.98127355809089</v>
      </c>
      <c r="G34" s="230">
        <v>200.87777962167294</v>
      </c>
      <c r="H34" s="230">
        <v>197.88376023122802</v>
      </c>
      <c r="I34" s="230">
        <v>194.86422448871551</v>
      </c>
      <c r="J34" s="230">
        <v>179.37074135974444</v>
      </c>
      <c r="K34" s="230">
        <v>145.98303499343365</v>
      </c>
      <c r="L34" s="230">
        <v>166.08568350643787</v>
      </c>
      <c r="M34" s="230">
        <v>100.10441206078895</v>
      </c>
      <c r="N34" s="230">
        <v>115.7737721527</v>
      </c>
      <c r="O34" s="230">
        <v>88.302818033386373</v>
      </c>
      <c r="P34" s="230">
        <v>72.884393634350658</v>
      </c>
      <c r="Q34" s="230">
        <v>75.55187801684832</v>
      </c>
      <c r="R34" s="230">
        <v>65.368624058661268</v>
      </c>
      <c r="S34" s="230">
        <v>66.377891672600697</v>
      </c>
      <c r="T34" s="230">
        <v>69.618266516762219</v>
      </c>
      <c r="U34" s="230">
        <v>61.165214085001452</v>
      </c>
      <c r="V34" s="230">
        <v>61.673657166403061</v>
      </c>
      <c r="W34" s="230">
        <v>67.07424524799606</v>
      </c>
      <c r="X34" s="230">
        <v>48.185543363568073</v>
      </c>
      <c r="Y34" s="230">
        <v>51.718670184339594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0.57204290574164673</v>
      </c>
      <c r="C36" s="230">
        <v>0.28591417621572646</v>
      </c>
      <c r="D36" s="230">
        <v>0.39887511207396642</v>
      </c>
      <c r="E36" s="230">
        <v>9.2039458043740296</v>
      </c>
      <c r="F36" s="230">
        <v>8.5685058433083867</v>
      </c>
      <c r="G36" s="230">
        <v>6.5147874254379019</v>
      </c>
      <c r="H36" s="230">
        <v>6.2188774025624411</v>
      </c>
      <c r="I36" s="230">
        <v>8.1568578116104078</v>
      </c>
      <c r="J36" s="230">
        <v>6.7126777808145022</v>
      </c>
      <c r="K36" s="230">
        <v>3.6659923923439521</v>
      </c>
      <c r="L36" s="230">
        <v>27.998845882185663</v>
      </c>
      <c r="M36" s="230">
        <v>52.795786878054798</v>
      </c>
      <c r="N36" s="230">
        <v>55.386398614149812</v>
      </c>
      <c r="O36" s="230">
        <v>52.294466387849923</v>
      </c>
      <c r="P36" s="230">
        <v>64.58608329006978</v>
      </c>
      <c r="Q36" s="230">
        <v>54.659967580487375</v>
      </c>
      <c r="R36" s="230">
        <v>37.185717570849704</v>
      </c>
      <c r="S36" s="230">
        <v>47.549425744992448</v>
      </c>
      <c r="T36" s="230">
        <v>74.569472116056943</v>
      </c>
      <c r="U36" s="230">
        <v>71.16166868708126</v>
      </c>
      <c r="V36" s="230">
        <v>92.947969452375048</v>
      </c>
      <c r="W36" s="230">
        <v>92.230929104075756</v>
      </c>
      <c r="X36" s="230">
        <v>98.027939682506883</v>
      </c>
      <c r="Y36" s="230">
        <v>93.697854857980133</v>
      </c>
    </row>
    <row r="37" spans="1:25" ht="12" customHeight="1" x14ac:dyDescent="0.25">
      <c r="A37" s="47" t="s">
        <v>40</v>
      </c>
      <c r="B37" s="231">
        <v>79.693460024605727</v>
      </c>
      <c r="C37" s="231">
        <v>86.006861781791244</v>
      </c>
      <c r="D37" s="231">
        <v>85.147484901733407</v>
      </c>
      <c r="E37" s="231">
        <v>89.081877049741564</v>
      </c>
      <c r="F37" s="231">
        <v>90.566904658640766</v>
      </c>
      <c r="G37" s="231">
        <v>93.92093354854596</v>
      </c>
      <c r="H37" s="231">
        <v>96.106914775467956</v>
      </c>
      <c r="I37" s="231">
        <v>100.88093829096439</v>
      </c>
      <c r="J37" s="231">
        <v>92.403305126200806</v>
      </c>
      <c r="K37" s="231">
        <v>80.449573997194676</v>
      </c>
      <c r="L37" s="231">
        <v>85.182337425583626</v>
      </c>
      <c r="M37" s="231">
        <v>90.908600823898539</v>
      </c>
      <c r="N37" s="231">
        <v>114.27716033475102</v>
      </c>
      <c r="O37" s="231">
        <v>95.604456340517018</v>
      </c>
      <c r="P37" s="231">
        <v>84.03536014424327</v>
      </c>
      <c r="Q37" s="231">
        <v>85.478989270041154</v>
      </c>
      <c r="R37" s="231">
        <v>82.444183767901549</v>
      </c>
      <c r="S37" s="231">
        <v>87.559262404837014</v>
      </c>
      <c r="T37" s="231">
        <v>91.061838840599094</v>
      </c>
      <c r="U37" s="231">
        <v>90.507189899725077</v>
      </c>
      <c r="V37" s="231">
        <v>89.945934733508253</v>
      </c>
      <c r="W37" s="231">
        <v>94.600593544372657</v>
      </c>
      <c r="X37" s="231">
        <v>90.797504669208465</v>
      </c>
      <c r="Y37" s="231">
        <v>86.46319580029126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0.99999999999999989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0.99999999999999989</v>
      </c>
      <c r="T41" s="232">
        <f t="shared" si="4"/>
        <v>1</v>
      </c>
      <c r="U41" s="232">
        <f t="shared" si="4"/>
        <v>1</v>
      </c>
      <c r="V41" s="232">
        <f t="shared" si="4"/>
        <v>1.0000000000000002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1.0108768344381933E-2</v>
      </c>
      <c r="C42" s="233">
        <f t="shared" si="5"/>
        <v>1.0158857904064006E-2</v>
      </c>
      <c r="D42" s="233">
        <f t="shared" si="5"/>
        <v>1.0077383976345933E-2</v>
      </c>
      <c r="E42" s="233">
        <f t="shared" si="5"/>
        <v>1.0640238314846021E-2</v>
      </c>
      <c r="F42" s="233">
        <f t="shared" si="5"/>
        <v>1.0046185800003752E-2</v>
      </c>
      <c r="G42" s="233">
        <f t="shared" si="5"/>
        <v>9.7469160496809985E-3</v>
      </c>
      <c r="H42" s="233">
        <f t="shared" si="5"/>
        <v>9.6651067160844137E-3</v>
      </c>
      <c r="I42" s="233">
        <f t="shared" si="5"/>
        <v>1.0041105448556608E-2</v>
      </c>
      <c r="J42" s="233">
        <f t="shared" si="5"/>
        <v>1.0058769461807731E-2</v>
      </c>
      <c r="K42" s="233">
        <f t="shared" si="5"/>
        <v>8.8267256588510784E-3</v>
      </c>
      <c r="L42" s="233">
        <f t="shared" si="5"/>
        <v>8.0527763367022748E-3</v>
      </c>
      <c r="M42" s="233">
        <f t="shared" si="5"/>
        <v>8.3906286597076121E-3</v>
      </c>
      <c r="N42" s="233">
        <f t="shared" si="5"/>
        <v>7.7447929346150341E-3</v>
      </c>
      <c r="O42" s="233">
        <f t="shared" si="5"/>
        <v>8.6340704205885594E-3</v>
      </c>
      <c r="P42" s="233">
        <f t="shared" si="5"/>
        <v>8.2747572853747071E-3</v>
      </c>
      <c r="Q42" s="233">
        <f t="shared" si="5"/>
        <v>8.1509027093117897E-3</v>
      </c>
      <c r="R42" s="233">
        <f t="shared" si="5"/>
        <v>8.3962349247632146E-3</v>
      </c>
      <c r="S42" s="233">
        <f t="shared" si="5"/>
        <v>8.5277092120590939E-3</v>
      </c>
      <c r="T42" s="233">
        <f t="shared" si="5"/>
        <v>8.1088955020098882E-3</v>
      </c>
      <c r="U42" s="233">
        <f t="shared" si="5"/>
        <v>8.4743278659657247E-3</v>
      </c>
      <c r="V42" s="233">
        <f t="shared" si="5"/>
        <v>8.3848420729540508E-3</v>
      </c>
      <c r="W42" s="233">
        <f t="shared" si="5"/>
        <v>8.309053794207032E-3</v>
      </c>
      <c r="X42" s="233">
        <f t="shared" si="5"/>
        <v>7.5833364844108252E-3</v>
      </c>
      <c r="Y42" s="233">
        <f t="shared" si="5"/>
        <v>7.2599937093317359E-3</v>
      </c>
    </row>
    <row r="43" spans="1:25" ht="12" customHeight="1" x14ac:dyDescent="0.25">
      <c r="A43" s="173" t="s">
        <v>92</v>
      </c>
      <c r="B43" s="233">
        <f t="shared" ref="B43:Y43" si="6">IF(B7=0,0,B7/B$5)</f>
        <v>1.1160448221249069E-2</v>
      </c>
      <c r="C43" s="233">
        <f t="shared" si="6"/>
        <v>1.1366854325751449E-2</v>
      </c>
      <c r="D43" s="233">
        <f t="shared" si="6"/>
        <v>1.1300189830845903E-2</v>
      </c>
      <c r="E43" s="233">
        <f t="shared" si="6"/>
        <v>1.1808158826933465E-2</v>
      </c>
      <c r="F43" s="233">
        <f t="shared" si="6"/>
        <v>1.0952738859097968E-2</v>
      </c>
      <c r="G43" s="233">
        <f t="shared" si="6"/>
        <v>1.0755993238342624E-2</v>
      </c>
      <c r="H43" s="233">
        <f t="shared" si="6"/>
        <v>1.0563903048733067E-2</v>
      </c>
      <c r="I43" s="233">
        <f t="shared" si="6"/>
        <v>1.0718015948822799E-2</v>
      </c>
      <c r="J43" s="233">
        <f t="shared" si="6"/>
        <v>1.077785057925895E-2</v>
      </c>
      <c r="K43" s="233">
        <f t="shared" si="6"/>
        <v>9.498676818322456E-3</v>
      </c>
      <c r="L43" s="233">
        <f t="shared" si="6"/>
        <v>8.7183513022514626E-3</v>
      </c>
      <c r="M43" s="233">
        <f t="shared" si="6"/>
        <v>9.2652967490411565E-3</v>
      </c>
      <c r="N43" s="233">
        <f t="shared" si="6"/>
        <v>8.5403576376966543E-3</v>
      </c>
      <c r="O43" s="233">
        <f t="shared" si="6"/>
        <v>9.6356767147142038E-3</v>
      </c>
      <c r="P43" s="233">
        <f t="shared" si="6"/>
        <v>8.9895062048537255E-3</v>
      </c>
      <c r="Q43" s="233">
        <f t="shared" si="6"/>
        <v>8.9188341257846471E-3</v>
      </c>
      <c r="R43" s="233">
        <f t="shared" si="6"/>
        <v>9.2745176792512901E-3</v>
      </c>
      <c r="S43" s="233">
        <f t="shared" si="6"/>
        <v>9.339205868620061E-3</v>
      </c>
      <c r="T43" s="233">
        <f t="shared" si="6"/>
        <v>8.8551896112739337E-3</v>
      </c>
      <c r="U43" s="233">
        <f t="shared" si="6"/>
        <v>9.0855060628755261E-3</v>
      </c>
      <c r="V43" s="233">
        <f t="shared" si="6"/>
        <v>9.0771482724805591E-3</v>
      </c>
      <c r="W43" s="233">
        <f t="shared" si="6"/>
        <v>9.1814994990074769E-3</v>
      </c>
      <c r="X43" s="233">
        <f t="shared" si="6"/>
        <v>8.6134011879082685E-3</v>
      </c>
      <c r="Y43" s="233">
        <f t="shared" si="6"/>
        <v>8.1048843860789394E-3</v>
      </c>
    </row>
    <row r="44" spans="1:25" ht="12" customHeight="1" x14ac:dyDescent="0.25">
      <c r="A44" s="173" t="s">
        <v>93</v>
      </c>
      <c r="B44" s="233">
        <f t="shared" ref="B44:Y44" si="7">IF(B8=0,0,B8/B$5)</f>
        <v>2.0856241548645165E-2</v>
      </c>
      <c r="C44" s="233">
        <f t="shared" si="7"/>
        <v>2.1204894989478251E-2</v>
      </c>
      <c r="D44" s="233">
        <f t="shared" si="7"/>
        <v>2.0536257451439166E-2</v>
      </c>
      <c r="E44" s="233">
        <f t="shared" si="7"/>
        <v>2.1298138446979867E-2</v>
      </c>
      <c r="F44" s="233">
        <f t="shared" si="7"/>
        <v>2.0406094719995105E-2</v>
      </c>
      <c r="G44" s="233">
        <f t="shared" si="7"/>
        <v>2.0746840384422167E-2</v>
      </c>
      <c r="H44" s="233">
        <f t="shared" si="7"/>
        <v>2.0610549819525894E-2</v>
      </c>
      <c r="I44" s="233">
        <f t="shared" si="7"/>
        <v>2.1124134520831409E-2</v>
      </c>
      <c r="J44" s="233">
        <f t="shared" si="7"/>
        <v>2.1498842936548811E-2</v>
      </c>
      <c r="K44" s="233">
        <f t="shared" si="7"/>
        <v>2.0767454324511089E-2</v>
      </c>
      <c r="L44" s="233">
        <f t="shared" si="7"/>
        <v>1.8468134427980135E-2</v>
      </c>
      <c r="M44" s="233">
        <f t="shared" si="7"/>
        <v>1.9476326718342273E-2</v>
      </c>
      <c r="N44" s="233">
        <f t="shared" si="7"/>
        <v>2.0257347536465076E-2</v>
      </c>
      <c r="O44" s="233">
        <f t="shared" si="7"/>
        <v>2.0429128169605872E-2</v>
      </c>
      <c r="P44" s="233">
        <f t="shared" si="7"/>
        <v>1.826814165599518E-2</v>
      </c>
      <c r="Q44" s="233">
        <f t="shared" si="7"/>
        <v>1.8865894237063609E-2</v>
      </c>
      <c r="R44" s="233">
        <f t="shared" si="7"/>
        <v>1.9555582834881562E-2</v>
      </c>
      <c r="S44" s="233">
        <f t="shared" si="7"/>
        <v>1.9456847778801949E-2</v>
      </c>
      <c r="T44" s="233">
        <f t="shared" si="7"/>
        <v>1.7771074900765713E-2</v>
      </c>
      <c r="U44" s="233">
        <f t="shared" si="7"/>
        <v>1.8672267800580681E-2</v>
      </c>
      <c r="V44" s="233">
        <f t="shared" si="7"/>
        <v>1.8546371999920909E-2</v>
      </c>
      <c r="W44" s="233">
        <f t="shared" si="7"/>
        <v>1.8971087398227698E-2</v>
      </c>
      <c r="X44" s="233">
        <f t="shared" si="7"/>
        <v>1.7574979868866119E-2</v>
      </c>
      <c r="Y44" s="233">
        <f t="shared" si="7"/>
        <v>1.6505381221335883E-2</v>
      </c>
    </row>
    <row r="45" spans="1:25" ht="12" customHeight="1" x14ac:dyDescent="0.25">
      <c r="A45" s="173" t="s">
        <v>94</v>
      </c>
      <c r="B45" s="233">
        <f t="shared" ref="B45:Y45" si="8">IF(B9=0,0,B9/B$5)</f>
        <v>2.7017059737351846E-2</v>
      </c>
      <c r="C45" s="233">
        <f t="shared" si="8"/>
        <v>2.7622019737141446E-2</v>
      </c>
      <c r="D45" s="233">
        <f t="shared" si="8"/>
        <v>2.6727325891840438E-2</v>
      </c>
      <c r="E45" s="233">
        <f t="shared" si="8"/>
        <v>2.8438129139380434E-2</v>
      </c>
      <c r="F45" s="233">
        <f t="shared" si="8"/>
        <v>2.7902359934190591E-2</v>
      </c>
      <c r="G45" s="233">
        <f t="shared" si="8"/>
        <v>2.7968708820516615E-2</v>
      </c>
      <c r="H45" s="233">
        <f t="shared" si="8"/>
        <v>2.8250116124134295E-2</v>
      </c>
      <c r="I45" s="233">
        <f t="shared" si="8"/>
        <v>2.8945637472440677E-2</v>
      </c>
      <c r="J45" s="233">
        <f t="shared" si="8"/>
        <v>2.9277487500379867E-2</v>
      </c>
      <c r="K45" s="233">
        <f t="shared" si="8"/>
        <v>3.0585571977835058E-2</v>
      </c>
      <c r="L45" s="233">
        <f t="shared" si="8"/>
        <v>2.7175079768451956E-2</v>
      </c>
      <c r="M45" s="233">
        <f t="shared" si="8"/>
        <v>2.9099508835863975E-2</v>
      </c>
      <c r="N45" s="233">
        <f t="shared" si="8"/>
        <v>2.8127917305939134E-2</v>
      </c>
      <c r="O45" s="233">
        <f t="shared" si="8"/>
        <v>3.302293766182611E-2</v>
      </c>
      <c r="P45" s="233">
        <f t="shared" si="8"/>
        <v>3.3069520232348638E-2</v>
      </c>
      <c r="Q45" s="233">
        <f t="shared" si="8"/>
        <v>3.4481968808090659E-2</v>
      </c>
      <c r="R45" s="233">
        <f t="shared" si="8"/>
        <v>3.6758179184001663E-2</v>
      </c>
      <c r="S45" s="233">
        <f t="shared" si="8"/>
        <v>3.6177738477131335E-2</v>
      </c>
      <c r="T45" s="233">
        <f t="shared" si="8"/>
        <v>3.3779356318518514E-2</v>
      </c>
      <c r="U45" s="233">
        <f t="shared" si="8"/>
        <v>3.5888309682260283E-2</v>
      </c>
      <c r="V45" s="233">
        <f t="shared" si="8"/>
        <v>3.6687111065322735E-2</v>
      </c>
      <c r="W45" s="233">
        <f t="shared" si="8"/>
        <v>3.7074945692201128E-2</v>
      </c>
      <c r="X45" s="233">
        <f t="shared" si="8"/>
        <v>3.350059760136357E-2</v>
      </c>
      <c r="Y45" s="233">
        <f t="shared" si="8"/>
        <v>3.0976265856879456E-2</v>
      </c>
    </row>
    <row r="46" spans="1:25" ht="12" customHeight="1" x14ac:dyDescent="0.25">
      <c r="A46" s="173" t="s">
        <v>95</v>
      </c>
      <c r="B46" s="233">
        <f t="shared" ref="B46:Y46" si="9">IF(B10=0,0,B10/B$5)</f>
        <v>2.1412016958450034E-2</v>
      </c>
      <c r="C46" s="233">
        <f t="shared" si="9"/>
        <v>2.1433778629013082E-2</v>
      </c>
      <c r="D46" s="233">
        <f t="shared" si="9"/>
        <v>2.1452638741348607E-2</v>
      </c>
      <c r="E46" s="233">
        <f t="shared" si="9"/>
        <v>2.1241991185420899E-2</v>
      </c>
      <c r="F46" s="233">
        <f t="shared" si="9"/>
        <v>2.0661291696723306E-2</v>
      </c>
      <c r="G46" s="233">
        <f t="shared" si="9"/>
        <v>1.891687708107382E-2</v>
      </c>
      <c r="H46" s="233">
        <f t="shared" si="9"/>
        <v>1.7577859166177313E-2</v>
      </c>
      <c r="I46" s="233">
        <f t="shared" si="9"/>
        <v>1.6763781476190724E-2</v>
      </c>
      <c r="J46" s="233">
        <f t="shared" si="9"/>
        <v>1.6430683981351661E-2</v>
      </c>
      <c r="K46" s="233">
        <f t="shared" si="9"/>
        <v>1.5704025682723961E-2</v>
      </c>
      <c r="L46" s="233">
        <f t="shared" si="9"/>
        <v>1.5129810946354775E-2</v>
      </c>
      <c r="M46" s="233">
        <f t="shared" si="9"/>
        <v>1.5555073114754538E-2</v>
      </c>
      <c r="N46" s="233">
        <f t="shared" si="9"/>
        <v>1.4620522987931031E-2</v>
      </c>
      <c r="O46" s="233">
        <f t="shared" si="9"/>
        <v>1.4454289549573465E-2</v>
      </c>
      <c r="P46" s="233">
        <f t="shared" si="9"/>
        <v>1.3644178245582117E-2</v>
      </c>
      <c r="Q46" s="233">
        <f t="shared" si="9"/>
        <v>1.3095707870360627E-2</v>
      </c>
      <c r="R46" s="233">
        <f t="shared" si="9"/>
        <v>1.3987893381987342E-2</v>
      </c>
      <c r="S46" s="233">
        <f t="shared" si="9"/>
        <v>1.4279005653397972E-2</v>
      </c>
      <c r="T46" s="233">
        <f t="shared" si="9"/>
        <v>1.3355661206794898E-2</v>
      </c>
      <c r="U46" s="233">
        <f t="shared" si="9"/>
        <v>1.3126620246412082E-2</v>
      </c>
      <c r="V46" s="233">
        <f t="shared" si="9"/>
        <v>1.3006451236417395E-2</v>
      </c>
      <c r="W46" s="233">
        <f t="shared" si="9"/>
        <v>1.3299454899659852E-2</v>
      </c>
      <c r="X46" s="233">
        <f t="shared" si="9"/>
        <v>1.1672695427343425E-2</v>
      </c>
      <c r="Y46" s="233">
        <f t="shared" si="9"/>
        <v>1.1359168011036171E-2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0.39537120057370284</v>
      </c>
      <c r="C47" s="234">
        <f t="shared" si="10"/>
        <v>0.40128471585862441</v>
      </c>
      <c r="D47" s="234">
        <f t="shared" si="10"/>
        <v>0.38217968531624802</v>
      </c>
      <c r="E47" s="234">
        <f t="shared" si="10"/>
        <v>0.35743082550669802</v>
      </c>
      <c r="F47" s="234">
        <f t="shared" si="10"/>
        <v>0.38725041306696195</v>
      </c>
      <c r="G47" s="234">
        <f t="shared" si="10"/>
        <v>0.38350991762931702</v>
      </c>
      <c r="H47" s="234">
        <f t="shared" si="10"/>
        <v>0.39419830369696912</v>
      </c>
      <c r="I47" s="234">
        <f t="shared" si="10"/>
        <v>0.35781715970836631</v>
      </c>
      <c r="J47" s="234">
        <f t="shared" si="10"/>
        <v>0.37298534962173591</v>
      </c>
      <c r="K47" s="234">
        <f t="shared" si="10"/>
        <v>0.45547070355310432</v>
      </c>
      <c r="L47" s="234">
        <f t="shared" si="10"/>
        <v>0.44941075217403842</v>
      </c>
      <c r="M47" s="234">
        <f t="shared" si="10"/>
        <v>0.47006832501002627</v>
      </c>
      <c r="N47" s="234">
        <f t="shared" si="10"/>
        <v>0.46146175945781909</v>
      </c>
      <c r="O47" s="234">
        <f t="shared" si="10"/>
        <v>0.50542872866715105</v>
      </c>
      <c r="P47" s="234">
        <f t="shared" si="10"/>
        <v>0.54960601611044246</v>
      </c>
      <c r="Q47" s="234">
        <f t="shared" si="10"/>
        <v>0.56805836400161214</v>
      </c>
      <c r="R47" s="234">
        <f t="shared" si="10"/>
        <v>0.59032282310648621</v>
      </c>
      <c r="S47" s="234">
        <f t="shared" si="10"/>
        <v>0.57970968952044821</v>
      </c>
      <c r="T47" s="234">
        <f t="shared" si="10"/>
        <v>0.57639070041224794</v>
      </c>
      <c r="U47" s="234">
        <f t="shared" si="10"/>
        <v>0.57680497742643988</v>
      </c>
      <c r="V47" s="234">
        <f t="shared" si="10"/>
        <v>0.56549274043984898</v>
      </c>
      <c r="W47" s="234">
        <f t="shared" si="10"/>
        <v>0.57359973972519773</v>
      </c>
      <c r="X47" s="234">
        <f t="shared" si="10"/>
        <v>0.60182112566120927</v>
      </c>
      <c r="Y47" s="234">
        <f t="shared" si="10"/>
        <v>0.61277497592581998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0.51407426461621908</v>
      </c>
      <c r="C48" s="235">
        <f t="shared" si="11"/>
        <v>0.50692887855592739</v>
      </c>
      <c r="D48" s="235">
        <f t="shared" si="11"/>
        <v>0.527726518791932</v>
      </c>
      <c r="E48" s="235">
        <f t="shared" si="11"/>
        <v>0.54914251857974139</v>
      </c>
      <c r="F48" s="235">
        <f t="shared" si="11"/>
        <v>0.52278091592302733</v>
      </c>
      <c r="G48" s="235">
        <f t="shared" si="11"/>
        <v>0.52835474679664673</v>
      </c>
      <c r="H48" s="235">
        <f t="shared" si="11"/>
        <v>0.51913416142837587</v>
      </c>
      <c r="I48" s="235">
        <f t="shared" si="11"/>
        <v>0.55459016542479145</v>
      </c>
      <c r="J48" s="235">
        <f t="shared" si="11"/>
        <v>0.53897101591891716</v>
      </c>
      <c r="K48" s="235">
        <f t="shared" si="11"/>
        <v>0.45914684198465194</v>
      </c>
      <c r="L48" s="235">
        <f t="shared" si="11"/>
        <v>0.47304509504422104</v>
      </c>
      <c r="M48" s="235">
        <f t="shared" si="11"/>
        <v>0.44814484091226409</v>
      </c>
      <c r="N48" s="235">
        <f t="shared" si="11"/>
        <v>0.45924730213953396</v>
      </c>
      <c r="O48" s="235">
        <f t="shared" si="11"/>
        <v>0.4083951688165407</v>
      </c>
      <c r="P48" s="235">
        <f t="shared" si="11"/>
        <v>0.36814788026540313</v>
      </c>
      <c r="Q48" s="235">
        <f t="shared" si="11"/>
        <v>0.34842832824777659</v>
      </c>
      <c r="R48" s="235">
        <f t="shared" si="11"/>
        <v>0.32170476888862876</v>
      </c>
      <c r="S48" s="235">
        <f t="shared" si="11"/>
        <v>0.33250980348954129</v>
      </c>
      <c r="T48" s="235">
        <f t="shared" si="11"/>
        <v>0.34173912204838919</v>
      </c>
      <c r="U48" s="235">
        <f t="shared" si="11"/>
        <v>0.33794799091546585</v>
      </c>
      <c r="V48" s="235">
        <f t="shared" si="11"/>
        <v>0.34880533491305554</v>
      </c>
      <c r="W48" s="235">
        <f t="shared" si="11"/>
        <v>0.33956421899149908</v>
      </c>
      <c r="X48" s="235">
        <f t="shared" si="11"/>
        <v>0.31923386376889851</v>
      </c>
      <c r="Y48" s="235">
        <f t="shared" si="11"/>
        <v>0.31301933088951789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LV: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261.90787425423196</v>
      </c>
      <c r="C5" s="223">
        <f t="shared" si="0"/>
        <v>279.79164935605274</v>
      </c>
      <c r="D5" s="223">
        <f t="shared" si="0"/>
        <v>292.29696811819997</v>
      </c>
      <c r="E5" s="223">
        <f t="shared" si="0"/>
        <v>299.00776470764492</v>
      </c>
      <c r="F5" s="223">
        <f t="shared" si="0"/>
        <v>314.91743963167926</v>
      </c>
      <c r="G5" s="223">
        <f t="shared" si="0"/>
        <v>335.36165809701475</v>
      </c>
      <c r="H5" s="223">
        <f t="shared" si="0"/>
        <v>352.6890078577502</v>
      </c>
      <c r="I5" s="223">
        <f t="shared" si="0"/>
        <v>345.8409159511267</v>
      </c>
      <c r="J5" s="223">
        <f t="shared" si="0"/>
        <v>325.2465841942423</v>
      </c>
      <c r="K5" s="223">
        <f t="shared" si="0"/>
        <v>297.41204053365243</v>
      </c>
      <c r="L5" s="223">
        <f t="shared" si="0"/>
        <v>362.3170559942165</v>
      </c>
      <c r="M5" s="223">
        <f t="shared" si="0"/>
        <v>355.71156371446307</v>
      </c>
      <c r="N5" s="223">
        <f t="shared" si="0"/>
        <v>391.44826047623076</v>
      </c>
      <c r="O5" s="223">
        <f t="shared" si="0"/>
        <v>360.90266288542227</v>
      </c>
      <c r="P5" s="223">
        <f t="shared" si="0"/>
        <v>370.9577917777342</v>
      </c>
      <c r="Q5" s="223">
        <f t="shared" si="0"/>
        <v>364.98282902850292</v>
      </c>
      <c r="R5" s="223">
        <f t="shared" si="0"/>
        <v>343.65543666121465</v>
      </c>
      <c r="S5" s="223">
        <f t="shared" si="0"/>
        <v>371.05670962291902</v>
      </c>
      <c r="T5" s="223">
        <f t="shared" si="0"/>
        <v>425.5946298280885</v>
      </c>
      <c r="U5" s="223">
        <f t="shared" si="0"/>
        <v>403.6721135061797</v>
      </c>
      <c r="V5" s="223">
        <f t="shared" si="0"/>
        <v>415.62016874432368</v>
      </c>
      <c r="W5" s="223">
        <f t="shared" si="0"/>
        <v>426.02697463486368</v>
      </c>
      <c r="X5" s="223">
        <f t="shared" si="0"/>
        <v>427.00907126387426</v>
      </c>
      <c r="Y5" s="223">
        <f t="shared" si="0"/>
        <v>431.02650565734501</v>
      </c>
    </row>
    <row r="6" spans="1:25" ht="12" customHeight="1" x14ac:dyDescent="0.25">
      <c r="A6" s="173" t="s">
        <v>91</v>
      </c>
      <c r="B6" s="224">
        <v>2.7737501694547202</v>
      </c>
      <c r="C6" s="224">
        <v>2.9591358159390984</v>
      </c>
      <c r="D6" s="224">
        <v>3.0030255466572151</v>
      </c>
      <c r="E6" s="224">
        <v>3.2006167446976641</v>
      </c>
      <c r="F6" s="224">
        <v>3.2183929946098835</v>
      </c>
      <c r="G6" s="224">
        <v>3.2786203727747991</v>
      </c>
      <c r="H6" s="224">
        <v>3.4513842132200612</v>
      </c>
      <c r="I6" s="224">
        <v>3.5058499201700091</v>
      </c>
      <c r="J6" s="224">
        <v>3.2815972928462314</v>
      </c>
      <c r="K6" s="224">
        <v>2.7381534381598289</v>
      </c>
      <c r="L6" s="224">
        <v>2.9886730191088975</v>
      </c>
      <c r="M6" s="224">
        <v>3.0136898509750845</v>
      </c>
      <c r="N6" s="224">
        <v>3.071316518181868</v>
      </c>
      <c r="O6" s="224">
        <v>3.1910857466016633</v>
      </c>
      <c r="P6" s="224">
        <v>3.1540356020597495</v>
      </c>
      <c r="Q6" s="224">
        <v>3.0871614136162879</v>
      </c>
      <c r="R6" s="224">
        <v>3.0229488149781365</v>
      </c>
      <c r="S6" s="224">
        <v>3.2719609368786031</v>
      </c>
      <c r="T6" s="224">
        <v>3.5370668598496113</v>
      </c>
      <c r="U6" s="224">
        <v>3.5040702196954747</v>
      </c>
      <c r="V6" s="224">
        <v>3.5458994937923798</v>
      </c>
      <c r="W6" s="224">
        <v>3.6125263514975683</v>
      </c>
      <c r="X6" s="224">
        <v>3.3392251960510606</v>
      </c>
      <c r="Y6" s="224">
        <v>3.2451798507887171</v>
      </c>
    </row>
    <row r="7" spans="1:25" ht="12" customHeight="1" x14ac:dyDescent="0.25">
      <c r="A7" s="173" t="s">
        <v>92</v>
      </c>
      <c r="B7" s="224">
        <v>0.77136060243001359</v>
      </c>
      <c r="C7" s="224">
        <v>0.83193051362090387</v>
      </c>
      <c r="D7" s="224">
        <v>0.85217924834229086</v>
      </c>
      <c r="E7" s="224">
        <v>0.90283088312789284</v>
      </c>
      <c r="F7" s="224">
        <v>0.89363363367073501</v>
      </c>
      <c r="G7" s="224">
        <v>0.92534328615356198</v>
      </c>
      <c r="H7" s="224">
        <v>0.9662029961449492</v>
      </c>
      <c r="I7" s="224">
        <v>0.9652290529259131</v>
      </c>
      <c r="J7" s="224">
        <v>0.90779336148995715</v>
      </c>
      <c r="K7" s="224">
        <v>0.75315909857635988</v>
      </c>
      <c r="L7" s="224">
        <v>0.83337653256779209</v>
      </c>
      <c r="M7" s="224">
        <v>0.85780007638417322</v>
      </c>
      <c r="N7" s="224">
        <v>0.86993987597761024</v>
      </c>
      <c r="O7" s="224">
        <v>0.90992724399357972</v>
      </c>
      <c r="P7" s="224">
        <v>0.88062924301260848</v>
      </c>
      <c r="Q7" s="224">
        <v>0.86445348902412977</v>
      </c>
      <c r="R7" s="224">
        <v>0.84950908633697031</v>
      </c>
      <c r="S7" s="224">
        <v>0.91571336045847074</v>
      </c>
      <c r="T7" s="224">
        <v>0.99498047868495443</v>
      </c>
      <c r="U7" s="224">
        <v>0.96708522218421911</v>
      </c>
      <c r="V7" s="224">
        <v>0.9926789934498077</v>
      </c>
      <c r="W7" s="224">
        <v>1.0318992638695439</v>
      </c>
      <c r="X7" s="224">
        <v>0.97599008965844769</v>
      </c>
      <c r="Y7" s="224">
        <v>0.93481328217708848</v>
      </c>
    </row>
    <row r="8" spans="1:25" ht="12" customHeight="1" x14ac:dyDescent="0.25">
      <c r="A8" s="173" t="s">
        <v>93</v>
      </c>
      <c r="B8" s="224">
        <v>7.828623015343573</v>
      </c>
      <c r="C8" s="224">
        <v>8.4443566366014782</v>
      </c>
      <c r="D8" s="224">
        <v>8.3377549789046608</v>
      </c>
      <c r="E8" s="224">
        <v>8.7374651173063249</v>
      </c>
      <c r="F8" s="224">
        <v>8.9511514714617384</v>
      </c>
      <c r="G8" s="224">
        <v>9.555957580505769</v>
      </c>
      <c r="H8" s="224">
        <v>10.085102296553154</v>
      </c>
      <c r="I8" s="224">
        <v>10.139803377408281</v>
      </c>
      <c r="J8" s="224">
        <v>9.6632125227089674</v>
      </c>
      <c r="K8" s="224">
        <v>8.9068605885989811</v>
      </c>
      <c r="L8" s="224">
        <v>9.4478001865039172</v>
      </c>
      <c r="M8" s="224">
        <v>9.6104691139580947</v>
      </c>
      <c r="N8" s="224">
        <v>10.974887667965476</v>
      </c>
      <c r="O8" s="224">
        <v>10.448730181502215</v>
      </c>
      <c r="P8" s="224">
        <v>9.7290371571754868</v>
      </c>
      <c r="Q8" s="224">
        <v>9.9723849482278517</v>
      </c>
      <c r="R8" s="224">
        <v>9.8545497247930758</v>
      </c>
      <c r="S8" s="224">
        <v>10.43362656614824</v>
      </c>
      <c r="T8" s="224">
        <v>10.819721828188742</v>
      </c>
      <c r="U8" s="224">
        <v>10.791563636522802</v>
      </c>
      <c r="V8" s="224">
        <v>10.970013595949702</v>
      </c>
      <c r="W8" s="224">
        <v>11.542888262910244</v>
      </c>
      <c r="X8" s="224">
        <v>10.813367366403568</v>
      </c>
      <c r="Y8" s="224">
        <v>10.330803193048917</v>
      </c>
    </row>
    <row r="9" spans="1:25" ht="12" customHeight="1" x14ac:dyDescent="0.25">
      <c r="A9" s="173" t="s">
        <v>94</v>
      </c>
      <c r="B9" s="224">
        <v>7.5194570292955136</v>
      </c>
      <c r="C9" s="224">
        <v>8.1591732116719271</v>
      </c>
      <c r="D9" s="224">
        <v>8.0392120210013385</v>
      </c>
      <c r="E9" s="224">
        <v>8.6565644085317182</v>
      </c>
      <c r="F9" s="224">
        <v>9.0997477315614663</v>
      </c>
      <c r="G9" s="224">
        <v>9.5816890498913505</v>
      </c>
      <c r="H9" s="224">
        <v>10.298632569908648</v>
      </c>
      <c r="I9" s="224">
        <v>10.353761525907784</v>
      </c>
      <c r="J9" s="224">
        <v>9.8250513063378619</v>
      </c>
      <c r="K9" s="224">
        <v>9.8649070459455004</v>
      </c>
      <c r="L9" s="224">
        <v>10.438737855250512</v>
      </c>
      <c r="M9" s="224">
        <v>10.795579386988187</v>
      </c>
      <c r="N9" s="224">
        <v>11.552751183499989</v>
      </c>
      <c r="O9" s="224">
        <v>12.604507637374246</v>
      </c>
      <c r="P9" s="224">
        <v>13.083602898185376</v>
      </c>
      <c r="Q9" s="224">
        <v>13.586464026710937</v>
      </c>
      <c r="R9" s="224">
        <v>13.763684423428144</v>
      </c>
      <c r="S9" s="224">
        <v>14.387580341132848</v>
      </c>
      <c r="T9" s="224">
        <v>15.243376040201991</v>
      </c>
      <c r="U9" s="224">
        <v>15.39392952768425</v>
      </c>
      <c r="V9" s="224">
        <v>16.106590352430182</v>
      </c>
      <c r="W9" s="224">
        <v>16.72431446374749</v>
      </c>
      <c r="X9" s="224">
        <v>15.278568528202168</v>
      </c>
      <c r="Y9" s="224">
        <v>14.355076237775181</v>
      </c>
    </row>
    <row r="10" spans="1:25" ht="12" customHeight="1" x14ac:dyDescent="0.25">
      <c r="A10" s="36" t="s">
        <v>95</v>
      </c>
      <c r="B10" s="225">
        <f t="shared" ref="B10:Y10" si="1">SUM(B11:B15)</f>
        <v>8.7068578883539409</v>
      </c>
      <c r="C10" s="225">
        <f t="shared" si="1"/>
        <v>9.2262738795714689</v>
      </c>
      <c r="D10" s="225">
        <f t="shared" si="1"/>
        <v>9.4119208385473048</v>
      </c>
      <c r="E10" s="225">
        <f t="shared" si="1"/>
        <v>9.4811987983974237</v>
      </c>
      <c r="F10" s="225">
        <f t="shared" si="1"/>
        <v>9.7979356116440641</v>
      </c>
      <c r="G10" s="225">
        <f t="shared" si="1"/>
        <v>9.527736728764248</v>
      </c>
      <c r="H10" s="225">
        <f t="shared" si="1"/>
        <v>9.4162790443470037</v>
      </c>
      <c r="I10" s="225">
        <f t="shared" si="1"/>
        <v>8.8574150047176943</v>
      </c>
      <c r="J10" s="225">
        <f t="shared" si="1"/>
        <v>8.112966126155106</v>
      </c>
      <c r="K10" s="225">
        <f t="shared" si="1"/>
        <v>7.3576651960913342</v>
      </c>
      <c r="L10" s="225">
        <f t="shared" si="1"/>
        <v>8.3492157119070232</v>
      </c>
      <c r="M10" s="225">
        <f t="shared" si="1"/>
        <v>8.3223939188643499</v>
      </c>
      <c r="N10" s="225">
        <f t="shared" si="1"/>
        <v>8.6850991189289104</v>
      </c>
      <c r="O10" s="225">
        <f t="shared" si="1"/>
        <v>8.2148297830445394</v>
      </c>
      <c r="P10" s="225">
        <f t="shared" si="1"/>
        <v>8.0617690141816212</v>
      </c>
      <c r="Q10" s="225">
        <f t="shared" si="1"/>
        <v>7.798425671578876</v>
      </c>
      <c r="R10" s="225">
        <f t="shared" si="1"/>
        <v>7.881363863987354</v>
      </c>
      <c r="S10" s="225">
        <f t="shared" si="1"/>
        <v>8.6087637778788508</v>
      </c>
      <c r="T10" s="225">
        <f t="shared" si="1"/>
        <v>9.1224352268542006</v>
      </c>
      <c r="U10" s="225">
        <f t="shared" si="1"/>
        <v>8.7766609646220335</v>
      </c>
      <c r="V10" s="225">
        <f t="shared" si="1"/>
        <v>8.972550754119224</v>
      </c>
      <c r="W10" s="225">
        <f t="shared" si="1"/>
        <v>9.3718440346902341</v>
      </c>
      <c r="X10" s="225">
        <f t="shared" si="1"/>
        <v>8.4737472929222442</v>
      </c>
      <c r="Y10" s="225">
        <f t="shared" si="1"/>
        <v>8.237778206521039</v>
      </c>
    </row>
    <row r="11" spans="1:25" ht="12" customHeight="1" x14ac:dyDescent="0.25">
      <c r="A11" s="37" t="s">
        <v>82</v>
      </c>
      <c r="B11" s="226">
        <v>1.0865804376416819</v>
      </c>
      <c r="C11" s="226">
        <v>1.0359234837411799</v>
      </c>
      <c r="D11" s="226">
        <v>0.7334121431312739</v>
      </c>
      <c r="E11" s="226">
        <v>0.619157479342898</v>
      </c>
      <c r="F11" s="226">
        <v>0.69104540412132476</v>
      </c>
      <c r="G11" s="226">
        <v>0.40073732469687545</v>
      </c>
      <c r="H11" s="226">
        <v>0.47686637349804417</v>
      </c>
      <c r="I11" s="226">
        <v>0.50447770345744747</v>
      </c>
      <c r="J11" s="226">
        <v>0.50324803994514911</v>
      </c>
      <c r="K11" s="226">
        <v>0.52351078381863769</v>
      </c>
      <c r="L11" s="226">
        <v>0.50915349904958362</v>
      </c>
      <c r="M11" s="226">
        <v>0.73071832355625865</v>
      </c>
      <c r="N11" s="226">
        <v>0.79167325952964229</v>
      </c>
      <c r="O11" s="226">
        <v>0.6872689925585056</v>
      </c>
      <c r="P11" s="226">
        <v>0.72841070005670538</v>
      </c>
      <c r="Q11" s="226">
        <v>0.54507844830607954</v>
      </c>
      <c r="R11" s="226">
        <v>0.59995405603774909</v>
      </c>
      <c r="S11" s="226">
        <v>0.69449316942080108</v>
      </c>
      <c r="T11" s="226">
        <v>0.76416196551284588</v>
      </c>
      <c r="U11" s="226">
        <v>0.55528896007872741</v>
      </c>
      <c r="V11" s="226">
        <v>0.55092407326946746</v>
      </c>
      <c r="W11" s="226">
        <v>0.59186319466367543</v>
      </c>
      <c r="X11" s="226">
        <v>0.57175933288853031</v>
      </c>
      <c r="Y11" s="226">
        <v>0.7245951587975149</v>
      </c>
    </row>
    <row r="12" spans="1:25" ht="12" customHeight="1" x14ac:dyDescent="0.25">
      <c r="A12" s="37" t="s">
        <v>73</v>
      </c>
      <c r="B12" s="226">
        <v>4.5869637947565289</v>
      </c>
      <c r="C12" s="226">
        <v>5.1148785549937195</v>
      </c>
      <c r="D12" s="226">
        <v>5.874354482518541</v>
      </c>
      <c r="E12" s="226">
        <v>5.7741670477378966</v>
      </c>
      <c r="F12" s="226">
        <v>6.006880596408438</v>
      </c>
      <c r="G12" s="226">
        <v>5.8557499235853729</v>
      </c>
      <c r="H12" s="226">
        <v>5.6354202331141403</v>
      </c>
      <c r="I12" s="226">
        <v>4.8925376465042776</v>
      </c>
      <c r="J12" s="226">
        <v>4.3397126472626351</v>
      </c>
      <c r="K12" s="226">
        <v>3.7492791114111848</v>
      </c>
      <c r="L12" s="226">
        <v>5.0603593916187286</v>
      </c>
      <c r="M12" s="226">
        <v>4.8845701377416191</v>
      </c>
      <c r="N12" s="226">
        <v>4.8452755331700725</v>
      </c>
      <c r="O12" s="226">
        <v>3.4417669195163185</v>
      </c>
      <c r="P12" s="226">
        <v>3.0366152830536768</v>
      </c>
      <c r="Q12" s="226">
        <v>2.585055050824288</v>
      </c>
      <c r="R12" s="226">
        <v>2.6148898383143289</v>
      </c>
      <c r="S12" s="226">
        <v>2.8815820452207155</v>
      </c>
      <c r="T12" s="226">
        <v>3.1953825560834686</v>
      </c>
      <c r="U12" s="226">
        <v>2.287464264072121</v>
      </c>
      <c r="V12" s="226">
        <v>2.2557888962313286</v>
      </c>
      <c r="W12" s="226">
        <v>2.6005491518542021</v>
      </c>
      <c r="X12" s="226">
        <v>1.6379949311440631</v>
      </c>
      <c r="Y12" s="226">
        <v>2.0509364295757262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0.14337272685010011</v>
      </c>
      <c r="T14" s="226">
        <v>0.14667587890829675</v>
      </c>
      <c r="U14" s="226">
        <v>0.14604415811822999</v>
      </c>
      <c r="V14" s="226">
        <v>0.14714820466705819</v>
      </c>
      <c r="W14" s="226">
        <v>0.15187905857197351</v>
      </c>
      <c r="X14" s="226">
        <v>0.15113921426257559</v>
      </c>
      <c r="Y14" s="226">
        <v>0.1511300717330219</v>
      </c>
    </row>
    <row r="15" spans="1:25" ht="12" customHeight="1" x14ac:dyDescent="0.25">
      <c r="A15" s="38" t="s">
        <v>40</v>
      </c>
      <c r="B15" s="227">
        <v>3.0333136559557299</v>
      </c>
      <c r="C15" s="227">
        <v>3.0754718408365691</v>
      </c>
      <c r="D15" s="227">
        <v>2.8041542128974903</v>
      </c>
      <c r="E15" s="227">
        <v>3.0878742713166285</v>
      </c>
      <c r="F15" s="227">
        <v>3.1000096111143018</v>
      </c>
      <c r="G15" s="227">
        <v>3.271249480482</v>
      </c>
      <c r="H15" s="227">
        <v>3.3039924377348195</v>
      </c>
      <c r="I15" s="227">
        <v>3.4603996547559692</v>
      </c>
      <c r="J15" s="227">
        <v>3.2700054389473223</v>
      </c>
      <c r="K15" s="227">
        <v>3.084875300861512</v>
      </c>
      <c r="L15" s="227">
        <v>2.7797028212387112</v>
      </c>
      <c r="M15" s="227">
        <v>2.7071054575664713</v>
      </c>
      <c r="N15" s="227">
        <v>3.0481503262291958</v>
      </c>
      <c r="O15" s="227">
        <v>4.0857938709697148</v>
      </c>
      <c r="P15" s="227">
        <v>4.2967430310712391</v>
      </c>
      <c r="Q15" s="227">
        <v>4.6682921724485089</v>
      </c>
      <c r="R15" s="227">
        <v>4.6665199696352762</v>
      </c>
      <c r="S15" s="227">
        <v>4.889315836387234</v>
      </c>
      <c r="T15" s="227">
        <v>5.0162148263495894</v>
      </c>
      <c r="U15" s="227">
        <v>5.7878635823529558</v>
      </c>
      <c r="V15" s="227">
        <v>6.0186895799513698</v>
      </c>
      <c r="W15" s="227">
        <v>6.0275526296003834</v>
      </c>
      <c r="X15" s="227">
        <v>6.1128538146270746</v>
      </c>
      <c r="Y15" s="227">
        <v>5.3111165464147749</v>
      </c>
    </row>
    <row r="16" spans="1:25" ht="12" customHeight="1" x14ac:dyDescent="0.25">
      <c r="A16" s="39" t="s">
        <v>97</v>
      </c>
      <c r="B16" s="228">
        <f t="shared" ref="B16:Y16" si="2">SUM(B17:B26)</f>
        <v>101.56312070801113</v>
      </c>
      <c r="C16" s="228">
        <f t="shared" si="2"/>
        <v>109.98189766726813</v>
      </c>
      <c r="D16" s="228">
        <f t="shared" si="2"/>
        <v>107.81721262191412</v>
      </c>
      <c r="E16" s="228">
        <f t="shared" si="2"/>
        <v>102.45633683488292</v>
      </c>
      <c r="F16" s="228">
        <f t="shared" si="2"/>
        <v>116.53193228351623</v>
      </c>
      <c r="G16" s="228">
        <f t="shared" si="2"/>
        <v>121.17561656409627</v>
      </c>
      <c r="H16" s="228">
        <f t="shared" si="2"/>
        <v>131.22761573823848</v>
      </c>
      <c r="I16" s="228">
        <f t="shared" si="2"/>
        <v>116.28442385064227</v>
      </c>
      <c r="J16" s="228">
        <f t="shared" si="2"/>
        <v>113.90977163987405</v>
      </c>
      <c r="K16" s="228">
        <f t="shared" si="2"/>
        <v>129.69122933833955</v>
      </c>
      <c r="L16" s="228">
        <f t="shared" si="2"/>
        <v>151.37971701868287</v>
      </c>
      <c r="M16" s="228">
        <f t="shared" si="2"/>
        <v>152.10249794463195</v>
      </c>
      <c r="N16" s="228">
        <f t="shared" si="2"/>
        <v>163.54936954141542</v>
      </c>
      <c r="O16" s="228">
        <f t="shared" si="2"/>
        <v>166.52275610263877</v>
      </c>
      <c r="P16" s="228">
        <f t="shared" si="2"/>
        <v>185.40401201080317</v>
      </c>
      <c r="Q16" s="228">
        <f t="shared" si="2"/>
        <v>191.00646278006161</v>
      </c>
      <c r="R16" s="228">
        <f t="shared" si="2"/>
        <v>190.43941655938553</v>
      </c>
      <c r="S16" s="228">
        <f t="shared" si="2"/>
        <v>200.00946016255051</v>
      </c>
      <c r="T16" s="228">
        <f t="shared" si="2"/>
        <v>223.58238233851966</v>
      </c>
      <c r="U16" s="228">
        <f t="shared" si="2"/>
        <v>211.62754551431058</v>
      </c>
      <c r="V16" s="228">
        <f t="shared" si="2"/>
        <v>211.2747811760272</v>
      </c>
      <c r="W16" s="228">
        <f t="shared" si="2"/>
        <v>220.81507948268126</v>
      </c>
      <c r="X16" s="228">
        <f t="shared" si="2"/>
        <v>232.60506740869511</v>
      </c>
      <c r="Y16" s="228">
        <f t="shared" si="2"/>
        <v>240.20844294960708</v>
      </c>
    </row>
    <row r="17" spans="1:25" ht="12" customHeight="1" x14ac:dyDescent="0.25">
      <c r="A17" s="46" t="s">
        <v>28</v>
      </c>
      <c r="B17" s="229">
        <v>1.2533086258697512</v>
      </c>
      <c r="C17" s="229">
        <v>1.6184496333247207</v>
      </c>
      <c r="D17" s="229">
        <v>1.6289989933681051</v>
      </c>
      <c r="E17" s="229">
        <v>1.6823492959038939</v>
      </c>
      <c r="F17" s="229">
        <v>1.3454479066886862</v>
      </c>
      <c r="G17" s="229">
        <v>1.8914066302928854</v>
      </c>
      <c r="H17" s="229">
        <v>1.8123213939490488</v>
      </c>
      <c r="I17" s="229">
        <v>1.2014563965943688</v>
      </c>
      <c r="J17" s="229">
        <v>1.1382218613947375</v>
      </c>
      <c r="K17" s="229">
        <v>0.80913381386170269</v>
      </c>
      <c r="L17" s="229">
        <v>0.77468449070719458</v>
      </c>
      <c r="M17" s="229">
        <v>0.91939985185227202</v>
      </c>
      <c r="N17" s="229">
        <v>0.96048390205314949</v>
      </c>
      <c r="O17" s="229">
        <v>0.80159324433160428</v>
      </c>
      <c r="P17" s="229">
        <v>0.44115442652915721</v>
      </c>
      <c r="Q17" s="229">
        <v>0.45154205473605152</v>
      </c>
      <c r="R17" s="229">
        <v>0.46680625717652696</v>
      </c>
      <c r="S17" s="229">
        <v>0.45266667030395485</v>
      </c>
      <c r="T17" s="229">
        <v>0.31378064318529231</v>
      </c>
      <c r="U17" s="229">
        <v>0.2524761677842246</v>
      </c>
      <c r="V17" s="229">
        <v>0.21323429832662541</v>
      </c>
      <c r="W17" s="229">
        <v>0.22580817939874151</v>
      </c>
      <c r="X17" s="229">
        <v>0.12950142192070502</v>
      </c>
      <c r="Y17" s="229">
        <v>0.23056677360918038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0.16382713014034608</v>
      </c>
      <c r="C19" s="229">
        <v>0.38059895921660436</v>
      </c>
      <c r="D19" s="229">
        <v>0.38043691915258104</v>
      </c>
      <c r="E19" s="229">
        <v>0.38525699108625772</v>
      </c>
      <c r="F19" s="229">
        <v>0.49990289695600365</v>
      </c>
      <c r="G19" s="229">
        <v>0.49023990760192004</v>
      </c>
      <c r="H19" s="229">
        <v>0.90984838644397348</v>
      </c>
      <c r="I19" s="229">
        <v>0.93060108271310771</v>
      </c>
      <c r="J19" s="229">
        <v>0.54895065224488504</v>
      </c>
      <c r="K19" s="229">
        <v>0.7916691017014742</v>
      </c>
      <c r="L19" s="229">
        <v>0.79313263824115898</v>
      </c>
      <c r="M19" s="229">
        <v>1.3414413422607268</v>
      </c>
      <c r="N19" s="229">
        <v>2.3249720730815455</v>
      </c>
      <c r="O19" s="229">
        <v>2.6616652213805287</v>
      </c>
      <c r="P19" s="229">
        <v>2.5415406986935065</v>
      </c>
      <c r="Q19" s="229">
        <v>2.3878486335060987</v>
      </c>
      <c r="R19" s="229">
        <v>2.7094811943301611</v>
      </c>
      <c r="S19" s="229">
        <v>3.0591927520810582</v>
      </c>
      <c r="T19" s="229">
        <v>3.0670578133496549</v>
      </c>
      <c r="U19" s="229">
        <v>2.790506061559161</v>
      </c>
      <c r="V19" s="229">
        <v>2.363974614022077</v>
      </c>
      <c r="W19" s="229">
        <v>2.4413229037922886</v>
      </c>
      <c r="X19" s="229">
        <v>2.8548321566042607</v>
      </c>
      <c r="Y19" s="229">
        <v>6.6164690940338451</v>
      </c>
    </row>
    <row r="20" spans="1:25" ht="12" customHeight="1" x14ac:dyDescent="0.25">
      <c r="A20" s="46" t="s">
        <v>82</v>
      </c>
      <c r="B20" s="229">
        <v>8.0055470167657479</v>
      </c>
      <c r="C20" s="229">
        <v>7.2497570481437643</v>
      </c>
      <c r="D20" s="229">
        <v>5.6128776559039979</v>
      </c>
      <c r="E20" s="229">
        <v>5.7145985442411771</v>
      </c>
      <c r="F20" s="229">
        <v>5.618315438126678</v>
      </c>
      <c r="G20" s="229">
        <v>3.9541326519144313</v>
      </c>
      <c r="H20" s="229">
        <v>4.0445873476611691</v>
      </c>
      <c r="I20" s="229">
        <v>4.3765212843848778</v>
      </c>
      <c r="J20" s="229">
        <v>4.7975030106941219</v>
      </c>
      <c r="K20" s="229">
        <v>4.244206530086406</v>
      </c>
      <c r="L20" s="229">
        <v>3.5682374346960803</v>
      </c>
      <c r="M20" s="229">
        <v>3.4214111061254631</v>
      </c>
      <c r="N20" s="229">
        <v>3.3953582820420647</v>
      </c>
      <c r="O20" s="229">
        <v>3.3124941955313054</v>
      </c>
      <c r="P20" s="229">
        <v>3.0314364083478718</v>
      </c>
      <c r="Q20" s="229">
        <v>2.2263025117326722</v>
      </c>
      <c r="R20" s="229">
        <v>2.3283278912674521</v>
      </c>
      <c r="S20" s="229">
        <v>2.8611887891308685</v>
      </c>
      <c r="T20" s="229">
        <v>3.1797875699399643</v>
      </c>
      <c r="U20" s="229">
        <v>2.2426023702036768</v>
      </c>
      <c r="V20" s="229">
        <v>2.0431783686114233</v>
      </c>
      <c r="W20" s="229">
        <v>2.2477176862470873</v>
      </c>
      <c r="X20" s="229">
        <v>2.6727549917144655</v>
      </c>
      <c r="Y20" s="229">
        <v>2.7067705217800557</v>
      </c>
    </row>
    <row r="21" spans="1:25" ht="12" customHeight="1" x14ac:dyDescent="0.25">
      <c r="A21" s="46" t="s">
        <v>32</v>
      </c>
      <c r="B21" s="229">
        <v>14.814140141874089</v>
      </c>
      <c r="C21" s="229">
        <v>8.3538569816275849</v>
      </c>
      <c r="D21" s="229">
        <v>7.4587283951264114</v>
      </c>
      <c r="E21" s="229">
        <v>4.6359306111739684</v>
      </c>
      <c r="F21" s="229">
        <v>2.6884071357204427</v>
      </c>
      <c r="G21" s="229">
        <v>2.8541562786148993</v>
      </c>
      <c r="H21" s="229">
        <v>3.181707540660117</v>
      </c>
      <c r="I21" s="229">
        <v>2.4757444392603483</v>
      </c>
      <c r="J21" s="229">
        <v>1.4615399236919775</v>
      </c>
      <c r="K21" s="229">
        <v>1.8758256614912125</v>
      </c>
      <c r="L21" s="229">
        <v>2.2117189837538342</v>
      </c>
      <c r="M21" s="229">
        <v>0.97016468257302813</v>
      </c>
      <c r="N21" s="229">
        <v>1.5119720889504265</v>
      </c>
      <c r="O21" s="229">
        <v>0.61951326517761052</v>
      </c>
      <c r="P21" s="229">
        <v>0.30477525821504203</v>
      </c>
      <c r="Q21" s="229">
        <v>0</v>
      </c>
      <c r="R21" s="229">
        <v>0</v>
      </c>
      <c r="S21" s="229">
        <v>7.3720989110325014E-2</v>
      </c>
      <c r="T21" s="229">
        <v>6.9708731901673787E-2</v>
      </c>
      <c r="U21" s="229">
        <v>0.33235375747478157</v>
      </c>
      <c r="V21" s="229">
        <v>0.20892126309836187</v>
      </c>
      <c r="W21" s="229">
        <v>9.5021054978310163E-2</v>
      </c>
      <c r="X21" s="229">
        <v>0.29015951145469321</v>
      </c>
      <c r="Y21" s="229">
        <v>0.11648874605230293</v>
      </c>
    </row>
    <row r="22" spans="1:25" ht="12" customHeight="1" x14ac:dyDescent="0.25">
      <c r="A22" s="46" t="s">
        <v>33</v>
      </c>
      <c r="B22" s="229">
        <v>13.678038089881719</v>
      </c>
      <c r="C22" s="229">
        <v>13.390758670119261</v>
      </c>
      <c r="D22" s="229">
        <v>11.731938554256596</v>
      </c>
      <c r="E22" s="229">
        <v>10.42903242894193</v>
      </c>
      <c r="F22" s="229">
        <v>11.163317050068624</v>
      </c>
      <c r="G22" s="229">
        <v>9.4148780448725944</v>
      </c>
      <c r="H22" s="229">
        <v>11.632535904826893</v>
      </c>
      <c r="I22" s="229">
        <v>11.074376790682827</v>
      </c>
      <c r="J22" s="229">
        <v>9.4865591659018609</v>
      </c>
      <c r="K22" s="229">
        <v>7.4046587219374045</v>
      </c>
      <c r="L22" s="229">
        <v>10.810956204518936</v>
      </c>
      <c r="M22" s="229">
        <v>1.9825667094806225</v>
      </c>
      <c r="N22" s="229">
        <v>1.3003360421444548</v>
      </c>
      <c r="O22" s="229">
        <v>1.0818658753943178</v>
      </c>
      <c r="P22" s="229">
        <v>1.081865875395152</v>
      </c>
      <c r="Q22" s="229">
        <v>0.66483477462534624</v>
      </c>
      <c r="R22" s="229">
        <v>0.66998087108627113</v>
      </c>
      <c r="S22" s="229">
        <v>0.61793999769220942</v>
      </c>
      <c r="T22" s="229">
        <v>0.70782197911739442</v>
      </c>
      <c r="U22" s="229">
        <v>0.48414533215075717</v>
      </c>
      <c r="V22" s="229">
        <v>0.14925529892365014</v>
      </c>
      <c r="W22" s="229">
        <v>0.15009336193516873</v>
      </c>
      <c r="X22" s="229">
        <v>0.17788199092441415</v>
      </c>
      <c r="Y22" s="229">
        <v>0.22962311926407108</v>
      </c>
    </row>
    <row r="23" spans="1:25" ht="12" customHeight="1" x14ac:dyDescent="0.25">
      <c r="A23" s="46" t="s">
        <v>73</v>
      </c>
      <c r="B23" s="229">
        <v>30.771352007139001</v>
      </c>
      <c r="C23" s="229">
        <v>35.516983307097391</v>
      </c>
      <c r="D23" s="229">
        <v>41.922308525020433</v>
      </c>
      <c r="E23" s="229">
        <v>42.426849674668816</v>
      </c>
      <c r="F23" s="229">
        <v>44.924482803022997</v>
      </c>
      <c r="G23" s="229">
        <v>43.231085555847621</v>
      </c>
      <c r="H23" s="229">
        <v>42.965495824787958</v>
      </c>
      <c r="I23" s="229">
        <v>41.098642980891384</v>
      </c>
      <c r="J23" s="229">
        <v>39.040200863135773</v>
      </c>
      <c r="K23" s="229">
        <v>30.526251509498948</v>
      </c>
      <c r="L23" s="229">
        <v>34.640818373376057</v>
      </c>
      <c r="M23" s="229">
        <v>33.149635169587874</v>
      </c>
      <c r="N23" s="229">
        <v>29.354617014287047</v>
      </c>
      <c r="O23" s="229">
        <v>25.013260492605916</v>
      </c>
      <c r="P23" s="229">
        <v>21.916409362444551</v>
      </c>
      <c r="Q23" s="229">
        <v>21.248473849618204</v>
      </c>
      <c r="R23" s="229">
        <v>19.765065124183245</v>
      </c>
      <c r="S23" s="229">
        <v>19.386913791448773</v>
      </c>
      <c r="T23" s="229">
        <v>20.458110687122623</v>
      </c>
      <c r="U23" s="229">
        <v>17.072342016005276</v>
      </c>
      <c r="V23" s="229">
        <v>16.237998738139773</v>
      </c>
      <c r="W23" s="229">
        <v>19.816764914706045</v>
      </c>
      <c r="X23" s="229">
        <v>13.320941620758529</v>
      </c>
      <c r="Y23" s="229">
        <v>13.530831944273205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24.070250088004862</v>
      </c>
      <c r="C25" s="229">
        <v>34.836609610955506</v>
      </c>
      <c r="D25" s="229">
        <v>30.467856905162829</v>
      </c>
      <c r="E25" s="229">
        <v>28.757912763707964</v>
      </c>
      <c r="F25" s="229">
        <v>41.960396009027818</v>
      </c>
      <c r="G25" s="229">
        <v>49.591050482658446</v>
      </c>
      <c r="H25" s="229">
        <v>57.622372859178491</v>
      </c>
      <c r="I25" s="229">
        <v>47.712929137943625</v>
      </c>
      <c r="J25" s="229">
        <v>52.458543250329384</v>
      </c>
      <c r="K25" s="229">
        <v>80.042909606449612</v>
      </c>
      <c r="L25" s="229">
        <v>93.621663866017087</v>
      </c>
      <c r="M25" s="229">
        <v>106.85200031656893</v>
      </c>
      <c r="N25" s="229">
        <v>121.28994591295611</v>
      </c>
      <c r="O25" s="229">
        <v>126.57442659872451</v>
      </c>
      <c r="P25" s="229">
        <v>144.93946080215079</v>
      </c>
      <c r="Q25" s="229">
        <v>146.54957683061048</v>
      </c>
      <c r="R25" s="229">
        <v>134.82816677697886</v>
      </c>
      <c r="S25" s="229">
        <v>134.69038060288284</v>
      </c>
      <c r="T25" s="229">
        <v>151.25044592463738</v>
      </c>
      <c r="U25" s="229">
        <v>149.61546751117461</v>
      </c>
      <c r="V25" s="229">
        <v>155.55194953087883</v>
      </c>
      <c r="W25" s="229">
        <v>161.00371136262743</v>
      </c>
      <c r="X25" s="229">
        <v>179.86930047059207</v>
      </c>
      <c r="Y25" s="229">
        <v>186.8875325476873</v>
      </c>
    </row>
    <row r="26" spans="1:25" ht="12" customHeight="1" x14ac:dyDescent="0.25">
      <c r="A26" s="46" t="s">
        <v>39</v>
      </c>
      <c r="B26" s="229">
        <v>8.8066576083356303</v>
      </c>
      <c r="C26" s="229">
        <v>8.634883456783303</v>
      </c>
      <c r="D26" s="229">
        <v>8.6140666739231619</v>
      </c>
      <c r="E26" s="229">
        <v>8.4244065251589095</v>
      </c>
      <c r="F26" s="229">
        <v>8.3316630439049799</v>
      </c>
      <c r="G26" s="229">
        <v>9.7486670122934722</v>
      </c>
      <c r="H26" s="229">
        <v>9.0587464807308447</v>
      </c>
      <c r="I26" s="229">
        <v>7.414151738171733</v>
      </c>
      <c r="J26" s="229">
        <v>4.9782529124813086</v>
      </c>
      <c r="K26" s="229">
        <v>3.996574393312788</v>
      </c>
      <c r="L26" s="229">
        <v>4.9585050273725342</v>
      </c>
      <c r="M26" s="229">
        <v>3.4658787661830526</v>
      </c>
      <c r="N26" s="229">
        <v>3.4116842259006175</v>
      </c>
      <c r="O26" s="229">
        <v>6.4579372094929681</v>
      </c>
      <c r="P26" s="229">
        <v>11.147369179027097</v>
      </c>
      <c r="Q26" s="229">
        <v>17.477884125232769</v>
      </c>
      <c r="R26" s="229">
        <v>29.671588444363021</v>
      </c>
      <c r="S26" s="229">
        <v>38.867456569900455</v>
      </c>
      <c r="T26" s="229">
        <v>44.535668989265666</v>
      </c>
      <c r="U26" s="229">
        <v>38.837652297958101</v>
      </c>
      <c r="V26" s="229">
        <v>34.506269064026469</v>
      </c>
      <c r="W26" s="229">
        <v>34.834640018996183</v>
      </c>
      <c r="X26" s="229">
        <v>33.289695244725962</v>
      </c>
      <c r="Y26" s="229">
        <v>29.890160202907101</v>
      </c>
    </row>
    <row r="27" spans="1:25" ht="12" customHeight="1" x14ac:dyDescent="0.25">
      <c r="A27" s="39" t="s">
        <v>98</v>
      </c>
      <c r="B27" s="228">
        <f t="shared" ref="B27:Y27" si="3">SUM(B28:B37)</f>
        <v>132.74470484134309</v>
      </c>
      <c r="C27" s="228">
        <f t="shared" si="3"/>
        <v>140.18888163137973</v>
      </c>
      <c r="D27" s="228">
        <f t="shared" si="3"/>
        <v>154.83566286283303</v>
      </c>
      <c r="E27" s="228">
        <f t="shared" si="3"/>
        <v>165.57275192070094</v>
      </c>
      <c r="F27" s="228">
        <f t="shared" si="3"/>
        <v>166.42464590521513</v>
      </c>
      <c r="G27" s="228">
        <f t="shared" si="3"/>
        <v>181.31669451482875</v>
      </c>
      <c r="H27" s="228">
        <f t="shared" si="3"/>
        <v>187.24379099933788</v>
      </c>
      <c r="I27" s="228">
        <f t="shared" si="3"/>
        <v>195.73443321935477</v>
      </c>
      <c r="J27" s="228">
        <f t="shared" si="3"/>
        <v>179.54619194483013</v>
      </c>
      <c r="K27" s="228">
        <f t="shared" si="3"/>
        <v>138.10006582794085</v>
      </c>
      <c r="L27" s="228">
        <f t="shared" si="3"/>
        <v>178.87953567019548</v>
      </c>
      <c r="M27" s="228">
        <f t="shared" si="3"/>
        <v>171.00913342266119</v>
      </c>
      <c r="N27" s="228">
        <f t="shared" si="3"/>
        <v>192.74489657026146</v>
      </c>
      <c r="O27" s="228">
        <f t="shared" si="3"/>
        <v>159.01082619026724</v>
      </c>
      <c r="P27" s="228">
        <f t="shared" si="3"/>
        <v>150.64470585231621</v>
      </c>
      <c r="Q27" s="228">
        <f t="shared" si="3"/>
        <v>138.66747669928324</v>
      </c>
      <c r="R27" s="228">
        <f t="shared" si="3"/>
        <v>117.84396418830546</v>
      </c>
      <c r="S27" s="228">
        <f t="shared" si="3"/>
        <v>133.42960447787149</v>
      </c>
      <c r="T27" s="228">
        <f t="shared" si="3"/>
        <v>162.29466705578932</v>
      </c>
      <c r="U27" s="228">
        <f t="shared" si="3"/>
        <v>152.6112584211603</v>
      </c>
      <c r="V27" s="228">
        <f t="shared" si="3"/>
        <v>163.75765437855515</v>
      </c>
      <c r="W27" s="228">
        <f t="shared" si="3"/>
        <v>162.92842277546731</v>
      </c>
      <c r="X27" s="228">
        <f t="shared" si="3"/>
        <v>155.52310538194166</v>
      </c>
      <c r="Y27" s="228">
        <f t="shared" si="3"/>
        <v>153.71441193742697</v>
      </c>
    </row>
    <row r="28" spans="1:25" ht="12" customHeight="1" x14ac:dyDescent="0.25">
      <c r="A28" s="18" t="s">
        <v>28</v>
      </c>
      <c r="B28" s="230">
        <v>2.9962251505495967</v>
      </c>
      <c r="C28" s="230">
        <v>2.8879077631170729</v>
      </c>
      <c r="D28" s="230">
        <v>2.7449529628908351</v>
      </c>
      <c r="E28" s="230">
        <v>1.8992704949258048</v>
      </c>
      <c r="F28" s="230">
        <v>2.2983076409604792</v>
      </c>
      <c r="G28" s="230">
        <v>11.260224010440169</v>
      </c>
      <c r="H28" s="230">
        <v>17.102312991756314</v>
      </c>
      <c r="I28" s="230">
        <v>26.757947484527968</v>
      </c>
      <c r="J28" s="230">
        <v>27.705886748033404</v>
      </c>
      <c r="K28" s="230">
        <v>17.182316166811319</v>
      </c>
      <c r="L28" s="230">
        <v>24.174266302402689</v>
      </c>
      <c r="M28" s="230">
        <v>29.44091422740372</v>
      </c>
      <c r="N28" s="230">
        <v>27.04646334328638</v>
      </c>
      <c r="O28" s="230">
        <v>17.677873407921652</v>
      </c>
      <c r="P28" s="230">
        <v>16.599433587879567</v>
      </c>
      <c r="Q28" s="230">
        <v>12.078622646191421</v>
      </c>
      <c r="R28" s="230">
        <v>8.477812622210843</v>
      </c>
      <c r="S28" s="230">
        <v>11.496042738688246</v>
      </c>
      <c r="T28" s="230">
        <v>16.692674642989303</v>
      </c>
      <c r="U28" s="230">
        <v>15.283774472891265</v>
      </c>
      <c r="V28" s="230">
        <v>9.8070868004858927</v>
      </c>
      <c r="W28" s="230">
        <v>6.4065786758822618</v>
      </c>
      <c r="X28" s="230">
        <v>4.1315005000538267</v>
      </c>
      <c r="Y28" s="230">
        <v>3.9456423781265002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0.20416718006830795</v>
      </c>
      <c r="C30" s="230">
        <v>0.11132971375252046</v>
      </c>
      <c r="D30" s="230">
        <v>0.11147831004150102</v>
      </c>
      <c r="E30" s="230">
        <v>0.10721046226750264</v>
      </c>
      <c r="F30" s="230">
        <v>0.34563033190550529</v>
      </c>
      <c r="G30" s="230">
        <v>0.53405778923713521</v>
      </c>
      <c r="H30" s="230">
        <v>0.61710347631692497</v>
      </c>
      <c r="I30" s="230">
        <v>0.60126478729717114</v>
      </c>
      <c r="J30" s="230">
        <v>0.48941171023655061</v>
      </c>
      <c r="K30" s="230">
        <v>0.1957089404548038</v>
      </c>
      <c r="L30" s="230">
        <v>0.19439763244211303</v>
      </c>
      <c r="M30" s="230">
        <v>0.96349822736396551</v>
      </c>
      <c r="N30" s="230">
        <v>1.2706453765260433</v>
      </c>
      <c r="O30" s="230">
        <v>1.4111979568615367</v>
      </c>
      <c r="P30" s="230">
        <v>1.5023642227691392</v>
      </c>
      <c r="Q30" s="230">
        <v>1.7427032736691872</v>
      </c>
      <c r="R30" s="230">
        <v>1.6665903776307653</v>
      </c>
      <c r="S30" s="230">
        <v>2.0864142900587535</v>
      </c>
      <c r="T30" s="230">
        <v>2.4194049650318363</v>
      </c>
      <c r="U30" s="230">
        <v>1.9418922813723218</v>
      </c>
      <c r="V30" s="230">
        <v>1.9243235839753376</v>
      </c>
      <c r="W30" s="230">
        <v>1.910820533633522</v>
      </c>
      <c r="X30" s="230">
        <v>2.4777211220677779</v>
      </c>
      <c r="Y30" s="230">
        <v>4.8201092130924534</v>
      </c>
    </row>
    <row r="31" spans="1:25" ht="12" customHeight="1" x14ac:dyDescent="0.25">
      <c r="A31" s="18" t="s">
        <v>82</v>
      </c>
      <c r="B31" s="230">
        <v>5.5534469588591122</v>
      </c>
      <c r="C31" s="230">
        <v>5.0459829145640169</v>
      </c>
      <c r="D31" s="230">
        <v>5.3392517785933418</v>
      </c>
      <c r="E31" s="230">
        <v>5.0396772294154939</v>
      </c>
      <c r="F31" s="230">
        <v>6.3463936252886306</v>
      </c>
      <c r="G31" s="230">
        <v>9.2732944675140381</v>
      </c>
      <c r="H31" s="230">
        <v>9.9972418063375752</v>
      </c>
      <c r="I31" s="230">
        <v>12.243903367380923</v>
      </c>
      <c r="J31" s="230">
        <v>9.8212882309926179</v>
      </c>
      <c r="K31" s="230">
        <v>9.0542915845577294</v>
      </c>
      <c r="L31" s="230">
        <v>9.3623040251240361</v>
      </c>
      <c r="M31" s="230">
        <v>12.384929698398278</v>
      </c>
      <c r="N31" s="230">
        <v>13.83872182849726</v>
      </c>
      <c r="O31" s="230">
        <v>14.03238915785149</v>
      </c>
      <c r="P31" s="230">
        <v>12.057698751807962</v>
      </c>
      <c r="Q31" s="230">
        <v>11.091558081232625</v>
      </c>
      <c r="R31" s="230">
        <v>10.652225257030377</v>
      </c>
      <c r="S31" s="230">
        <v>11.694220722745515</v>
      </c>
      <c r="T31" s="230">
        <v>12.685992672354516</v>
      </c>
      <c r="U31" s="230">
        <v>11.594640624220773</v>
      </c>
      <c r="V31" s="230">
        <v>12.269604137320066</v>
      </c>
      <c r="W31" s="230">
        <v>11.649989712540259</v>
      </c>
      <c r="X31" s="230">
        <v>12.927090933506994</v>
      </c>
      <c r="Y31" s="230">
        <v>12.79958928190589</v>
      </c>
    </row>
    <row r="32" spans="1:25" ht="12" customHeight="1" x14ac:dyDescent="0.25">
      <c r="A32" s="18" t="s">
        <v>32</v>
      </c>
      <c r="B32" s="230">
        <v>13.159011881553102</v>
      </c>
      <c r="C32" s="230">
        <v>5.2563865961765632</v>
      </c>
      <c r="D32" s="230">
        <v>2.7838259509346508</v>
      </c>
      <c r="E32" s="230">
        <v>1.806187781233622</v>
      </c>
      <c r="F32" s="230">
        <v>1.0088041814204971</v>
      </c>
      <c r="G32" s="230">
        <v>1.8338900724158047</v>
      </c>
      <c r="H32" s="230">
        <v>1.3606037280981409</v>
      </c>
      <c r="I32" s="230">
        <v>1.9531228944663568</v>
      </c>
      <c r="J32" s="230">
        <v>2.0656638312458133</v>
      </c>
      <c r="K32" s="230">
        <v>1.155556650449262</v>
      </c>
      <c r="L32" s="230">
        <v>0.72995288970348216</v>
      </c>
      <c r="M32" s="230">
        <v>0.42027332607298484</v>
      </c>
      <c r="N32" s="230">
        <v>0.42552842781492267</v>
      </c>
      <c r="O32" s="230">
        <v>0.15700065464098847</v>
      </c>
      <c r="P32" s="230">
        <v>8.2957845028515692E-2</v>
      </c>
      <c r="Q32" s="230">
        <v>0</v>
      </c>
      <c r="R32" s="230">
        <v>0</v>
      </c>
      <c r="S32" s="230">
        <v>3.2668868111300042E-2</v>
      </c>
      <c r="T32" s="230">
        <v>3.0054719990931275E-2</v>
      </c>
      <c r="U32" s="230">
        <v>9.3382284977512373E-2</v>
      </c>
      <c r="V32" s="230">
        <v>6.1244135819599935E-2</v>
      </c>
      <c r="W32" s="230">
        <v>2.306954645656633E-2</v>
      </c>
      <c r="X32" s="230">
        <v>7.0340183009531584E-2</v>
      </c>
      <c r="Y32" s="230">
        <v>2.7713732518630067E-2</v>
      </c>
    </row>
    <row r="33" spans="1:25" ht="12" customHeight="1" x14ac:dyDescent="0.25">
      <c r="A33" s="18" t="s">
        <v>33</v>
      </c>
      <c r="B33" s="230">
        <v>9.1569185079286264</v>
      </c>
      <c r="C33" s="230">
        <v>5.6718460405508058</v>
      </c>
      <c r="D33" s="230">
        <v>12.19432428250378</v>
      </c>
      <c r="E33" s="230">
        <v>22.213452903870547</v>
      </c>
      <c r="F33" s="230">
        <v>19.504024305187187</v>
      </c>
      <c r="G33" s="230">
        <v>9.2560526550123008</v>
      </c>
      <c r="H33" s="230">
        <v>12.239117326633655</v>
      </c>
      <c r="I33" s="230">
        <v>4.1127862086895171</v>
      </c>
      <c r="J33" s="230">
        <v>2.7119129377505975</v>
      </c>
      <c r="K33" s="230">
        <v>2.5622535373530178</v>
      </c>
      <c r="L33" s="230">
        <v>8.7419235846407588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1.7244585706626854</v>
      </c>
      <c r="S33" s="230">
        <v>0.60160548796647173</v>
      </c>
      <c r="T33" s="230">
        <v>7.0087442957570689E-2</v>
      </c>
      <c r="U33" s="230">
        <v>6.1850871815745424E-3</v>
      </c>
      <c r="V33" s="230">
        <v>0.87466213397998493</v>
      </c>
      <c r="W33" s="230">
        <v>1.2483811899551987E-3</v>
      </c>
      <c r="X33" s="230">
        <v>6.1951946537086567E-4</v>
      </c>
      <c r="Y33" s="230">
        <v>3.7866641312524728E-3</v>
      </c>
    </row>
    <row r="34" spans="1:25" ht="12" customHeight="1" x14ac:dyDescent="0.25">
      <c r="A34" s="18" t="s">
        <v>73</v>
      </c>
      <c r="B34" s="230">
        <v>57.631084339035041</v>
      </c>
      <c r="C34" s="230">
        <v>73.92235316185257</v>
      </c>
      <c r="D34" s="230">
        <v>84.206726248582385</v>
      </c>
      <c r="E34" s="230">
        <v>79.210032718045809</v>
      </c>
      <c r="F34" s="230">
        <v>81.221275102391232</v>
      </c>
      <c r="G34" s="230">
        <v>91.895971904562387</v>
      </c>
      <c r="H34" s="230">
        <v>87.718687441665452</v>
      </c>
      <c r="I34" s="230">
        <v>87.546068381026132</v>
      </c>
      <c r="J34" s="230">
        <v>79.982639452222031</v>
      </c>
      <c r="K34" s="230">
        <v>61.176673609831894</v>
      </c>
      <c r="L34" s="230">
        <v>70.090832338710982</v>
      </c>
      <c r="M34" s="230">
        <v>42.524497606823374</v>
      </c>
      <c r="N34" s="230">
        <v>50.010041616330881</v>
      </c>
      <c r="O34" s="230">
        <v>39.26721714317064</v>
      </c>
      <c r="P34" s="230">
        <v>33.02561386748296</v>
      </c>
      <c r="Q34" s="230">
        <v>33.081047659618399</v>
      </c>
      <c r="R34" s="230">
        <v>28.331435650862922</v>
      </c>
      <c r="S34" s="230">
        <v>30.097285820700144</v>
      </c>
      <c r="T34" s="230">
        <v>31.578168568681626</v>
      </c>
      <c r="U34" s="230">
        <v>28.414793695723663</v>
      </c>
      <c r="V34" s="230">
        <v>28.544198871211591</v>
      </c>
      <c r="W34" s="230">
        <v>30.632424796408511</v>
      </c>
      <c r="X34" s="230">
        <v>22.291280219450535</v>
      </c>
      <c r="Y34" s="230">
        <v>23.400089937392032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0.30477288936593044</v>
      </c>
      <c r="C36" s="230">
        <v>0.14762732332695394</v>
      </c>
      <c r="D36" s="230">
        <v>0.2487626391246614</v>
      </c>
      <c r="E36" s="230">
        <v>5.853110395533216</v>
      </c>
      <c r="F36" s="230">
        <v>5.3781610632736498</v>
      </c>
      <c r="G36" s="230">
        <v>4.2309637938640812</v>
      </c>
      <c r="H36" s="230">
        <v>4.0479177262816224</v>
      </c>
      <c r="I36" s="230">
        <v>5.3226215770533987</v>
      </c>
      <c r="J36" s="230">
        <v>4.3488639653214598</v>
      </c>
      <c r="K36" s="230">
        <v>2.0609224111277022</v>
      </c>
      <c r="L36" s="230">
        <v>17.501250751284022</v>
      </c>
      <c r="M36" s="230">
        <v>33.733147792385225</v>
      </c>
      <c r="N36" s="230">
        <v>35.114266968253531</v>
      </c>
      <c r="O36" s="230">
        <v>32.474514449634142</v>
      </c>
      <c r="P36" s="230">
        <v>40.243816693567439</v>
      </c>
      <c r="Q36" s="230">
        <v>33.140360634769813</v>
      </c>
      <c r="R36" s="230">
        <v>21.700083907444633</v>
      </c>
      <c r="S36" s="230">
        <v>28.794590350381533</v>
      </c>
      <c r="T36" s="230">
        <v>47.76121045638466</v>
      </c>
      <c r="U36" s="230">
        <v>44.718063488947614</v>
      </c>
      <c r="V36" s="230">
        <v>59.991695682718621</v>
      </c>
      <c r="W36" s="230">
        <v>59.299214869781764</v>
      </c>
      <c r="X36" s="230">
        <v>62.558340994237604</v>
      </c>
      <c r="Y36" s="230">
        <v>60.0564285650782</v>
      </c>
    </row>
    <row r="37" spans="1:25" ht="12" customHeight="1" x14ac:dyDescent="0.25">
      <c r="A37" s="47" t="s">
        <v>40</v>
      </c>
      <c r="B37" s="231">
        <v>43.73907793398336</v>
      </c>
      <c r="C37" s="231">
        <v>47.145448118039234</v>
      </c>
      <c r="D37" s="231">
        <v>47.206340690161888</v>
      </c>
      <c r="E37" s="231">
        <v>49.443809935408929</v>
      </c>
      <c r="F37" s="231">
        <v>50.322049654787939</v>
      </c>
      <c r="G37" s="231">
        <v>53.032239821782838</v>
      </c>
      <c r="H37" s="231">
        <v>54.160806502248221</v>
      </c>
      <c r="I37" s="231">
        <v>57.196718518913286</v>
      </c>
      <c r="J37" s="231">
        <v>52.420525069027676</v>
      </c>
      <c r="K37" s="231">
        <v>44.712342927355131</v>
      </c>
      <c r="L37" s="231">
        <v>48.084608145887373</v>
      </c>
      <c r="M37" s="231">
        <v>51.541872544213653</v>
      </c>
      <c r="N37" s="231">
        <v>65.039229009552429</v>
      </c>
      <c r="O37" s="231">
        <v>53.990633420186782</v>
      </c>
      <c r="P37" s="231">
        <v>47.132820883780632</v>
      </c>
      <c r="Q37" s="231">
        <v>47.533184403801805</v>
      </c>
      <c r="R37" s="231">
        <v>45.291357802463239</v>
      </c>
      <c r="S37" s="231">
        <v>48.626776199219528</v>
      </c>
      <c r="T37" s="231">
        <v>51.057073587398889</v>
      </c>
      <c r="U37" s="231">
        <v>50.558526485845597</v>
      </c>
      <c r="V37" s="231">
        <v>50.284839033044058</v>
      </c>
      <c r="W37" s="231">
        <v>53.005076259574473</v>
      </c>
      <c r="X37" s="231">
        <v>51.066211910150038</v>
      </c>
      <c r="Y37" s="231">
        <v>48.661052165182014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0.99999999999999978</v>
      </c>
      <c r="F41" s="232">
        <f t="shared" si="4"/>
        <v>1</v>
      </c>
      <c r="G41" s="232">
        <f t="shared" si="4"/>
        <v>1</v>
      </c>
      <c r="H41" s="232">
        <f t="shared" si="4"/>
        <v>0.99999999999999989</v>
      </c>
      <c r="I41" s="232">
        <f t="shared" si="4"/>
        <v>1</v>
      </c>
      <c r="J41" s="232">
        <f t="shared" si="4"/>
        <v>1</v>
      </c>
      <c r="K41" s="232">
        <f t="shared" si="4"/>
        <v>0.99999999999999989</v>
      </c>
      <c r="L41" s="232">
        <f t="shared" si="4"/>
        <v>0.99999999999999989</v>
      </c>
      <c r="M41" s="232">
        <f t="shared" si="4"/>
        <v>0.99999999999999989</v>
      </c>
      <c r="N41" s="232">
        <f t="shared" si="4"/>
        <v>0.99999999999999989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0.99999999999999989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1.0590556612140123E-2</v>
      </c>
      <c r="C42" s="233">
        <f t="shared" si="5"/>
        <v>1.0576212059043296E-2</v>
      </c>
      <c r="D42" s="233">
        <f t="shared" si="5"/>
        <v>1.0273885377568617E-2</v>
      </c>
      <c r="E42" s="233">
        <f t="shared" si="5"/>
        <v>1.0704125853812089E-2</v>
      </c>
      <c r="F42" s="233">
        <f t="shared" si="5"/>
        <v>1.0219799190460991E-2</v>
      </c>
      <c r="G42" s="233">
        <f t="shared" si="5"/>
        <v>9.7763721451614091E-3</v>
      </c>
      <c r="H42" s="233">
        <f t="shared" si="5"/>
        <v>9.7859137549648426E-3</v>
      </c>
      <c r="I42" s="233">
        <f t="shared" si="5"/>
        <v>1.0137175095457607E-2</v>
      </c>
      <c r="J42" s="233">
        <f t="shared" si="5"/>
        <v>1.0089567277012233E-2</v>
      </c>
      <c r="K42" s="233">
        <f t="shared" si="5"/>
        <v>9.2065991452353613E-3</v>
      </c>
      <c r="L42" s="233">
        <f t="shared" si="5"/>
        <v>8.2487781617341365E-3</v>
      </c>
      <c r="M42" s="233">
        <f t="shared" si="5"/>
        <v>8.4722852962807668E-3</v>
      </c>
      <c r="N42" s="233">
        <f t="shared" si="5"/>
        <v>7.8460344016993335E-3</v>
      </c>
      <c r="O42" s="233">
        <f t="shared" si="5"/>
        <v>8.8419567788413766E-3</v>
      </c>
      <c r="P42" s="233">
        <f t="shared" si="5"/>
        <v>8.5024109803563432E-3</v>
      </c>
      <c r="Q42" s="233">
        <f t="shared" si="5"/>
        <v>8.4583743893749033E-3</v>
      </c>
      <c r="R42" s="233">
        <f t="shared" si="5"/>
        <v>8.7964527619513438E-3</v>
      </c>
      <c r="S42" s="233">
        <f t="shared" si="5"/>
        <v>8.8179538383868217E-3</v>
      </c>
      <c r="T42" s="233">
        <f t="shared" si="5"/>
        <v>8.3108822620208984E-3</v>
      </c>
      <c r="U42" s="233">
        <f t="shared" si="5"/>
        <v>8.680486222494118E-3</v>
      </c>
      <c r="V42" s="233">
        <f t="shared" si="5"/>
        <v>8.5315866756545799E-3</v>
      </c>
      <c r="W42" s="233">
        <f t="shared" si="5"/>
        <v>8.479571873573892E-3</v>
      </c>
      <c r="X42" s="233">
        <f t="shared" si="5"/>
        <v>7.8200333921888861E-3</v>
      </c>
      <c r="Y42" s="233">
        <f t="shared" si="5"/>
        <v>7.5289565912880349E-3</v>
      </c>
    </row>
    <row r="43" spans="1:25" ht="12" customHeight="1" x14ac:dyDescent="0.25">
      <c r="A43" s="173" t="s">
        <v>92</v>
      </c>
      <c r="B43" s="233">
        <f t="shared" ref="B43:Y43" si="6">IF(B7=0,0,B7/B$5)</f>
        <v>2.945160028603263E-3</v>
      </c>
      <c r="C43" s="233">
        <f t="shared" si="6"/>
        <v>2.9733929355490489E-3</v>
      </c>
      <c r="D43" s="233">
        <f t="shared" si="6"/>
        <v>2.9154570224542457E-3</v>
      </c>
      <c r="E43" s="233">
        <f t="shared" si="6"/>
        <v>3.0194228702075227E-3</v>
      </c>
      <c r="F43" s="233">
        <f t="shared" si="6"/>
        <v>2.8376759150458924E-3</v>
      </c>
      <c r="G43" s="233">
        <f t="shared" si="6"/>
        <v>2.7592399542760936E-3</v>
      </c>
      <c r="H43" s="233">
        <f t="shared" si="6"/>
        <v>2.739532490716714E-3</v>
      </c>
      <c r="I43" s="233">
        <f t="shared" si="6"/>
        <v>2.7909625738509109E-3</v>
      </c>
      <c r="J43" s="233">
        <f t="shared" si="6"/>
        <v>2.7910926835370202E-3</v>
      </c>
      <c r="K43" s="233">
        <f t="shared" si="6"/>
        <v>2.532375949625144E-3</v>
      </c>
      <c r="L43" s="233">
        <f t="shared" si="6"/>
        <v>2.3001305590788826E-3</v>
      </c>
      <c r="M43" s="233">
        <f t="shared" si="6"/>
        <v>2.4115046118454186E-3</v>
      </c>
      <c r="N43" s="233">
        <f t="shared" si="6"/>
        <v>2.2223623498013579E-3</v>
      </c>
      <c r="O43" s="233">
        <f t="shared" si="6"/>
        <v>2.5212538935531748E-3</v>
      </c>
      <c r="P43" s="233">
        <f t="shared" si="6"/>
        <v>2.3739338073811176E-3</v>
      </c>
      <c r="Q43" s="233">
        <f t="shared" si="6"/>
        <v>2.3684771454183158E-3</v>
      </c>
      <c r="R43" s="233">
        <f t="shared" si="6"/>
        <v>2.4719791852862221E-3</v>
      </c>
      <c r="S43" s="233">
        <f t="shared" si="6"/>
        <v>2.4678528556700973E-3</v>
      </c>
      <c r="T43" s="233">
        <f t="shared" si="6"/>
        <v>2.3378595709416246E-3</v>
      </c>
      <c r="U43" s="233">
        <f t="shared" si="6"/>
        <v>2.3957196690759623E-3</v>
      </c>
      <c r="V43" s="233">
        <f t="shared" si="6"/>
        <v>2.3884283490113113E-3</v>
      </c>
      <c r="W43" s="233">
        <f t="shared" si="6"/>
        <v>2.4221453694427617E-3</v>
      </c>
      <c r="X43" s="233">
        <f t="shared" si="6"/>
        <v>2.2856425198876525E-3</v>
      </c>
      <c r="Y43" s="233">
        <f t="shared" si="6"/>
        <v>2.1688069524899265E-3</v>
      </c>
    </row>
    <row r="44" spans="1:25" ht="12" customHeight="1" x14ac:dyDescent="0.25">
      <c r="A44" s="173" t="s">
        <v>93</v>
      </c>
      <c r="B44" s="233">
        <f t="shared" ref="B44:Y44" si="7">IF(B8=0,0,B8/B$5)</f>
        <v>2.9890750851363824E-2</v>
      </c>
      <c r="C44" s="233">
        <f t="shared" si="7"/>
        <v>3.0180874432944548E-2</v>
      </c>
      <c r="D44" s="233">
        <f t="shared" si="7"/>
        <v>2.8524945135705318E-2</v>
      </c>
      <c r="E44" s="233">
        <f t="shared" si="7"/>
        <v>2.9221532510533256E-2</v>
      </c>
      <c r="F44" s="233">
        <f t="shared" si="7"/>
        <v>2.8423803654477869E-2</v>
      </c>
      <c r="G44" s="233">
        <f t="shared" si="7"/>
        <v>2.8494484535681128E-2</v>
      </c>
      <c r="H44" s="233">
        <f t="shared" si="7"/>
        <v>2.8594886916976928E-2</v>
      </c>
      <c r="I44" s="233">
        <f t="shared" si="7"/>
        <v>2.9319270536633701E-2</v>
      </c>
      <c r="J44" s="233">
        <f t="shared" si="7"/>
        <v>2.9710419700942799E-2</v>
      </c>
      <c r="K44" s="233">
        <f t="shared" si="7"/>
        <v>2.9947881641298791E-2</v>
      </c>
      <c r="L44" s="233">
        <f t="shared" si="7"/>
        <v>2.6076056951220998E-2</v>
      </c>
      <c r="M44" s="233">
        <f t="shared" si="7"/>
        <v>2.7017589795513688E-2</v>
      </c>
      <c r="N44" s="233">
        <f t="shared" si="7"/>
        <v>2.8036623932403155E-2</v>
      </c>
      <c r="O44" s="233">
        <f t="shared" si="7"/>
        <v>2.8951657208523923E-2</v>
      </c>
      <c r="P44" s="233">
        <f t="shared" si="7"/>
        <v>2.6226803622458505E-2</v>
      </c>
      <c r="Q44" s="233">
        <f t="shared" si="7"/>
        <v>2.7322887969201064E-2</v>
      </c>
      <c r="R44" s="233">
        <f t="shared" si="7"/>
        <v>2.8675669503543961E-2</v>
      </c>
      <c r="S44" s="233">
        <f t="shared" si="7"/>
        <v>2.8118684544880649E-2</v>
      </c>
      <c r="T44" s="233">
        <f t="shared" si="7"/>
        <v>2.5422599511086826E-2</v>
      </c>
      <c r="U44" s="233">
        <f t="shared" si="7"/>
        <v>2.6733488084649665E-2</v>
      </c>
      <c r="V44" s="233">
        <f t="shared" si="7"/>
        <v>2.6394324484041356E-2</v>
      </c>
      <c r="W44" s="233">
        <f t="shared" si="7"/>
        <v>2.7094266208855307E-2</v>
      </c>
      <c r="X44" s="233">
        <f t="shared" si="7"/>
        <v>2.5323507377484601E-2</v>
      </c>
      <c r="Y44" s="233">
        <f t="shared" si="7"/>
        <v>2.3967906978930989E-2</v>
      </c>
    </row>
    <row r="45" spans="1:25" ht="12" customHeight="1" x14ac:dyDescent="0.25">
      <c r="A45" s="173" t="s">
        <v>94</v>
      </c>
      <c r="B45" s="233">
        <f t="shared" ref="B45:Y45" si="8">IF(B9=0,0,B9/B$5)</f>
        <v>2.8710312932387953E-2</v>
      </c>
      <c r="C45" s="233">
        <f t="shared" si="8"/>
        <v>2.9161603752115052E-2</v>
      </c>
      <c r="D45" s="233">
        <f t="shared" si="8"/>
        <v>2.7503576491940952E-2</v>
      </c>
      <c r="E45" s="233">
        <f t="shared" si="8"/>
        <v>2.8950968604429656E-2</v>
      </c>
      <c r="F45" s="233">
        <f t="shared" si="8"/>
        <v>2.8895661485766992E-2</v>
      </c>
      <c r="G45" s="233">
        <f t="shared" si="8"/>
        <v>2.8571212058832084E-2</v>
      </c>
      <c r="H45" s="233">
        <f t="shared" si="8"/>
        <v>2.9200321927987015E-2</v>
      </c>
      <c r="I45" s="233">
        <f t="shared" si="8"/>
        <v>2.9937931136438896E-2</v>
      </c>
      <c r="J45" s="233">
        <f t="shared" si="8"/>
        <v>3.0208007658798927E-2</v>
      </c>
      <c r="K45" s="233">
        <f t="shared" si="8"/>
        <v>3.3169158276997457E-2</v>
      </c>
      <c r="L45" s="233">
        <f t="shared" si="8"/>
        <v>2.8811058388090734E-2</v>
      </c>
      <c r="M45" s="233">
        <f t="shared" si="8"/>
        <v>3.0349250595783327E-2</v>
      </c>
      <c r="N45" s="233">
        <f t="shared" si="8"/>
        <v>2.9512843330674315E-2</v>
      </c>
      <c r="O45" s="233">
        <f t="shared" si="8"/>
        <v>3.4924950502168692E-2</v>
      </c>
      <c r="P45" s="233">
        <f t="shared" si="8"/>
        <v>3.5269788607175674E-2</v>
      </c>
      <c r="Q45" s="233">
        <f t="shared" si="8"/>
        <v>3.7224940315342667E-2</v>
      </c>
      <c r="R45" s="233">
        <f t="shared" si="8"/>
        <v>4.0050826947914044E-2</v>
      </c>
      <c r="S45" s="233">
        <f t="shared" si="8"/>
        <v>3.8774613065895011E-2</v>
      </c>
      <c r="T45" s="233">
        <f t="shared" si="8"/>
        <v>3.5816655032417315E-2</v>
      </c>
      <c r="U45" s="233">
        <f t="shared" si="8"/>
        <v>3.8134736120305691E-2</v>
      </c>
      <c r="V45" s="233">
        <f t="shared" si="8"/>
        <v>3.8753149061778194E-2</v>
      </c>
      <c r="W45" s="233">
        <f t="shared" si="8"/>
        <v>3.9256468391658653E-2</v>
      </c>
      <c r="X45" s="233">
        <f t="shared" si="8"/>
        <v>3.5780430806727832E-2</v>
      </c>
      <c r="Y45" s="233">
        <f t="shared" si="8"/>
        <v>3.3304393231879566E-2</v>
      </c>
    </row>
    <row r="46" spans="1:25" ht="12" customHeight="1" x14ac:dyDescent="0.25">
      <c r="A46" s="173" t="s">
        <v>95</v>
      </c>
      <c r="B46" s="233">
        <f t="shared" ref="B46:Y46" si="9">IF(B10=0,0,B10/B$5)</f>
        <v>3.3243971427534331E-2</v>
      </c>
      <c r="C46" s="233">
        <f t="shared" si="9"/>
        <v>3.2975515533812255E-2</v>
      </c>
      <c r="D46" s="233">
        <f t="shared" si="9"/>
        <v>3.2199857901848927E-2</v>
      </c>
      <c r="E46" s="233">
        <f t="shared" si="9"/>
        <v>3.1708871532709772E-2</v>
      </c>
      <c r="F46" s="233">
        <f t="shared" si="9"/>
        <v>3.1112712027328564E-2</v>
      </c>
      <c r="G46" s="233">
        <f t="shared" si="9"/>
        <v>2.8410334034095295E-2</v>
      </c>
      <c r="H46" s="233">
        <f t="shared" si="9"/>
        <v>2.6698532799595685E-2</v>
      </c>
      <c r="I46" s="233">
        <f t="shared" si="9"/>
        <v>2.5611240880386171E-2</v>
      </c>
      <c r="J46" s="233">
        <f t="shared" si="9"/>
        <v>2.4944047133512452E-2</v>
      </c>
      <c r="K46" s="233">
        <f t="shared" si="9"/>
        <v>2.473896209073892E-2</v>
      </c>
      <c r="L46" s="233">
        <f t="shared" si="9"/>
        <v>2.304394886681873E-2</v>
      </c>
      <c r="M46" s="233">
        <f t="shared" si="9"/>
        <v>2.3396467159962516E-2</v>
      </c>
      <c r="N46" s="233">
        <f t="shared" si="9"/>
        <v>2.2187093406323313E-2</v>
      </c>
      <c r="O46" s="233">
        <f t="shared" si="9"/>
        <v>2.2761898505726862E-2</v>
      </c>
      <c r="P46" s="233">
        <f t="shared" si="9"/>
        <v>2.1732308076202831E-2</v>
      </c>
      <c r="Q46" s="233">
        <f t="shared" si="9"/>
        <v>2.1366554948177758E-2</v>
      </c>
      <c r="R46" s="233">
        <f t="shared" si="9"/>
        <v>2.2933912934882585E-2</v>
      </c>
      <c r="S46" s="233">
        <f t="shared" si="9"/>
        <v>2.32006686703695E-2</v>
      </c>
      <c r="T46" s="233">
        <f t="shared" si="9"/>
        <v>2.1434563755043264E-2</v>
      </c>
      <c r="U46" s="233">
        <f t="shared" si="9"/>
        <v>2.1742054184497622E-2</v>
      </c>
      <c r="V46" s="233">
        <f t="shared" si="9"/>
        <v>2.1588342984478339E-2</v>
      </c>
      <c r="W46" s="233">
        <f t="shared" si="9"/>
        <v>2.1998240939373831E-2</v>
      </c>
      <c r="X46" s="233">
        <f t="shared" si="9"/>
        <v>1.9844419857033464E-2</v>
      </c>
      <c r="Y46" s="233">
        <f t="shared" si="9"/>
        <v>1.9111999142507167E-2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0.38778185267322124</v>
      </c>
      <c r="C47" s="234">
        <f t="shared" si="10"/>
        <v>0.39308498992158675</v>
      </c>
      <c r="D47" s="234">
        <f t="shared" si="10"/>
        <v>0.36886189178094608</v>
      </c>
      <c r="E47" s="234">
        <f t="shared" si="10"/>
        <v>0.34265443552965819</v>
      </c>
      <c r="F47" s="234">
        <f t="shared" si="10"/>
        <v>0.37003962822703468</v>
      </c>
      <c r="G47" s="234">
        <f t="shared" si="10"/>
        <v>0.36132817702446507</v>
      </c>
      <c r="H47" s="234">
        <f t="shared" si="10"/>
        <v>0.37207741895706153</v>
      </c>
      <c r="I47" s="234">
        <f t="shared" si="10"/>
        <v>0.33623674495204975</v>
      </c>
      <c r="J47" s="234">
        <f t="shared" si="10"/>
        <v>0.35022588145566924</v>
      </c>
      <c r="K47" s="234">
        <f t="shared" si="10"/>
        <v>0.43606583346670147</v>
      </c>
      <c r="L47" s="234">
        <f t="shared" si="10"/>
        <v>0.41781007687669902</v>
      </c>
      <c r="M47" s="234">
        <f t="shared" si="10"/>
        <v>0.42760065586939344</v>
      </c>
      <c r="N47" s="234">
        <f t="shared" si="10"/>
        <v>0.41780584065552728</v>
      </c>
      <c r="O47" s="234">
        <f t="shared" si="10"/>
        <v>0.46140628271148459</v>
      </c>
      <c r="P47" s="234">
        <f t="shared" si="10"/>
        <v>0.49979813369681475</v>
      </c>
      <c r="Q47" s="234">
        <f t="shared" si="10"/>
        <v>0.52332999688910076</v>
      </c>
      <c r="R47" s="234">
        <f t="shared" si="10"/>
        <v>0.55415802063136321</v>
      </c>
      <c r="S47" s="234">
        <f t="shared" si="10"/>
        <v>0.53902666351406825</v>
      </c>
      <c r="T47" s="234">
        <f t="shared" si="10"/>
        <v>0.52534117366290978</v>
      </c>
      <c r="U47" s="234">
        <f t="shared" si="10"/>
        <v>0.52425604453122776</v>
      </c>
      <c r="V47" s="234">
        <f t="shared" si="10"/>
        <v>0.50833620951151848</v>
      </c>
      <c r="W47" s="234">
        <f t="shared" si="10"/>
        <v>0.51831243707499031</v>
      </c>
      <c r="X47" s="234">
        <f t="shared" si="10"/>
        <v>0.54473097426296746</v>
      </c>
      <c r="Y47" s="234">
        <f t="shared" si="10"/>
        <v>0.55729390141163759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0.50683739547474937</v>
      </c>
      <c r="C48" s="235">
        <f t="shared" si="11"/>
        <v>0.50104741136494901</v>
      </c>
      <c r="D48" s="235">
        <f t="shared" si="11"/>
        <v>0.52972038628953588</v>
      </c>
      <c r="E48" s="235">
        <f t="shared" si="11"/>
        <v>0.55374064309864934</v>
      </c>
      <c r="F48" s="235">
        <f t="shared" si="11"/>
        <v>0.528470719499885</v>
      </c>
      <c r="G48" s="235">
        <f t="shared" si="11"/>
        <v>0.54066018024748896</v>
      </c>
      <c r="H48" s="235">
        <f t="shared" si="11"/>
        <v>0.53090339315269719</v>
      </c>
      <c r="I48" s="235">
        <f t="shared" si="11"/>
        <v>0.56596667482518304</v>
      </c>
      <c r="J48" s="235">
        <f t="shared" si="11"/>
        <v>0.55203098409052731</v>
      </c>
      <c r="K48" s="235">
        <f t="shared" si="11"/>
        <v>0.46433918942940278</v>
      </c>
      <c r="L48" s="235">
        <f t="shared" si="11"/>
        <v>0.49370995019635744</v>
      </c>
      <c r="M48" s="235">
        <f t="shared" si="11"/>
        <v>0.48075224667122074</v>
      </c>
      <c r="N48" s="235">
        <f t="shared" si="11"/>
        <v>0.49238920192357116</v>
      </c>
      <c r="O48" s="235">
        <f t="shared" si="11"/>
        <v>0.44059200039970131</v>
      </c>
      <c r="P48" s="235">
        <f t="shared" si="11"/>
        <v>0.40609662120961082</v>
      </c>
      <c r="Q48" s="235">
        <f t="shared" si="11"/>
        <v>0.37992876834338463</v>
      </c>
      <c r="R48" s="235">
        <f t="shared" si="11"/>
        <v>0.34291313803505868</v>
      </c>
      <c r="S48" s="235">
        <f t="shared" si="11"/>
        <v>0.35959356351072963</v>
      </c>
      <c r="T48" s="235">
        <f t="shared" si="11"/>
        <v>0.3813362662055802</v>
      </c>
      <c r="U48" s="235">
        <f t="shared" si="11"/>
        <v>0.37805747118774907</v>
      </c>
      <c r="V48" s="235">
        <f t="shared" si="11"/>
        <v>0.39400795893351759</v>
      </c>
      <c r="W48" s="235">
        <f t="shared" si="11"/>
        <v>0.3824368701421052</v>
      </c>
      <c r="X48" s="235">
        <f t="shared" si="11"/>
        <v>0.36421499178371014</v>
      </c>
      <c r="Y48" s="235">
        <f t="shared" si="11"/>
        <v>0.35662403569126672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LV: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1255.7001113558715</v>
      </c>
      <c r="C5" s="223">
        <f t="shared" si="0"/>
        <v>1240.5636608697168</v>
      </c>
      <c r="D5" s="223">
        <f t="shared" si="0"/>
        <v>1299.3636943544711</v>
      </c>
      <c r="E5" s="223">
        <f t="shared" si="0"/>
        <v>1351.9282637230676</v>
      </c>
      <c r="F5" s="223">
        <f t="shared" si="0"/>
        <v>1385.990624054414</v>
      </c>
      <c r="G5" s="223">
        <f t="shared" si="0"/>
        <v>1360.3726337438088</v>
      </c>
      <c r="H5" s="223">
        <f t="shared" si="0"/>
        <v>1451.6604860490584</v>
      </c>
      <c r="I5" s="223">
        <f t="shared" si="0"/>
        <v>1472.7610643642004</v>
      </c>
      <c r="J5" s="223">
        <f t="shared" si="0"/>
        <v>1359.8114885033779</v>
      </c>
      <c r="K5" s="223">
        <f t="shared" si="0"/>
        <v>1126.7274707494955</v>
      </c>
      <c r="L5" s="223">
        <f t="shared" si="0"/>
        <v>1667.5555074170707</v>
      </c>
      <c r="M5" s="223">
        <f t="shared" si="0"/>
        <v>1647.7179376717891</v>
      </c>
      <c r="N5" s="223">
        <f t="shared" si="0"/>
        <v>1741.3908489638934</v>
      </c>
      <c r="O5" s="223">
        <f t="shared" si="0"/>
        <v>1496.1073245105854</v>
      </c>
      <c r="P5" s="223">
        <f t="shared" si="0"/>
        <v>1454.3652136634266</v>
      </c>
      <c r="Q5" s="223">
        <f t="shared" si="0"/>
        <v>1274.7889023401065</v>
      </c>
      <c r="R5" s="223">
        <f t="shared" si="0"/>
        <v>1039.9351371495588</v>
      </c>
      <c r="S5" s="223">
        <f t="shared" si="0"/>
        <v>1106.1414842493173</v>
      </c>
      <c r="T5" s="223">
        <f t="shared" si="0"/>
        <v>1373.4952567331511</v>
      </c>
      <c r="U5" s="223">
        <f t="shared" si="0"/>
        <v>1297.2896265812542</v>
      </c>
      <c r="V5" s="223">
        <f t="shared" si="0"/>
        <v>1290.6906596079591</v>
      </c>
      <c r="W5" s="223">
        <f t="shared" si="0"/>
        <v>1259.0380697911251</v>
      </c>
      <c r="X5" s="223">
        <f t="shared" si="0"/>
        <v>1192.1235483055773</v>
      </c>
      <c r="Y5" s="223">
        <f t="shared" si="0"/>
        <v>1234.5126025884731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21.747951775777885</v>
      </c>
      <c r="C10" s="225">
        <f t="shared" si="1"/>
        <v>23.3729799692833</v>
      </c>
      <c r="D10" s="225">
        <f t="shared" si="1"/>
        <v>24.315488973647803</v>
      </c>
      <c r="E10" s="225">
        <f t="shared" si="1"/>
        <v>23.307115448713613</v>
      </c>
      <c r="F10" s="225">
        <f t="shared" si="1"/>
        <v>24.556034387889735</v>
      </c>
      <c r="G10" s="225">
        <f t="shared" si="1"/>
        <v>22.375419528731971</v>
      </c>
      <c r="H10" s="225">
        <f t="shared" si="1"/>
        <v>21.918525344993441</v>
      </c>
      <c r="I10" s="225">
        <f t="shared" si="1"/>
        <v>19.50128329377943</v>
      </c>
      <c r="J10" s="225">
        <f t="shared" si="1"/>
        <v>17.798200399706875</v>
      </c>
      <c r="K10" s="225">
        <f t="shared" si="1"/>
        <v>16.150472208056616</v>
      </c>
      <c r="L10" s="225">
        <f t="shared" si="1"/>
        <v>20.526640567721554</v>
      </c>
      <c r="M10" s="225">
        <f t="shared" si="1"/>
        <v>20.805044760868658</v>
      </c>
      <c r="N10" s="225">
        <f t="shared" si="1"/>
        <v>20.890954378467228</v>
      </c>
      <c r="O10" s="225">
        <f t="shared" si="1"/>
        <v>15.593942093295997</v>
      </c>
      <c r="P10" s="225">
        <f t="shared" si="1"/>
        <v>14.285356861103104</v>
      </c>
      <c r="Q10" s="225">
        <f t="shared" si="1"/>
        <v>11.897670417295457</v>
      </c>
      <c r="R10" s="225">
        <f t="shared" si="1"/>
        <v>12.374710774173479</v>
      </c>
      <c r="S10" s="225">
        <f t="shared" si="1"/>
        <v>13.624250430290244</v>
      </c>
      <c r="T10" s="225">
        <f t="shared" si="1"/>
        <v>15.124129156354131</v>
      </c>
      <c r="U10" s="225">
        <f t="shared" si="1"/>
        <v>10.811893948704089</v>
      </c>
      <c r="V10" s="225">
        <f t="shared" si="1"/>
        <v>10.505844321243718</v>
      </c>
      <c r="W10" s="225">
        <f t="shared" si="1"/>
        <v>11.9080343948525</v>
      </c>
      <c r="X10" s="225">
        <f t="shared" si="1"/>
        <v>8.5409462226325772</v>
      </c>
      <c r="Y10" s="225">
        <f t="shared" si="1"/>
        <v>10.607244030052552</v>
      </c>
      <c r="DA10" s="90"/>
    </row>
    <row r="11" spans="1:105" ht="12" customHeight="1" x14ac:dyDescent="0.25">
      <c r="A11" s="37" t="s">
        <v>82</v>
      </c>
      <c r="B11" s="226">
        <v>5.5385548063498566</v>
      </c>
      <c r="C11" s="226">
        <v>5.2691575535221222</v>
      </c>
      <c r="D11" s="226">
        <v>3.7356167709912094</v>
      </c>
      <c r="E11" s="226">
        <v>3.1470752385559377</v>
      </c>
      <c r="F11" s="226">
        <v>3.513334455442096</v>
      </c>
      <c r="G11" s="226">
        <v>1.9859931159483892</v>
      </c>
      <c r="H11" s="226">
        <v>2.3537918008734389</v>
      </c>
      <c r="I11" s="226">
        <v>2.5300388783148531</v>
      </c>
      <c r="J11" s="226">
        <v>2.5469672686886424</v>
      </c>
      <c r="K11" s="226">
        <v>2.7252575410481197</v>
      </c>
      <c r="L11" s="226">
        <v>2.6227965140414535</v>
      </c>
      <c r="M11" s="226">
        <v>3.7537599759059361</v>
      </c>
      <c r="N11" s="226">
        <v>3.9518978564286917</v>
      </c>
      <c r="O11" s="226">
        <v>3.4149141872156781</v>
      </c>
      <c r="P11" s="226">
        <v>3.6337327523020351</v>
      </c>
      <c r="Q11" s="226">
        <v>2.7423898256359358</v>
      </c>
      <c r="R11" s="226">
        <v>3.0345187918678826</v>
      </c>
      <c r="S11" s="226">
        <v>3.4703084050105306</v>
      </c>
      <c r="T11" s="226">
        <v>3.8302231786662535</v>
      </c>
      <c r="U11" s="226">
        <v>2.7616871594716632</v>
      </c>
      <c r="V11" s="226">
        <v>2.6986525656333566</v>
      </c>
      <c r="W11" s="226">
        <v>2.933956299074286</v>
      </c>
      <c r="X11" s="226">
        <v>2.8591934967658106</v>
      </c>
      <c r="Y11" s="226">
        <v>3.631474035842841</v>
      </c>
      <c r="DA11" s="69"/>
    </row>
    <row r="12" spans="1:105" ht="12" customHeight="1" x14ac:dyDescent="0.25">
      <c r="A12" s="37" t="s">
        <v>73</v>
      </c>
      <c r="B12" s="226">
        <v>16.209396969428028</v>
      </c>
      <c r="C12" s="226">
        <v>18.103822415761176</v>
      </c>
      <c r="D12" s="226">
        <v>20.579872202656592</v>
      </c>
      <c r="E12" s="226">
        <v>20.160040210157675</v>
      </c>
      <c r="F12" s="226">
        <v>21.04269993244764</v>
      </c>
      <c r="G12" s="226">
        <v>20.389426412783582</v>
      </c>
      <c r="H12" s="226">
        <v>19.564733544120003</v>
      </c>
      <c r="I12" s="226">
        <v>16.971244415464575</v>
      </c>
      <c r="J12" s="226">
        <v>15.251233131018234</v>
      </c>
      <c r="K12" s="226">
        <v>13.425214667008497</v>
      </c>
      <c r="L12" s="226">
        <v>17.9038440536801</v>
      </c>
      <c r="M12" s="226">
        <v>17.051284784962721</v>
      </c>
      <c r="N12" s="226">
        <v>16.939056522038538</v>
      </c>
      <c r="O12" s="226">
        <v>12.179027906080318</v>
      </c>
      <c r="P12" s="226">
        <v>10.651624108801069</v>
      </c>
      <c r="Q12" s="226">
        <v>9.1552805916595208</v>
      </c>
      <c r="R12" s="226">
        <v>9.3401919823055977</v>
      </c>
      <c r="S12" s="226">
        <v>10.153942025279713</v>
      </c>
      <c r="T12" s="226">
        <v>11.293905977687878</v>
      </c>
      <c r="U12" s="226">
        <v>8.0502067892324263</v>
      </c>
      <c r="V12" s="226">
        <v>7.8071917556103614</v>
      </c>
      <c r="W12" s="226">
        <v>8.9740780957782142</v>
      </c>
      <c r="X12" s="226">
        <v>5.6817527258667662</v>
      </c>
      <c r="Y12" s="226">
        <v>6.9757699942097107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436.78328926186828</v>
      </c>
      <c r="C16" s="228">
        <f t="shared" si="2"/>
        <v>403.02373585176281</v>
      </c>
      <c r="D16" s="228">
        <f t="shared" si="2"/>
        <v>402.37188185884298</v>
      </c>
      <c r="E16" s="228">
        <f t="shared" si="2"/>
        <v>372.69099271999096</v>
      </c>
      <c r="F16" s="228">
        <f t="shared" si="2"/>
        <v>371.09754549570948</v>
      </c>
      <c r="G16" s="228">
        <f t="shared" si="2"/>
        <v>341.61178175520786</v>
      </c>
      <c r="H16" s="228">
        <f t="shared" si="2"/>
        <v>359.13372275460438</v>
      </c>
      <c r="I16" s="228">
        <f t="shared" si="2"/>
        <v>339.70980088300922</v>
      </c>
      <c r="J16" s="228">
        <f t="shared" si="2"/>
        <v>308.03415846965606</v>
      </c>
      <c r="K16" s="228">
        <f t="shared" si="2"/>
        <v>254.59832218374507</v>
      </c>
      <c r="L16" s="228">
        <f t="shared" si="2"/>
        <v>298.98989611920547</v>
      </c>
      <c r="M16" s="228">
        <f t="shared" si="2"/>
        <v>220.19886031131495</v>
      </c>
      <c r="N16" s="228">
        <f t="shared" si="2"/>
        <v>208.77872337018491</v>
      </c>
      <c r="O16" s="228">
        <f t="shared" si="2"/>
        <v>176.58619935898676</v>
      </c>
      <c r="P16" s="228">
        <f t="shared" si="2"/>
        <v>152.84411705022922</v>
      </c>
      <c r="Q16" s="228">
        <f t="shared" si="2"/>
        <v>136.9749812056306</v>
      </c>
      <c r="R16" s="228">
        <f t="shared" si="2"/>
        <v>131.59582094237408</v>
      </c>
      <c r="S16" s="228">
        <f t="shared" si="2"/>
        <v>132.76320423104133</v>
      </c>
      <c r="T16" s="228">
        <f t="shared" si="2"/>
        <v>140.8154683198286</v>
      </c>
      <c r="U16" s="228">
        <f t="shared" si="2"/>
        <v>116.8309352362094</v>
      </c>
      <c r="V16" s="228">
        <f t="shared" si="2"/>
        <v>107.86087222308517</v>
      </c>
      <c r="W16" s="228">
        <f t="shared" si="2"/>
        <v>123.79100762874154</v>
      </c>
      <c r="X16" s="228">
        <f t="shared" si="2"/>
        <v>99.877744766985472</v>
      </c>
      <c r="Y16" s="228">
        <f t="shared" si="2"/>
        <v>122.09794347899016</v>
      </c>
      <c r="DA16" s="92"/>
    </row>
    <row r="17" spans="1:105" ht="12" customHeight="1" x14ac:dyDescent="0.25">
      <c r="A17" s="46" t="s">
        <v>28</v>
      </c>
      <c r="B17" s="229">
        <v>12.781785731481099</v>
      </c>
      <c r="C17" s="229">
        <v>14.472594170173524</v>
      </c>
      <c r="D17" s="229">
        <v>14.537924608251554</v>
      </c>
      <c r="E17" s="229">
        <v>15.378254876877994</v>
      </c>
      <c r="F17" s="229">
        <v>11.763205182852881</v>
      </c>
      <c r="G17" s="229">
        <v>16.960015417765309</v>
      </c>
      <c r="H17" s="229">
        <v>15.595192005875477</v>
      </c>
      <c r="I17" s="229">
        <v>10.512206230597682</v>
      </c>
      <c r="J17" s="229">
        <v>10.130134717876397</v>
      </c>
      <c r="K17" s="229">
        <v>7.7556867573589425</v>
      </c>
      <c r="L17" s="229">
        <v>6.981792302869211</v>
      </c>
      <c r="M17" s="229">
        <v>8.5705892031111972</v>
      </c>
      <c r="N17" s="229">
        <v>9.343057621984908</v>
      </c>
      <c r="O17" s="229">
        <v>7.8450831917624066</v>
      </c>
      <c r="P17" s="229">
        <v>3.9087869753586713</v>
      </c>
      <c r="Q17" s="229">
        <v>4.3978927594986548</v>
      </c>
      <c r="R17" s="229">
        <v>4.5103010475668004</v>
      </c>
      <c r="S17" s="229">
        <v>4.3618184862126501</v>
      </c>
      <c r="T17" s="229">
        <v>2.6967453848401894</v>
      </c>
      <c r="U17" s="229">
        <v>2.1905089675879248</v>
      </c>
      <c r="V17" s="229">
        <v>1.9311772966030853</v>
      </c>
      <c r="W17" s="229">
        <v>2.1074628564111926</v>
      </c>
      <c r="X17" s="229">
        <v>1.2445769984756352</v>
      </c>
      <c r="Y17" s="229">
        <v>2.2636186136963019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1.0042513286851518</v>
      </c>
      <c r="C19" s="229">
        <v>2.1565813452510167</v>
      </c>
      <c r="D19" s="229">
        <v>2.155663180419523</v>
      </c>
      <c r="E19" s="229">
        <v>2.1829750712253482</v>
      </c>
      <c r="F19" s="229">
        <v>2.8886225991754029</v>
      </c>
      <c r="G19" s="229">
        <v>2.5792445387232203</v>
      </c>
      <c r="H19" s="229">
        <v>4.9043723910107682</v>
      </c>
      <c r="I19" s="229">
        <v>5.000060406572282</v>
      </c>
      <c r="J19" s="229">
        <v>2.8502547922302743</v>
      </c>
      <c r="K19" s="229">
        <v>4.4858210328667258</v>
      </c>
      <c r="L19" s="229">
        <v>4.4941138448231053</v>
      </c>
      <c r="M19" s="229">
        <v>7.1398379654888799</v>
      </c>
      <c r="N19" s="229">
        <v>12.70681981616805</v>
      </c>
      <c r="O19" s="229">
        <v>14.584552520355565</v>
      </c>
      <c r="P19" s="229">
        <v>13.944949418450648</v>
      </c>
      <c r="Q19" s="229">
        <v>12.710509489348471</v>
      </c>
      <c r="R19" s="229">
        <v>14.811874186966891</v>
      </c>
      <c r="S19" s="229">
        <v>16.314436875264793</v>
      </c>
      <c r="T19" s="229">
        <v>15.911570180812086</v>
      </c>
      <c r="U19" s="229">
        <v>14.345564623754552</v>
      </c>
      <c r="V19" s="229">
        <v>12.168679928610054</v>
      </c>
      <c r="W19" s="229">
        <v>12.136850748422102</v>
      </c>
      <c r="X19" s="229">
        <v>14.28007088618841</v>
      </c>
      <c r="Y19" s="229">
        <v>34.181196879986324</v>
      </c>
      <c r="DA19" s="73"/>
    </row>
    <row r="20" spans="1:105" ht="12" customHeight="1" x14ac:dyDescent="0.25">
      <c r="A20" s="46" t="s">
        <v>82</v>
      </c>
      <c r="B20" s="229">
        <v>54.277885611312023</v>
      </c>
      <c r="C20" s="229">
        <v>49.237315764832829</v>
      </c>
      <c r="D20" s="229">
        <v>38.014915538969561</v>
      </c>
      <c r="E20" s="229">
        <v>38.704232180749287</v>
      </c>
      <c r="F20" s="229">
        <v>37.72277091098907</v>
      </c>
      <c r="G20" s="229">
        <v>26.551260419025866</v>
      </c>
      <c r="H20" s="229">
        <v>26.873897719801036</v>
      </c>
      <c r="I20" s="229">
        <v>29.600654391027103</v>
      </c>
      <c r="J20" s="229">
        <v>31.977925581213558</v>
      </c>
      <c r="K20" s="229">
        <v>27.605330315274951</v>
      </c>
      <c r="L20" s="229">
        <v>22.798076470288592</v>
      </c>
      <c r="M20" s="229">
        <v>22.947355090388889</v>
      </c>
      <c r="N20" s="229">
        <v>23.134399615427796</v>
      </c>
      <c r="O20" s="229">
        <v>22.593774594262459</v>
      </c>
      <c r="P20" s="229">
        <v>20.738329051429755</v>
      </c>
      <c r="Q20" s="229">
        <v>15.437830028545095</v>
      </c>
      <c r="R20" s="229">
        <v>16.138110469338343</v>
      </c>
      <c r="S20" s="229">
        <v>19.166695613809573</v>
      </c>
      <c r="T20" s="229">
        <v>21.330232757540653</v>
      </c>
      <c r="U20" s="229">
        <v>14.759592029646326</v>
      </c>
      <c r="V20" s="229">
        <v>13.453499558964753</v>
      </c>
      <c r="W20" s="229">
        <v>14.830151012795794</v>
      </c>
      <c r="X20" s="229">
        <v>18.097979934345723</v>
      </c>
      <c r="Y20" s="229">
        <v>18.330235782538413</v>
      </c>
      <c r="DA20" s="73"/>
    </row>
    <row r="21" spans="1:105" ht="12" customHeight="1" x14ac:dyDescent="0.25">
      <c r="A21" s="46" t="s">
        <v>32</v>
      </c>
      <c r="B21" s="229">
        <v>115.59131305788594</v>
      </c>
      <c r="C21" s="229">
        <v>64.509205645657218</v>
      </c>
      <c r="D21" s="229">
        <v>58.106064089118156</v>
      </c>
      <c r="E21" s="229">
        <v>35.777050118027311</v>
      </c>
      <c r="F21" s="229">
        <v>21.240543178900406</v>
      </c>
      <c r="G21" s="229">
        <v>22.059798278363612</v>
      </c>
      <c r="H21" s="229">
        <v>24.735153399130635</v>
      </c>
      <c r="I21" s="229">
        <v>19.542503190546629</v>
      </c>
      <c r="J21" s="229">
        <v>11.03539273482833</v>
      </c>
      <c r="K21" s="229">
        <v>14.816189853162014</v>
      </c>
      <c r="L21" s="229">
        <v>17.507077294660458</v>
      </c>
      <c r="M21" s="229">
        <v>7.716207942714755</v>
      </c>
      <c r="N21" s="229">
        <v>11.937405185353336</v>
      </c>
      <c r="O21" s="229">
        <v>4.8912152004473022</v>
      </c>
      <c r="P21" s="229">
        <v>2.4062783793245894</v>
      </c>
      <c r="Q21" s="229">
        <v>0</v>
      </c>
      <c r="R21" s="229">
        <v>0</v>
      </c>
      <c r="S21" s="229">
        <v>0.58595555726716964</v>
      </c>
      <c r="T21" s="229">
        <v>0.55133962901450884</v>
      </c>
      <c r="U21" s="229">
        <v>2.6240176633189196</v>
      </c>
      <c r="V21" s="229">
        <v>1.6494866457304862</v>
      </c>
      <c r="W21" s="229">
        <v>0.75021545880733231</v>
      </c>
      <c r="X21" s="229">
        <v>2.2908833317308774</v>
      </c>
      <c r="Y21" s="229">
        <v>0.91970835395868433</v>
      </c>
      <c r="DA21" s="73"/>
    </row>
    <row r="22" spans="1:105" ht="12" customHeight="1" x14ac:dyDescent="0.25">
      <c r="A22" s="46" t="s">
        <v>33</v>
      </c>
      <c r="B22" s="229">
        <v>107.44118605127464</v>
      </c>
      <c r="C22" s="229">
        <v>105.3141436340081</v>
      </c>
      <c r="D22" s="229">
        <v>92.038768604148871</v>
      </c>
      <c r="E22" s="229">
        <v>81.535789193762355</v>
      </c>
      <c r="F22" s="229">
        <v>86.675718628684066</v>
      </c>
      <c r="G22" s="229">
        <v>72.758638852816162</v>
      </c>
      <c r="H22" s="229">
        <v>89.92219530680967</v>
      </c>
      <c r="I22" s="229">
        <v>85.992297106969517</v>
      </c>
      <c r="J22" s="229">
        <v>73.056173323423948</v>
      </c>
      <c r="K22" s="229">
        <v>58.170211716453508</v>
      </c>
      <c r="L22" s="229">
        <v>83.998224717877079</v>
      </c>
      <c r="M22" s="229">
        <v>15.243682319945812</v>
      </c>
      <c r="N22" s="229">
        <v>10.216768320017266</v>
      </c>
      <c r="O22" s="229">
        <v>8.257987080000424</v>
      </c>
      <c r="P22" s="229">
        <v>8.257987080007398</v>
      </c>
      <c r="Q22" s="229">
        <v>5.1895904400655226</v>
      </c>
      <c r="R22" s="229">
        <v>5.2234386091865028</v>
      </c>
      <c r="S22" s="229">
        <v>4.4361658886333153</v>
      </c>
      <c r="T22" s="229">
        <v>5.3174241205316068</v>
      </c>
      <c r="U22" s="229">
        <v>3.6472695758069418</v>
      </c>
      <c r="V22" s="229">
        <v>1.1045998144111508</v>
      </c>
      <c r="W22" s="229">
        <v>1.1271089675243704</v>
      </c>
      <c r="X22" s="229">
        <v>1.356266823104088</v>
      </c>
      <c r="Y22" s="229">
        <v>1.7697855308156174</v>
      </c>
      <c r="DA22" s="73"/>
    </row>
    <row r="23" spans="1:105" ht="12" customHeight="1" x14ac:dyDescent="0.25">
      <c r="A23" s="46" t="s">
        <v>73</v>
      </c>
      <c r="B23" s="229">
        <v>145.68686748122937</v>
      </c>
      <c r="C23" s="229">
        <v>167.33389529184007</v>
      </c>
      <c r="D23" s="229">
        <v>197.51854583793533</v>
      </c>
      <c r="E23" s="229">
        <v>198.30300477206919</v>
      </c>
      <c r="F23" s="229">
        <v>210.15864183693103</v>
      </c>
      <c r="G23" s="229">
        <v>200.20974937628486</v>
      </c>
      <c r="H23" s="229">
        <v>196.70652942032481</v>
      </c>
      <c r="I23" s="229">
        <v>188.41784839940797</v>
      </c>
      <c r="J23" s="229">
        <v>178.36141229106897</v>
      </c>
      <c r="K23" s="229">
        <v>141.67346185219657</v>
      </c>
      <c r="L23" s="229">
        <v>161.42118617195268</v>
      </c>
      <c r="M23" s="229">
        <v>155.32878270959881</v>
      </c>
      <c r="N23" s="229">
        <v>137.99773958360129</v>
      </c>
      <c r="O23" s="229">
        <v>115.73933966968104</v>
      </c>
      <c r="P23" s="229">
        <v>100.64092512986159</v>
      </c>
      <c r="Q23" s="229">
        <v>97.516776431602835</v>
      </c>
      <c r="R23" s="229">
        <v>90.514697245614727</v>
      </c>
      <c r="S23" s="229">
        <v>87.176636818651801</v>
      </c>
      <c r="T23" s="229">
        <v>92.430627344701492</v>
      </c>
      <c r="U23" s="229">
        <v>77.232241836503221</v>
      </c>
      <c r="V23" s="229">
        <v>74.502445013354048</v>
      </c>
      <c r="W23" s="229">
        <v>90.508866742077132</v>
      </c>
      <c r="X23" s="229">
        <v>60.374114572231555</v>
      </c>
      <c r="Y23" s="229">
        <v>62.120717335960038</v>
      </c>
      <c r="DA23" s="73"/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/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0.80968650727949021</v>
      </c>
      <c r="F25" s="229">
        <v>0.64804315817660507</v>
      </c>
      <c r="G25" s="229">
        <v>0.49307487222880431</v>
      </c>
      <c r="H25" s="229">
        <v>0.39638251165194061</v>
      </c>
      <c r="I25" s="229">
        <v>0.6442311578880463</v>
      </c>
      <c r="J25" s="229">
        <v>0.62286502901460306</v>
      </c>
      <c r="K25" s="229">
        <v>9.1620656432348874E-2</v>
      </c>
      <c r="L25" s="229">
        <v>1.7894253167343379</v>
      </c>
      <c r="M25" s="229">
        <v>3.2524050800665947</v>
      </c>
      <c r="N25" s="229">
        <v>3.4425332276322589</v>
      </c>
      <c r="O25" s="229">
        <v>2.6742471024775516</v>
      </c>
      <c r="P25" s="229">
        <v>2.9468610157965731</v>
      </c>
      <c r="Q25" s="229">
        <v>1.7223820565700236</v>
      </c>
      <c r="R25" s="229">
        <v>0.39739938370082639</v>
      </c>
      <c r="S25" s="229">
        <v>0.72149499120202476</v>
      </c>
      <c r="T25" s="229">
        <v>2.5775289023880563</v>
      </c>
      <c r="U25" s="229">
        <v>2.0317405395915058</v>
      </c>
      <c r="V25" s="229">
        <v>3.0509839654115853</v>
      </c>
      <c r="W25" s="229">
        <v>2.3303518427036014</v>
      </c>
      <c r="X25" s="229">
        <v>2.2338522209091987</v>
      </c>
      <c r="Y25" s="229">
        <v>2.5126809820347766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580.5140403182254</v>
      </c>
      <c r="C27" s="228">
        <f t="shared" si="3"/>
        <v>576.16781504867083</v>
      </c>
      <c r="D27" s="228">
        <f t="shared" si="3"/>
        <v>625.12642352198043</v>
      </c>
      <c r="E27" s="228">
        <f t="shared" si="3"/>
        <v>694.5926955543631</v>
      </c>
      <c r="F27" s="228">
        <f t="shared" si="3"/>
        <v>711.42486417081466</v>
      </c>
      <c r="G27" s="228">
        <f t="shared" si="3"/>
        <v>738.28686245986887</v>
      </c>
      <c r="H27" s="228">
        <f t="shared" si="3"/>
        <v>787.88197794946063</v>
      </c>
      <c r="I27" s="228">
        <f t="shared" si="3"/>
        <v>831.34955018741175</v>
      </c>
      <c r="J27" s="228">
        <f t="shared" si="3"/>
        <v>764.53449963401488</v>
      </c>
      <c r="K27" s="228">
        <f t="shared" si="3"/>
        <v>600.52378635769389</v>
      </c>
      <c r="L27" s="228">
        <f t="shared" si="3"/>
        <v>824.2894007301436</v>
      </c>
      <c r="M27" s="228">
        <f t="shared" si="3"/>
        <v>790.50948259960558</v>
      </c>
      <c r="N27" s="228">
        <f t="shared" si="3"/>
        <v>834.98155121524132</v>
      </c>
      <c r="O27" s="228">
        <f t="shared" si="3"/>
        <v>697.72850305830252</v>
      </c>
      <c r="P27" s="228">
        <f t="shared" si="3"/>
        <v>680.63122975209421</v>
      </c>
      <c r="Q27" s="228">
        <f t="shared" si="3"/>
        <v>603.81675071718041</v>
      </c>
      <c r="R27" s="228">
        <f t="shared" si="3"/>
        <v>494.16110543301136</v>
      </c>
      <c r="S27" s="228">
        <f t="shared" si="3"/>
        <v>473.97236958798578</v>
      </c>
      <c r="T27" s="228">
        <f t="shared" si="3"/>
        <v>601.63009925696826</v>
      </c>
      <c r="U27" s="228">
        <f t="shared" si="3"/>
        <v>551.14079739634053</v>
      </c>
      <c r="V27" s="228">
        <f t="shared" si="3"/>
        <v>565.18921306363029</v>
      </c>
      <c r="W27" s="228">
        <f t="shared" si="3"/>
        <v>520.43349776753109</v>
      </c>
      <c r="X27" s="228">
        <f t="shared" si="3"/>
        <v>490.66987731595924</v>
      </c>
      <c r="Y27" s="228">
        <f t="shared" si="3"/>
        <v>512.06007507943036</v>
      </c>
      <c r="DA27" s="92"/>
    </row>
    <row r="28" spans="1:105" ht="12" customHeight="1" x14ac:dyDescent="0.25">
      <c r="A28" s="18" t="s">
        <v>28</v>
      </c>
      <c r="B28" s="230">
        <v>39.146222269049531</v>
      </c>
      <c r="C28" s="230">
        <v>37.455413829974788</v>
      </c>
      <c r="D28" s="230">
        <v>35.016543872627054</v>
      </c>
      <c r="E28" s="230">
        <v>24.046902213127193</v>
      </c>
      <c r="F28" s="230">
        <v>29.127797718521734</v>
      </c>
      <c r="G28" s="230">
        <v>89.511760211387397</v>
      </c>
      <c r="H28" s="230">
        <v>127.50242617172904</v>
      </c>
      <c r="I28" s="230">
        <v>186.09084733764618</v>
      </c>
      <c r="J28" s="230">
        <v>191.8096038300975</v>
      </c>
      <c r="K28" s="230">
        <v>134.94245179331824</v>
      </c>
      <c r="L28" s="230">
        <v>177.94235000177687</v>
      </c>
      <c r="M28" s="230">
        <v>209.84790691438161</v>
      </c>
      <c r="N28" s="230">
        <v>201.08380682604485</v>
      </c>
      <c r="O28" s="230">
        <v>135.20904236245804</v>
      </c>
      <c r="P28" s="230">
        <v>126.58702352973731</v>
      </c>
      <c r="Q28" s="230">
        <v>93.658957062350837</v>
      </c>
      <c r="R28" s="230">
        <v>69.727805260164288</v>
      </c>
      <c r="S28" s="230">
        <v>89.893020082060559</v>
      </c>
      <c r="T28" s="230">
        <v>126.87132286806289</v>
      </c>
      <c r="U28" s="230">
        <v>116.50814305563293</v>
      </c>
      <c r="V28" s="230">
        <v>76.574113110466186</v>
      </c>
      <c r="W28" s="230">
        <v>51.79784105672222</v>
      </c>
      <c r="X28" s="230">
        <v>35.495257901069039</v>
      </c>
      <c r="Y28" s="230">
        <v>32.765496059272962</v>
      </c>
      <c r="DA28" s="71"/>
    </row>
    <row r="29" spans="1:10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/>
    </row>
    <row r="30" spans="1:105" ht="12" customHeight="1" x14ac:dyDescent="0.25">
      <c r="A30" s="18" t="s">
        <v>31</v>
      </c>
      <c r="B30" s="230">
        <v>1.8693226711231929</v>
      </c>
      <c r="C30" s="230">
        <v>0.71699265472732776</v>
      </c>
      <c r="D30" s="230">
        <v>0.71791081956860281</v>
      </c>
      <c r="E30" s="230">
        <v>0.69059892874785478</v>
      </c>
      <c r="F30" s="230">
        <v>2.8585254007035066</v>
      </c>
      <c r="G30" s="230">
        <v>3.1679034613154191</v>
      </c>
      <c r="H30" s="230">
        <v>3.7163496089446024</v>
      </c>
      <c r="I30" s="230">
        <v>3.6206615933487472</v>
      </c>
      <c r="J30" s="230">
        <v>2.896893207723485</v>
      </c>
      <c r="K30" s="230">
        <v>1.2613269670648231</v>
      </c>
      <c r="L30" s="230">
        <v>1.2530341551251192</v>
      </c>
      <c r="M30" s="230">
        <v>7.2280320342447464</v>
      </c>
      <c r="N30" s="230">
        <v>10.281772183535697</v>
      </c>
      <c r="O30" s="230">
        <v>11.277613479301372</v>
      </c>
      <c r="P30" s="230">
        <v>11.917216581143041</v>
      </c>
      <c r="Q30" s="230">
        <v>13.151656510115773</v>
      </c>
      <c r="R30" s="230">
        <v>13.923865812626953</v>
      </c>
      <c r="S30" s="230">
        <v>17.243001284416216</v>
      </c>
      <c r="T30" s="230">
        <v>18.330073898904239</v>
      </c>
      <c r="U30" s="230">
        <v>14.812465815442868</v>
      </c>
      <c r="V30" s="230">
        <v>15.56164991119954</v>
      </c>
      <c r="W30" s="230">
        <v>15.073055531152995</v>
      </c>
      <c r="X30" s="230">
        <v>18.499117114209593</v>
      </c>
      <c r="Y30" s="230">
        <v>32.982973157895103</v>
      </c>
      <c r="DA30" s="71"/>
    </row>
    <row r="31" spans="1:105" ht="12" customHeight="1" x14ac:dyDescent="0.25">
      <c r="A31" s="18" t="s">
        <v>82</v>
      </c>
      <c r="B31" s="230">
        <v>50.381582064125709</v>
      </c>
      <c r="C31" s="230">
        <v>46.246111082305852</v>
      </c>
      <c r="D31" s="230">
        <v>49.556347251191951</v>
      </c>
      <c r="E31" s="230">
        <v>46.307003861745542</v>
      </c>
      <c r="F31" s="230">
        <v>59.51621227574303</v>
      </c>
      <c r="G31" s="230">
        <v>75.363632386167097</v>
      </c>
      <c r="H31" s="230">
        <v>84.11916800071478</v>
      </c>
      <c r="I31" s="230">
        <v>115.84934829260891</v>
      </c>
      <c r="J31" s="230">
        <v>88.267135991872365</v>
      </c>
      <c r="K31" s="230">
        <v>83.016002905810922</v>
      </c>
      <c r="L31" s="230">
        <v>75.331711416375526</v>
      </c>
      <c r="M31" s="230">
        <v>105.53635185525667</v>
      </c>
      <c r="N31" s="230">
        <v>120.8934773294024</v>
      </c>
      <c r="O31" s="230">
        <v>121.97108602118755</v>
      </c>
      <c r="P31" s="230">
        <v>104.71710359882194</v>
      </c>
      <c r="Q31" s="230">
        <v>95.165837388482345</v>
      </c>
      <c r="R31" s="230">
        <v>94.173694740992048</v>
      </c>
      <c r="S31" s="230">
        <v>100.18890334485468</v>
      </c>
      <c r="T31" s="230">
        <v>102.51488146566015</v>
      </c>
      <c r="U31" s="230">
        <v>95.072781613269157</v>
      </c>
      <c r="V31" s="230">
        <v>101.44472571806367</v>
      </c>
      <c r="W31" s="230">
        <v>96.529748210153841</v>
      </c>
      <c r="X31" s="230">
        <v>113.62538065365686</v>
      </c>
      <c r="Y31" s="230">
        <v>111.24863082410226</v>
      </c>
      <c r="DA31" s="71"/>
    </row>
    <row r="32" spans="1:105" ht="12" customHeight="1" x14ac:dyDescent="0.25">
      <c r="A32" s="18" t="s">
        <v>32</v>
      </c>
      <c r="B32" s="230">
        <v>107.52214366072381</v>
      </c>
      <c r="C32" s="230">
        <v>45.476411072453161</v>
      </c>
      <c r="D32" s="230">
        <v>26.740094549869259</v>
      </c>
      <c r="E32" s="230">
        <v>17.644367960777394</v>
      </c>
      <c r="F32" s="230">
        <v>10.183918741041818</v>
      </c>
      <c r="G32" s="230">
        <v>15.649667481184638</v>
      </c>
      <c r="H32" s="230">
        <v>12.974312360528907</v>
      </c>
      <c r="I32" s="230">
        <v>15.024460649255129</v>
      </c>
      <c r="J32" s="230">
        <v>17.246567264803584</v>
      </c>
      <c r="K32" s="230">
        <v>10.323546866583424</v>
      </c>
      <c r="L32" s="230">
        <v>7.6323807851976477</v>
      </c>
      <c r="M32" s="230">
        <v>4.8535210972220639</v>
      </c>
      <c r="N32" s="230">
        <v>3.77482577452359</v>
      </c>
      <c r="O32" s="230">
        <v>1.3937886395046002</v>
      </c>
      <c r="P32" s="230">
        <v>0.73622354065049556</v>
      </c>
      <c r="Q32" s="230">
        <v>0</v>
      </c>
      <c r="R32" s="230">
        <v>0</v>
      </c>
      <c r="S32" s="230">
        <v>0.36615732272159673</v>
      </c>
      <c r="T32" s="230">
        <v>0.31300165098566513</v>
      </c>
      <c r="U32" s="230">
        <v>0.82944649663925063</v>
      </c>
      <c r="V32" s="230">
        <v>0.54396743425371386</v>
      </c>
      <c r="W32" s="230">
        <v>0.20496246120883396</v>
      </c>
      <c r="X32" s="230">
        <v>0.62536290829722607</v>
      </c>
      <c r="Y32" s="230">
        <v>0.24612140602857943</v>
      </c>
      <c r="DA32" s="71"/>
    </row>
    <row r="33" spans="1:105" ht="12" customHeight="1" x14ac:dyDescent="0.25">
      <c r="A33" s="18" t="s">
        <v>33</v>
      </c>
      <c r="B33" s="230">
        <v>56.414004106603201</v>
      </c>
      <c r="C33" s="230">
        <v>35.97909412412244</v>
      </c>
      <c r="D33" s="230">
        <v>69.472005074196971</v>
      </c>
      <c r="E33" s="230">
        <v>138.20054568401025</v>
      </c>
      <c r="F33" s="230">
        <v>128.65271936872679</v>
      </c>
      <c r="G33" s="230">
        <v>57.097461186364299</v>
      </c>
      <c r="H33" s="230">
        <v>76.444700091697342</v>
      </c>
      <c r="I33" s="230">
        <v>23.682557892067337</v>
      </c>
      <c r="J33" s="230">
        <v>13.602271395880448</v>
      </c>
      <c r="K33" s="230">
        <v>18.784672763475982</v>
      </c>
      <c r="L33" s="230">
        <v>60.133751640750418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12.828195831007257</v>
      </c>
      <c r="S33" s="230">
        <v>4.2919149513800861</v>
      </c>
      <c r="T33" s="230">
        <v>0.46941027946156344</v>
      </c>
      <c r="U33" s="230">
        <v>3.0097304242820474E-2</v>
      </c>
      <c r="V33" s="230">
        <v>5.8071258655673343</v>
      </c>
      <c r="W33" s="230">
        <v>5.9183124914549022E-3</v>
      </c>
      <c r="X33" s="230">
        <v>2.9621369322228776E-3</v>
      </c>
      <c r="Y33" s="230">
        <v>1.8000029211294517E-2</v>
      </c>
      <c r="DA33" s="71"/>
    </row>
    <row r="34" spans="1:105" ht="12" customHeight="1" x14ac:dyDescent="0.25">
      <c r="A34" s="18" t="s">
        <v>73</v>
      </c>
      <c r="B34" s="230">
        <v>325.18076554659996</v>
      </c>
      <c r="C34" s="230">
        <v>410.29379228508731</v>
      </c>
      <c r="D34" s="230">
        <v>443.62352195452661</v>
      </c>
      <c r="E34" s="230">
        <v>426.90013501366514</v>
      </c>
      <c r="F34" s="230">
        <v>436.83184822484259</v>
      </c>
      <c r="G34" s="230">
        <v>471.82068420587001</v>
      </c>
      <c r="H34" s="230">
        <v>464.78834702768017</v>
      </c>
      <c r="I34" s="230">
        <v>457.69607718059467</v>
      </c>
      <c r="J34" s="230">
        <v>421.30506457292677</v>
      </c>
      <c r="K34" s="230">
        <v>342.88419347775761</v>
      </c>
      <c r="L34" s="230">
        <v>390.1011897683648</v>
      </c>
      <c r="M34" s="230">
        <v>235.12472250015853</v>
      </c>
      <c r="N34" s="230">
        <v>271.40076389055054</v>
      </c>
      <c r="O34" s="230">
        <v>207.23425242031024</v>
      </c>
      <c r="P34" s="230">
        <v>170.2396907597641</v>
      </c>
      <c r="Q34" s="230">
        <v>176.57684297465337</v>
      </c>
      <c r="R34" s="230">
        <v>152.89623313021707</v>
      </c>
      <c r="S34" s="230">
        <v>155.28502835264069</v>
      </c>
      <c r="T34" s="230">
        <v>163.50328379756675</v>
      </c>
      <c r="U34" s="230">
        <v>143.64062509239957</v>
      </c>
      <c r="V34" s="230">
        <v>144.84446931096932</v>
      </c>
      <c r="W34" s="230">
        <v>157.54084328055353</v>
      </c>
      <c r="X34" s="230">
        <v>113.17656410426504</v>
      </c>
      <c r="Y34" s="230">
        <v>121.46852554666145</v>
      </c>
      <c r="DA34" s="71"/>
    </row>
    <row r="35" spans="1:10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40.803141892289823</v>
      </c>
      <c r="F36" s="230">
        <v>44.253842441235193</v>
      </c>
      <c r="G36" s="230">
        <v>25.675753527580042</v>
      </c>
      <c r="H36" s="230">
        <v>18.336674688165722</v>
      </c>
      <c r="I36" s="230">
        <v>29.385597241890725</v>
      </c>
      <c r="J36" s="230">
        <v>29.40696337071077</v>
      </c>
      <c r="K36" s="230">
        <v>9.3115915836829437</v>
      </c>
      <c r="L36" s="230">
        <v>111.89498296255326</v>
      </c>
      <c r="M36" s="230">
        <v>227.91894819834192</v>
      </c>
      <c r="N36" s="230">
        <v>227.54690521118414</v>
      </c>
      <c r="O36" s="230">
        <v>220.64272013554077</v>
      </c>
      <c r="P36" s="230">
        <v>266.4339717419773</v>
      </c>
      <c r="Q36" s="230">
        <v>225.26345678157804</v>
      </c>
      <c r="R36" s="230">
        <v>150.6113106580037</v>
      </c>
      <c r="S36" s="230">
        <v>106.704344249912</v>
      </c>
      <c r="T36" s="230">
        <v>189.62812529632703</v>
      </c>
      <c r="U36" s="230">
        <v>180.24723801871397</v>
      </c>
      <c r="V36" s="230">
        <v>220.41316171311053</v>
      </c>
      <c r="W36" s="230">
        <v>199.28112891524825</v>
      </c>
      <c r="X36" s="230">
        <v>209.24523249752923</v>
      </c>
      <c r="Y36" s="230">
        <v>213.33032805625876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216.65483</v>
      </c>
      <c r="C38" s="236">
        <f t="shared" si="4"/>
        <v>237.99912999999998</v>
      </c>
      <c r="D38" s="236">
        <f t="shared" si="4"/>
        <v>247.54990000000001</v>
      </c>
      <c r="E38" s="236">
        <f t="shared" si="4"/>
        <v>261.33745999999996</v>
      </c>
      <c r="F38" s="236">
        <f t="shared" si="4"/>
        <v>278.91217999999998</v>
      </c>
      <c r="G38" s="236">
        <f t="shared" si="4"/>
        <v>258.09857</v>
      </c>
      <c r="H38" s="236">
        <f t="shared" si="4"/>
        <v>282.72625999999997</v>
      </c>
      <c r="I38" s="236">
        <f t="shared" si="4"/>
        <v>282.20043000000004</v>
      </c>
      <c r="J38" s="236">
        <f t="shared" si="4"/>
        <v>269.44463000000002</v>
      </c>
      <c r="K38" s="236">
        <f t="shared" si="4"/>
        <v>255.45489000000001</v>
      </c>
      <c r="L38" s="236">
        <f t="shared" si="4"/>
        <v>523.74956999999995</v>
      </c>
      <c r="M38" s="236">
        <f t="shared" si="4"/>
        <v>616.20455000000004</v>
      </c>
      <c r="N38" s="236">
        <f t="shared" si="4"/>
        <v>676.73961999999995</v>
      </c>
      <c r="O38" s="236">
        <f t="shared" si="4"/>
        <v>606.19867999999997</v>
      </c>
      <c r="P38" s="236">
        <f t="shared" si="4"/>
        <v>606.60451000000012</v>
      </c>
      <c r="Q38" s="236">
        <f t="shared" si="4"/>
        <v>522.09950000000003</v>
      </c>
      <c r="R38" s="236">
        <f t="shared" si="4"/>
        <v>401.80350000000004</v>
      </c>
      <c r="S38" s="236">
        <f t="shared" si="4"/>
        <v>485.78165999999999</v>
      </c>
      <c r="T38" s="236">
        <f t="shared" si="4"/>
        <v>615.92556000000002</v>
      </c>
      <c r="U38" s="236">
        <f t="shared" si="4"/>
        <v>618.50600000000009</v>
      </c>
      <c r="V38" s="236">
        <f t="shared" si="4"/>
        <v>607.13472999999999</v>
      </c>
      <c r="W38" s="236">
        <f t="shared" si="4"/>
        <v>602.90553</v>
      </c>
      <c r="X38" s="236">
        <f t="shared" si="4"/>
        <v>593.03498000000002</v>
      </c>
      <c r="Y38" s="236">
        <f t="shared" si="4"/>
        <v>589.74734000000001</v>
      </c>
      <c r="DA38" s="93"/>
    </row>
    <row r="39" spans="1:105" ht="12" customHeight="1" x14ac:dyDescent="0.25">
      <c r="A39" s="43" t="s">
        <v>106</v>
      </c>
      <c r="B39" s="237">
        <f>ISI!B$53</f>
        <v>61.102089999999997</v>
      </c>
      <c r="C39" s="237">
        <f>ISI!C$53</f>
        <v>60.273000000000003</v>
      </c>
      <c r="D39" s="237">
        <f>ISI!D$53</f>
        <v>60.33034</v>
      </c>
      <c r="E39" s="237">
        <f>ISI!E$53</f>
        <v>64.631410000000002</v>
      </c>
      <c r="F39" s="237">
        <f>ISI!F$53</f>
        <v>68.520799999999994</v>
      </c>
      <c r="G39" s="237">
        <f>ISI!G$53</f>
        <v>49.976669999999999</v>
      </c>
      <c r="H39" s="237">
        <f>ISI!H$53</f>
        <v>48.362990000000003</v>
      </c>
      <c r="I39" s="237">
        <f>ISI!I$53</f>
        <v>44.406849999999999</v>
      </c>
      <c r="J39" s="237">
        <f>ISI!J$53</f>
        <v>37.732259999999997</v>
      </c>
      <c r="K39" s="237">
        <f>ISI!K$53</f>
        <v>39.010100000000001</v>
      </c>
      <c r="L39" s="237">
        <f>ISI!L$53</f>
        <v>38.640619999999998</v>
      </c>
      <c r="M39" s="237">
        <f>ISI!M$53</f>
        <v>13.70627</v>
      </c>
      <c r="N39" s="237">
        <f>ISI!N$53</f>
        <v>53.337730000000001</v>
      </c>
      <c r="O39" s="237">
        <f>ISI!O$53</f>
        <v>13.87542</v>
      </c>
      <c r="P39" s="237">
        <f>ISI!P$53</f>
        <v>9.0299999999999998E-3</v>
      </c>
      <c r="Q39" s="237">
        <f>ISI!Q$53</f>
        <v>0.81208999999999998</v>
      </c>
      <c r="R39" s="237">
        <f>ISI!R$53</f>
        <v>0</v>
      </c>
      <c r="S39" s="237">
        <f>ISI!S$53</f>
        <v>0</v>
      </c>
      <c r="T39" s="237">
        <f>ISI!T$53</f>
        <v>0</v>
      </c>
      <c r="U39" s="237">
        <f>ISI!U$53</f>
        <v>0</v>
      </c>
      <c r="V39" s="237">
        <f>ISI!V$53</f>
        <v>0</v>
      </c>
      <c r="W39" s="237">
        <f>ISI!W$53</f>
        <v>0</v>
      </c>
      <c r="X39" s="237">
        <f>ISI!X$53</f>
        <v>0</v>
      </c>
      <c r="Y39" s="237">
        <f>ISI!Y$53</f>
        <v>0</v>
      </c>
      <c r="DA39" s="83"/>
    </row>
    <row r="40" spans="1:105" ht="12" customHeight="1" x14ac:dyDescent="0.25">
      <c r="A40" s="44" t="s">
        <v>107</v>
      </c>
      <c r="B40" s="238">
        <f>NFM!B$72</f>
        <v>0</v>
      </c>
      <c r="C40" s="238">
        <f>NFM!C$72</f>
        <v>0</v>
      </c>
      <c r="D40" s="238">
        <f>NFM!D$72</f>
        <v>0</v>
      </c>
      <c r="E40" s="238">
        <f>NFM!E$72</f>
        <v>0</v>
      </c>
      <c r="F40" s="238">
        <f>NFM!F$72</f>
        <v>0</v>
      </c>
      <c r="G40" s="238">
        <f>NFM!G$72</f>
        <v>0</v>
      </c>
      <c r="H40" s="238">
        <f>NFM!H$72</f>
        <v>0</v>
      </c>
      <c r="I40" s="238">
        <f>NFM!I$72</f>
        <v>0</v>
      </c>
      <c r="J40" s="238">
        <f>NFM!J$72</f>
        <v>0</v>
      </c>
      <c r="K40" s="238">
        <f>NFM!K$72</f>
        <v>0</v>
      </c>
      <c r="L40" s="238">
        <f>NFM!L$72</f>
        <v>0</v>
      </c>
      <c r="M40" s="238">
        <f>NFM!M$72</f>
        <v>0</v>
      </c>
      <c r="N40" s="238">
        <f>NFM!N$72</f>
        <v>0</v>
      </c>
      <c r="O40" s="238">
        <f>NFM!O$72</f>
        <v>0</v>
      </c>
      <c r="P40" s="238">
        <f>NFM!P$72</f>
        <v>0</v>
      </c>
      <c r="Q40" s="238">
        <f>NFM!Q$72</f>
        <v>0</v>
      </c>
      <c r="R40" s="238">
        <f>NFM!R$72</f>
        <v>0</v>
      </c>
      <c r="S40" s="238">
        <f>NFM!S$72</f>
        <v>0</v>
      </c>
      <c r="T40" s="238">
        <f>NFM!T$72</f>
        <v>0</v>
      </c>
      <c r="U40" s="238">
        <f>NFM!U$72</f>
        <v>0</v>
      </c>
      <c r="V40" s="238">
        <f>NFM!V$72</f>
        <v>0</v>
      </c>
      <c r="W40" s="238">
        <f>NFM!W$72</f>
        <v>0</v>
      </c>
      <c r="X40" s="238">
        <f>NFM!X$72</f>
        <v>0</v>
      </c>
      <c r="Y40" s="238">
        <f>NFM!Y$72</f>
        <v>0</v>
      </c>
      <c r="DA40" s="94"/>
    </row>
    <row r="41" spans="1:105" ht="12" customHeight="1" x14ac:dyDescent="0.25">
      <c r="A41" s="44" t="s">
        <v>108</v>
      </c>
      <c r="B41" s="238">
        <f>CHI!B$78</f>
        <v>0</v>
      </c>
      <c r="C41" s="238">
        <f>CHI!C$78</f>
        <v>0</v>
      </c>
      <c r="D41" s="238">
        <f>CHI!D$78</f>
        <v>0</v>
      </c>
      <c r="E41" s="238">
        <f>CHI!E$78</f>
        <v>0</v>
      </c>
      <c r="F41" s="238">
        <f>CHI!F$78</f>
        <v>0</v>
      </c>
      <c r="G41" s="238">
        <f>CHI!G$78</f>
        <v>0</v>
      </c>
      <c r="H41" s="238">
        <f>CHI!H$78</f>
        <v>0</v>
      </c>
      <c r="I41" s="238">
        <f>CHI!I$78</f>
        <v>0</v>
      </c>
      <c r="J41" s="238">
        <f>CHI!J$78</f>
        <v>0</v>
      </c>
      <c r="K41" s="238">
        <f>CHI!K$78</f>
        <v>0</v>
      </c>
      <c r="L41" s="238">
        <f>CHI!L$78</f>
        <v>0</v>
      </c>
      <c r="M41" s="238">
        <f>CHI!M$78</f>
        <v>0</v>
      </c>
      <c r="N41" s="238">
        <f>CHI!N$78</f>
        <v>0</v>
      </c>
      <c r="O41" s="238">
        <f>CHI!O$78</f>
        <v>0</v>
      </c>
      <c r="P41" s="238">
        <f>CHI!P$78</f>
        <v>0</v>
      </c>
      <c r="Q41" s="238">
        <f>CHI!Q$78</f>
        <v>0</v>
      </c>
      <c r="R41" s="238">
        <f>CHI!R$78</f>
        <v>0</v>
      </c>
      <c r="S41" s="238">
        <f>CHI!S$78</f>
        <v>0</v>
      </c>
      <c r="T41" s="238">
        <f>CHI!T$78</f>
        <v>0</v>
      </c>
      <c r="U41" s="238">
        <f>CHI!U$78</f>
        <v>0</v>
      </c>
      <c r="V41" s="238">
        <f>CHI!V$78</f>
        <v>0</v>
      </c>
      <c r="W41" s="238">
        <f>CHI!W$78</f>
        <v>0</v>
      </c>
      <c r="X41" s="238">
        <f>CHI!X$78</f>
        <v>0</v>
      </c>
      <c r="Y41" s="238">
        <f>CHI!Y$78</f>
        <v>0</v>
      </c>
      <c r="DA41" s="94"/>
    </row>
    <row r="42" spans="1:105" ht="12" customHeight="1" x14ac:dyDescent="0.25">
      <c r="A42" s="44" t="s">
        <v>109</v>
      </c>
      <c r="B42" s="238">
        <f>NMM!B$58</f>
        <v>122.68385000000002</v>
      </c>
      <c r="C42" s="238">
        <f>NMM!C$58</f>
        <v>145.16449</v>
      </c>
      <c r="D42" s="238">
        <f>NMM!D$58</f>
        <v>154.92977999999999</v>
      </c>
      <c r="E42" s="238">
        <f>NMM!E$58</f>
        <v>163.38858999999999</v>
      </c>
      <c r="F42" s="238">
        <f>NMM!F$58</f>
        <v>174.50468999999998</v>
      </c>
      <c r="G42" s="238">
        <f>NMM!G$58</f>
        <v>165.37783000000002</v>
      </c>
      <c r="H42" s="238">
        <f>NMM!H$58</f>
        <v>193.10509999999999</v>
      </c>
      <c r="I42" s="238">
        <f>NMM!I$58</f>
        <v>199.62733000000003</v>
      </c>
      <c r="J42" s="238">
        <f>NMM!J$58</f>
        <v>198.81199000000001</v>
      </c>
      <c r="K42" s="238">
        <f>NMM!K$58</f>
        <v>190.96818000000002</v>
      </c>
      <c r="L42" s="238">
        <f>NMM!L$58</f>
        <v>452.95926999999995</v>
      </c>
      <c r="M42" s="238">
        <f>NMM!M$58</f>
        <v>569.00331000000006</v>
      </c>
      <c r="N42" s="238">
        <f>NMM!N$58</f>
        <v>586.95758999999998</v>
      </c>
      <c r="O42" s="238">
        <f>NMM!O$58</f>
        <v>553.79480000000001</v>
      </c>
      <c r="P42" s="238">
        <f>NMM!P$58</f>
        <v>571.51161000000002</v>
      </c>
      <c r="Q42" s="238">
        <f>NMM!Q$58</f>
        <v>479.56583000000001</v>
      </c>
      <c r="R42" s="238">
        <f>NMM!R$58</f>
        <v>356.11396000000002</v>
      </c>
      <c r="S42" s="238">
        <f>NMM!S$58</f>
        <v>447.25475</v>
      </c>
      <c r="T42" s="238">
        <f>NMM!T$58</f>
        <v>561.61904000000004</v>
      </c>
      <c r="U42" s="238">
        <f>NMM!U$58</f>
        <v>570.82698000000005</v>
      </c>
      <c r="V42" s="238">
        <f>NMM!V$58</f>
        <v>560.56421</v>
      </c>
      <c r="W42" s="238">
        <f>NMM!W$58</f>
        <v>547.70284000000004</v>
      </c>
      <c r="X42" s="238">
        <f>NMM!X$58</f>
        <v>547.48586999999998</v>
      </c>
      <c r="Y42" s="238">
        <f>NMM!Y$58</f>
        <v>537.28952000000004</v>
      </c>
      <c r="DA42" s="94"/>
    </row>
    <row r="43" spans="1:105" ht="12" customHeight="1" x14ac:dyDescent="0.25">
      <c r="A43" s="45" t="s">
        <v>110</v>
      </c>
      <c r="B43" s="239">
        <v>32.86889</v>
      </c>
      <c r="C43" s="239">
        <v>32.561639999999997</v>
      </c>
      <c r="D43" s="239">
        <v>32.28978</v>
      </c>
      <c r="E43" s="239">
        <v>33.317459999999997</v>
      </c>
      <c r="F43" s="239">
        <v>35.886690000000002</v>
      </c>
      <c r="G43" s="239">
        <v>42.744069999999986</v>
      </c>
      <c r="H43" s="239">
        <v>41.25817</v>
      </c>
      <c r="I43" s="239">
        <v>38.166249999999998</v>
      </c>
      <c r="J43" s="239">
        <v>32.900379999999998</v>
      </c>
      <c r="K43" s="239">
        <v>25.476610000000001</v>
      </c>
      <c r="L43" s="239">
        <v>32.149679999999996</v>
      </c>
      <c r="M43" s="239">
        <v>33.494970000000002</v>
      </c>
      <c r="N43" s="239">
        <v>36.444299999999998</v>
      </c>
      <c r="O43" s="239">
        <v>38.528460000000003</v>
      </c>
      <c r="P43" s="239">
        <v>35.083869999999997</v>
      </c>
      <c r="Q43" s="239">
        <v>41.721580000000003</v>
      </c>
      <c r="R43" s="239">
        <v>45.689540000000001</v>
      </c>
      <c r="S43" s="239">
        <v>38.526910000000001</v>
      </c>
      <c r="T43" s="239">
        <v>54.306519999999999</v>
      </c>
      <c r="U43" s="239">
        <v>47.679020000000001</v>
      </c>
      <c r="V43" s="239">
        <v>46.570520000000002</v>
      </c>
      <c r="W43" s="239">
        <v>55.202689999999997</v>
      </c>
      <c r="X43" s="239">
        <v>45.549109999999999</v>
      </c>
      <c r="Y43" s="239">
        <v>52.457819999999998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1</v>
      </c>
      <c r="R47" s="232">
        <f t="shared" si="5"/>
        <v>1</v>
      </c>
      <c r="S47" s="232">
        <f t="shared" si="5"/>
        <v>1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1.7319383489020342E-2</v>
      </c>
      <c r="C52" s="233">
        <f t="shared" si="10"/>
        <v>1.8840613107188146E-2</v>
      </c>
      <c r="D52" s="233">
        <f t="shared" si="10"/>
        <v>1.8713381849358068E-2</v>
      </c>
      <c r="E52" s="233">
        <f t="shared" si="10"/>
        <v>1.7239905455137303E-2</v>
      </c>
      <c r="F52" s="233">
        <f t="shared" si="10"/>
        <v>1.7717316381301629E-2</v>
      </c>
      <c r="G52" s="233">
        <f t="shared" si="10"/>
        <v>1.6448007680920317E-2</v>
      </c>
      <c r="H52" s="233">
        <f t="shared" si="10"/>
        <v>1.5098933638848603E-2</v>
      </c>
      <c r="I52" s="233">
        <f t="shared" si="10"/>
        <v>1.324130829205364E-2</v>
      </c>
      <c r="J52" s="233">
        <f t="shared" si="10"/>
        <v>1.3088726305214375E-2</v>
      </c>
      <c r="K52" s="233">
        <f t="shared" si="10"/>
        <v>1.4333965069044934E-2</v>
      </c>
      <c r="L52" s="233">
        <f t="shared" si="10"/>
        <v>1.2309419672341771E-2</v>
      </c>
      <c r="M52" s="233">
        <f t="shared" si="10"/>
        <v>1.2626581458636059E-2</v>
      </c>
      <c r="N52" s="233">
        <f t="shared" si="10"/>
        <v>1.1996706190857208E-2</v>
      </c>
      <c r="O52" s="233">
        <f t="shared" si="10"/>
        <v>1.0423010326747228E-2</v>
      </c>
      <c r="P52" s="233">
        <f t="shared" si="10"/>
        <v>9.8223999906594719E-3</v>
      </c>
      <c r="Q52" s="233">
        <f t="shared" si="10"/>
        <v>9.3330514530328302E-3</v>
      </c>
      <c r="R52" s="233">
        <f t="shared" si="10"/>
        <v>1.1899502509447187E-2</v>
      </c>
      <c r="S52" s="233">
        <f t="shared" si="10"/>
        <v>1.2316914810889982E-2</v>
      </c>
      <c r="T52" s="233">
        <f t="shared" si="10"/>
        <v>1.1011417099704273E-2</v>
      </c>
      <c r="U52" s="233">
        <f t="shared" si="10"/>
        <v>8.3342175310509962E-3</v>
      </c>
      <c r="V52" s="233">
        <f t="shared" si="10"/>
        <v>8.1397074062927021E-3</v>
      </c>
      <c r="W52" s="233">
        <f t="shared" si="10"/>
        <v>9.458041564087135E-3</v>
      </c>
      <c r="X52" s="233">
        <f t="shared" si="10"/>
        <v>7.1644807576968315E-3</v>
      </c>
      <c r="Y52" s="233">
        <f t="shared" si="10"/>
        <v>8.5922525276872323E-3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0.34784044797944735</v>
      </c>
      <c r="C53" s="234">
        <f t="shared" si="11"/>
        <v>0.32487146654708282</v>
      </c>
      <c r="D53" s="234">
        <f t="shared" si="11"/>
        <v>0.30966840431750164</v>
      </c>
      <c r="E53" s="234">
        <f t="shared" si="11"/>
        <v>0.27567364535573752</v>
      </c>
      <c r="F53" s="234">
        <f t="shared" si="11"/>
        <v>0.26774895807746835</v>
      </c>
      <c r="G53" s="234">
        <f t="shared" si="11"/>
        <v>0.25111632892458025</v>
      </c>
      <c r="H53" s="234">
        <f t="shared" si="11"/>
        <v>0.24739512179741702</v>
      </c>
      <c r="I53" s="234">
        <f t="shared" si="11"/>
        <v>0.23066185622558127</v>
      </c>
      <c r="J53" s="234">
        <f t="shared" si="11"/>
        <v>0.22652710399489384</v>
      </c>
      <c r="K53" s="234">
        <f t="shared" si="11"/>
        <v>0.22596264739545852</v>
      </c>
      <c r="L53" s="234">
        <f t="shared" si="11"/>
        <v>0.17929831708110297</v>
      </c>
      <c r="M53" s="234">
        <f t="shared" si="11"/>
        <v>0.13363868613486965</v>
      </c>
      <c r="N53" s="234">
        <f t="shared" si="11"/>
        <v>0.11989193781189658</v>
      </c>
      <c r="O53" s="234">
        <f t="shared" si="11"/>
        <v>0.11803043569534864</v>
      </c>
      <c r="P53" s="234">
        <f t="shared" si="11"/>
        <v>0.10509335317861972</v>
      </c>
      <c r="Q53" s="234">
        <f t="shared" si="11"/>
        <v>0.10744914781905314</v>
      </c>
      <c r="R53" s="234">
        <f t="shared" si="11"/>
        <v>0.1265423354220683</v>
      </c>
      <c r="S53" s="234">
        <f t="shared" si="11"/>
        <v>0.12002370955388321</v>
      </c>
      <c r="T53" s="234">
        <f t="shared" si="11"/>
        <v>0.10252344711750749</v>
      </c>
      <c r="U53" s="234">
        <f t="shared" si="11"/>
        <v>9.0057711741744068E-2</v>
      </c>
      <c r="V53" s="234">
        <f t="shared" si="11"/>
        <v>8.3568337169068363E-2</v>
      </c>
      <c r="W53" s="234">
        <f t="shared" si="11"/>
        <v>9.8321893991083625E-2</v>
      </c>
      <c r="X53" s="234">
        <f t="shared" si="11"/>
        <v>8.3781370570983629E-2</v>
      </c>
      <c r="Y53" s="234">
        <f t="shared" si="11"/>
        <v>9.8903764305832462E-2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0.46230308898467948</v>
      </c>
      <c r="C54" s="235">
        <f t="shared" si="12"/>
        <v>0.46444034532233458</v>
      </c>
      <c r="D54" s="235">
        <f t="shared" si="12"/>
        <v>0.48110196262836608</v>
      </c>
      <c r="E54" s="235">
        <f t="shared" si="12"/>
        <v>0.51377925456009643</v>
      </c>
      <c r="F54" s="235">
        <f t="shared" si="12"/>
        <v>0.51329702511961883</v>
      </c>
      <c r="G54" s="235">
        <f t="shared" si="12"/>
        <v>0.54270928725467604</v>
      </c>
      <c r="H54" s="235">
        <f t="shared" si="12"/>
        <v>0.54274534956435705</v>
      </c>
      <c r="I54" s="235">
        <f t="shared" si="12"/>
        <v>0.56448365610908535</v>
      </c>
      <c r="J54" s="235">
        <f t="shared" si="12"/>
        <v>0.56223565258701347</v>
      </c>
      <c r="K54" s="235">
        <f t="shared" si="12"/>
        <v>0.53298051387548706</v>
      </c>
      <c r="L54" s="235">
        <f t="shared" si="12"/>
        <v>0.49431002270317914</v>
      </c>
      <c r="M54" s="235">
        <f t="shared" si="12"/>
        <v>0.47976019713458268</v>
      </c>
      <c r="N54" s="235">
        <f t="shared" si="12"/>
        <v>0.47949117896883708</v>
      </c>
      <c r="O54" s="235">
        <f t="shared" si="12"/>
        <v>0.46636260088262532</v>
      </c>
      <c r="P54" s="235">
        <f t="shared" si="12"/>
        <v>0.46799196196231896</v>
      </c>
      <c r="Q54" s="235">
        <f t="shared" si="12"/>
        <v>0.47366018766618156</v>
      </c>
      <c r="R54" s="235">
        <f t="shared" si="12"/>
        <v>0.47518454543953281</v>
      </c>
      <c r="S54" s="235">
        <f t="shared" si="12"/>
        <v>0.42849163180029093</v>
      </c>
      <c r="T54" s="235">
        <f t="shared" si="12"/>
        <v>0.43802852343876403</v>
      </c>
      <c r="U54" s="235">
        <f t="shared" si="12"/>
        <v>0.42484021000673627</v>
      </c>
      <c r="V54" s="235">
        <f t="shared" si="12"/>
        <v>0.43789672518069023</v>
      </c>
      <c r="W54" s="235">
        <f t="shared" si="12"/>
        <v>0.41335803122607023</v>
      </c>
      <c r="X54" s="235">
        <f t="shared" si="12"/>
        <v>0.41159314234952576</v>
      </c>
      <c r="Y54" s="235">
        <f t="shared" si="12"/>
        <v>0.41478723992429462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0.17253707954685288</v>
      </c>
      <c r="C55" s="240">
        <f t="shared" si="13"/>
        <v>0.19184757502339453</v>
      </c>
      <c r="D55" s="240">
        <f t="shared" si="13"/>
        <v>0.19051625120477431</v>
      </c>
      <c r="E55" s="240">
        <f t="shared" si="13"/>
        <v>0.19330719462902876</v>
      </c>
      <c r="F55" s="240">
        <f t="shared" si="13"/>
        <v>0.20123670042161115</v>
      </c>
      <c r="G55" s="240">
        <f t="shared" si="13"/>
        <v>0.18972637613982332</v>
      </c>
      <c r="H55" s="240">
        <f t="shared" si="13"/>
        <v>0.19476059499937737</v>
      </c>
      <c r="I55" s="240">
        <f t="shared" si="13"/>
        <v>0.19161317937327982</v>
      </c>
      <c r="J55" s="240">
        <f t="shared" si="13"/>
        <v>0.19814851711287826</v>
      </c>
      <c r="K55" s="240">
        <f t="shared" si="13"/>
        <v>0.22672287366000957</v>
      </c>
      <c r="L55" s="240">
        <f t="shared" si="13"/>
        <v>0.31408224054337608</v>
      </c>
      <c r="M55" s="240">
        <f t="shared" si="13"/>
        <v>0.37397453527191166</v>
      </c>
      <c r="N55" s="240">
        <f t="shared" si="13"/>
        <v>0.38862017702840912</v>
      </c>
      <c r="O55" s="240">
        <f t="shared" si="13"/>
        <v>0.40518395309527871</v>
      </c>
      <c r="P55" s="240">
        <f t="shared" si="13"/>
        <v>0.41709228486840189</v>
      </c>
      <c r="Q55" s="240">
        <f t="shared" si="13"/>
        <v>0.4095576130617325</v>
      </c>
      <c r="R55" s="240">
        <f t="shared" si="13"/>
        <v>0.38637361662895181</v>
      </c>
      <c r="S55" s="240">
        <f t="shared" si="13"/>
        <v>0.43916774383493595</v>
      </c>
      <c r="T55" s="240">
        <f t="shared" si="13"/>
        <v>0.44843661234402415</v>
      </c>
      <c r="U55" s="240">
        <f t="shared" si="13"/>
        <v>0.47676786072046856</v>
      </c>
      <c r="V55" s="240">
        <f t="shared" si="13"/>
        <v>0.47039523024394875</v>
      </c>
      <c r="W55" s="240">
        <f t="shared" si="13"/>
        <v>0.47886203321875903</v>
      </c>
      <c r="X55" s="240">
        <f t="shared" si="13"/>
        <v>0.4974610063217938</v>
      </c>
      <c r="Y55" s="240">
        <f t="shared" si="13"/>
        <v>0.47771674324218566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LV: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120.321521393624</v>
      </c>
      <c r="C3" s="203">
        <f t="shared" si="0"/>
        <v>108.30469118982749</v>
      </c>
      <c r="D3" s="203">
        <f t="shared" si="0"/>
        <v>109.5600621174751</v>
      </c>
      <c r="E3" s="203">
        <f t="shared" si="0"/>
        <v>162.22162025564111</v>
      </c>
      <c r="F3" s="203">
        <f t="shared" si="0"/>
        <v>209.77338654864459</v>
      </c>
      <c r="G3" s="203">
        <f t="shared" si="0"/>
        <v>139.59401592718999</v>
      </c>
      <c r="H3" s="203">
        <f t="shared" si="0"/>
        <v>170.2097320849937</v>
      </c>
      <c r="I3" s="203">
        <f t="shared" si="0"/>
        <v>117.77954295532651</v>
      </c>
      <c r="J3" s="203">
        <f t="shared" si="0"/>
        <v>118.0648106561664</v>
      </c>
      <c r="K3" s="203">
        <f t="shared" si="0"/>
        <v>72.868719120760929</v>
      </c>
      <c r="L3" s="203">
        <f t="shared" si="0"/>
        <v>136.2574856623701</v>
      </c>
      <c r="M3" s="203">
        <f t="shared" si="0"/>
        <v>145.10190187042559</v>
      </c>
      <c r="N3" s="203">
        <f t="shared" si="0"/>
        <v>82.153502226189119</v>
      </c>
      <c r="O3" s="203">
        <f t="shared" si="0"/>
        <v>28.58855401356092</v>
      </c>
      <c r="P3" s="203">
        <f t="shared" si="0"/>
        <v>2.643655174494012</v>
      </c>
      <c r="Q3" s="203">
        <f t="shared" si="0"/>
        <v>31.137074999999999</v>
      </c>
      <c r="R3" s="203">
        <f t="shared" si="0"/>
        <v>0</v>
      </c>
      <c r="S3" s="203">
        <f t="shared" si="0"/>
        <v>0</v>
      </c>
      <c r="T3" s="203">
        <f t="shared" si="0"/>
        <v>0</v>
      </c>
      <c r="U3" s="203">
        <f t="shared" si="0"/>
        <v>0</v>
      </c>
      <c r="V3" s="203">
        <f t="shared" si="0"/>
        <v>0</v>
      </c>
      <c r="W3" s="203">
        <f t="shared" si="0"/>
        <v>0</v>
      </c>
      <c r="X3" s="203">
        <f t="shared" si="0"/>
        <v>0</v>
      </c>
      <c r="Y3" s="203">
        <f t="shared" si="0"/>
        <v>0</v>
      </c>
      <c r="DA3" s="112"/>
    </row>
    <row r="4" spans="1:105" ht="12" customHeight="1" x14ac:dyDescent="0.25">
      <c r="A4" s="50" t="s">
        <v>43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113</v>
      </c>
    </row>
    <row r="5" spans="1:105" ht="12" customHeight="1" x14ac:dyDescent="0.25">
      <c r="A5" s="49" t="s">
        <v>44</v>
      </c>
      <c r="B5" s="242">
        <v>120.321521393624</v>
      </c>
      <c r="C5" s="242">
        <v>108.30469118982749</v>
      </c>
      <c r="D5" s="242">
        <v>109.5600621174751</v>
      </c>
      <c r="E5" s="242">
        <v>162.22162025564111</v>
      </c>
      <c r="F5" s="242">
        <v>209.77338654864459</v>
      </c>
      <c r="G5" s="242">
        <v>139.59401592718999</v>
      </c>
      <c r="H5" s="242">
        <v>170.2097320849937</v>
      </c>
      <c r="I5" s="242">
        <v>117.77954295532651</v>
      </c>
      <c r="J5" s="242">
        <v>118.0648106561664</v>
      </c>
      <c r="K5" s="242">
        <v>72.868719120760929</v>
      </c>
      <c r="L5" s="242">
        <v>136.2574856623701</v>
      </c>
      <c r="M5" s="242">
        <v>145.10190187042559</v>
      </c>
      <c r="N5" s="242">
        <v>82.153502226189119</v>
      </c>
      <c r="O5" s="242">
        <v>28.58855401356092</v>
      </c>
      <c r="P5" s="242">
        <v>2.643655174494012</v>
      </c>
      <c r="Q5" s="242">
        <v>31.137074999999999</v>
      </c>
      <c r="R5" s="242">
        <v>0</v>
      </c>
      <c r="S5" s="242">
        <v>0</v>
      </c>
      <c r="T5" s="242">
        <v>0</v>
      </c>
      <c r="U5" s="242">
        <v>0</v>
      </c>
      <c r="V5" s="242">
        <v>0</v>
      </c>
      <c r="W5" s="242">
        <v>0</v>
      </c>
      <c r="X5" s="242">
        <v>0</v>
      </c>
      <c r="Y5" s="242">
        <v>0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498</v>
      </c>
      <c r="C7" s="203">
        <f t="shared" si="1"/>
        <v>515</v>
      </c>
      <c r="D7" s="203">
        <f t="shared" si="1"/>
        <v>520</v>
      </c>
      <c r="E7" s="203">
        <f t="shared" si="1"/>
        <v>520</v>
      </c>
      <c r="F7" s="203">
        <f t="shared" si="1"/>
        <v>662.25099999999998</v>
      </c>
      <c r="G7" s="203">
        <f t="shared" si="1"/>
        <v>688.47</v>
      </c>
      <c r="H7" s="203">
        <f t="shared" si="1"/>
        <v>690.13499999999999</v>
      </c>
      <c r="I7" s="203">
        <f t="shared" si="1"/>
        <v>695.73199999999997</v>
      </c>
      <c r="J7" s="203">
        <f t="shared" si="1"/>
        <v>635.34299999999996</v>
      </c>
      <c r="K7" s="203">
        <f t="shared" si="1"/>
        <v>692.14</v>
      </c>
      <c r="L7" s="203">
        <f t="shared" si="1"/>
        <v>654.85</v>
      </c>
      <c r="M7" s="203">
        <f t="shared" si="1"/>
        <v>568.12099999999998</v>
      </c>
      <c r="N7" s="203">
        <f t="shared" si="1"/>
        <v>804.84900000000005</v>
      </c>
      <c r="O7" s="203">
        <f t="shared" si="1"/>
        <v>198.35</v>
      </c>
      <c r="P7" s="203">
        <f t="shared" si="1"/>
        <v>10</v>
      </c>
      <c r="Q7" s="203">
        <f t="shared" si="1"/>
        <v>100</v>
      </c>
      <c r="R7" s="203">
        <f t="shared" si="1"/>
        <v>0</v>
      </c>
      <c r="S7" s="203">
        <f t="shared" si="1"/>
        <v>0</v>
      </c>
      <c r="T7" s="203">
        <f t="shared" si="1"/>
        <v>0</v>
      </c>
      <c r="U7" s="203">
        <f t="shared" si="1"/>
        <v>0</v>
      </c>
      <c r="V7" s="203">
        <f t="shared" si="1"/>
        <v>0</v>
      </c>
      <c r="W7" s="203">
        <f t="shared" si="1"/>
        <v>0</v>
      </c>
      <c r="X7" s="203">
        <f t="shared" si="1"/>
        <v>0</v>
      </c>
      <c r="Y7" s="203">
        <f t="shared" si="1"/>
        <v>0</v>
      </c>
      <c r="DA7" s="112"/>
    </row>
    <row r="8" spans="1:105" ht="12" customHeight="1" x14ac:dyDescent="0.25">
      <c r="A8" s="50" t="s">
        <v>43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83" t="s">
        <v>116</v>
      </c>
    </row>
    <row r="9" spans="1:105" ht="12" customHeight="1" x14ac:dyDescent="0.25">
      <c r="A9" s="49" t="s">
        <v>44</v>
      </c>
      <c r="B9" s="242">
        <v>498</v>
      </c>
      <c r="C9" s="242">
        <v>515</v>
      </c>
      <c r="D9" s="242">
        <v>520</v>
      </c>
      <c r="E9" s="242">
        <v>520</v>
      </c>
      <c r="F9" s="242">
        <v>662.25099999999998</v>
      </c>
      <c r="G9" s="242">
        <v>688.47</v>
      </c>
      <c r="H9" s="242">
        <v>690.13499999999999</v>
      </c>
      <c r="I9" s="242">
        <v>695.73199999999997</v>
      </c>
      <c r="J9" s="242">
        <v>635.34299999999996</v>
      </c>
      <c r="K9" s="242">
        <v>692.14</v>
      </c>
      <c r="L9" s="242">
        <v>654.85</v>
      </c>
      <c r="M9" s="242">
        <v>568.12099999999998</v>
      </c>
      <c r="N9" s="242">
        <v>804.84900000000005</v>
      </c>
      <c r="O9" s="242">
        <v>198.35</v>
      </c>
      <c r="P9" s="242">
        <v>10</v>
      </c>
      <c r="Q9" s="242">
        <v>100</v>
      </c>
      <c r="R9" s="242">
        <v>0</v>
      </c>
      <c r="S9" s="242">
        <v>0</v>
      </c>
      <c r="T9" s="242">
        <v>0</v>
      </c>
      <c r="U9" s="242">
        <v>0</v>
      </c>
      <c r="V9" s="242">
        <v>0</v>
      </c>
      <c r="W9" s="242">
        <v>0</v>
      </c>
      <c r="X9" s="242">
        <v>0</v>
      </c>
      <c r="Y9" s="242">
        <v>0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578.94736842105272</v>
      </c>
      <c r="C11" s="203">
        <f t="shared" si="2"/>
        <v>578.94736842105272</v>
      </c>
      <c r="D11" s="203">
        <f t="shared" si="2"/>
        <v>578.94736842105272</v>
      </c>
      <c r="E11" s="203">
        <f t="shared" si="2"/>
        <v>578.94736842105272</v>
      </c>
      <c r="F11" s="203">
        <f t="shared" si="2"/>
        <v>756.01593126647117</v>
      </c>
      <c r="G11" s="203">
        <f t="shared" si="2"/>
        <v>756.01593126647117</v>
      </c>
      <c r="H11" s="203">
        <f t="shared" si="2"/>
        <v>756.01593126647117</v>
      </c>
      <c r="I11" s="203">
        <f t="shared" si="2"/>
        <v>756.01593126647117</v>
      </c>
      <c r="J11" s="203">
        <f t="shared" si="2"/>
        <v>696.99307698466509</v>
      </c>
      <c r="K11" s="203">
        <f t="shared" si="2"/>
        <v>756.01593126647117</v>
      </c>
      <c r="L11" s="203">
        <f t="shared" si="2"/>
        <v>756.01593126647117</v>
      </c>
      <c r="M11" s="203">
        <f t="shared" si="2"/>
        <v>696.99307698466509</v>
      </c>
      <c r="N11" s="203">
        <f t="shared" si="2"/>
        <v>874.06163983008355</v>
      </c>
      <c r="O11" s="203">
        <f t="shared" si="2"/>
        <v>874.06163983008355</v>
      </c>
      <c r="P11" s="203">
        <f t="shared" si="2"/>
        <v>874.06163983008355</v>
      </c>
      <c r="Q11" s="203">
        <f t="shared" si="2"/>
        <v>815.03878554827747</v>
      </c>
      <c r="R11" s="203">
        <f t="shared" si="2"/>
        <v>815.03878554827747</v>
      </c>
      <c r="S11" s="203">
        <f t="shared" si="2"/>
        <v>815.03878554827747</v>
      </c>
      <c r="T11" s="203">
        <f t="shared" si="2"/>
        <v>756.0159312664714</v>
      </c>
      <c r="U11" s="203">
        <f t="shared" si="2"/>
        <v>756.0159312664714</v>
      </c>
      <c r="V11" s="203">
        <f t="shared" si="2"/>
        <v>756.0159312664714</v>
      </c>
      <c r="W11" s="203">
        <f t="shared" si="2"/>
        <v>756.0159312664714</v>
      </c>
      <c r="X11" s="203">
        <f t="shared" si="2"/>
        <v>696.99307698466532</v>
      </c>
      <c r="Y11" s="203">
        <f t="shared" si="2"/>
        <v>696.99307698466532</v>
      </c>
      <c r="DA11" s="112"/>
    </row>
    <row r="12" spans="1:105" ht="12" customHeight="1" x14ac:dyDescent="0.25">
      <c r="A12" s="50" t="s">
        <v>43</v>
      </c>
      <c r="B12" s="241">
        <v>0</v>
      </c>
      <c r="C12" s="241">
        <v>0</v>
      </c>
      <c r="D12" s="241">
        <v>0</v>
      </c>
      <c r="E12" s="241">
        <v>0</v>
      </c>
      <c r="F12" s="241">
        <v>0</v>
      </c>
      <c r="G12" s="241">
        <v>0</v>
      </c>
      <c r="H12" s="241">
        <v>0</v>
      </c>
      <c r="I12" s="241">
        <v>0</v>
      </c>
      <c r="J12" s="241">
        <v>0</v>
      </c>
      <c r="K12" s="241">
        <v>0</v>
      </c>
      <c r="L12" s="241">
        <v>0</v>
      </c>
      <c r="M12" s="241">
        <v>0</v>
      </c>
      <c r="N12" s="241">
        <v>0</v>
      </c>
      <c r="O12" s="241">
        <v>0</v>
      </c>
      <c r="P12" s="241">
        <v>0</v>
      </c>
      <c r="Q12" s="241">
        <v>0</v>
      </c>
      <c r="R12" s="241">
        <v>0</v>
      </c>
      <c r="S12" s="241">
        <v>0</v>
      </c>
      <c r="T12" s="241">
        <v>0</v>
      </c>
      <c r="U12" s="241">
        <v>0</v>
      </c>
      <c r="V12" s="241">
        <v>0</v>
      </c>
      <c r="W12" s="241">
        <v>0</v>
      </c>
      <c r="X12" s="241">
        <v>0</v>
      </c>
      <c r="Y12" s="241">
        <v>0</v>
      </c>
      <c r="DA12" s="83" t="s">
        <v>119</v>
      </c>
    </row>
    <row r="13" spans="1:105" ht="12" customHeight="1" x14ac:dyDescent="0.25">
      <c r="A13" s="49" t="s">
        <v>44</v>
      </c>
      <c r="B13" s="242">
        <v>578.94736842105272</v>
      </c>
      <c r="C13" s="242">
        <v>578.94736842105272</v>
      </c>
      <c r="D13" s="242">
        <v>578.94736842105272</v>
      </c>
      <c r="E13" s="242">
        <v>578.94736842105272</v>
      </c>
      <c r="F13" s="242">
        <v>756.01593126647117</v>
      </c>
      <c r="G13" s="242">
        <v>756.01593126647117</v>
      </c>
      <c r="H13" s="242">
        <v>756.01593126647117</v>
      </c>
      <c r="I13" s="242">
        <v>756.01593126647117</v>
      </c>
      <c r="J13" s="242">
        <v>696.99307698466509</v>
      </c>
      <c r="K13" s="242">
        <v>756.01593126647117</v>
      </c>
      <c r="L13" s="242">
        <v>756.01593126647117</v>
      </c>
      <c r="M13" s="242">
        <v>696.99307698466509</v>
      </c>
      <c r="N13" s="242">
        <v>874.06163983008355</v>
      </c>
      <c r="O13" s="242">
        <v>874.06163983008355</v>
      </c>
      <c r="P13" s="242">
        <v>874.06163983008355</v>
      </c>
      <c r="Q13" s="242">
        <v>815.03878554827747</v>
      </c>
      <c r="R13" s="242">
        <v>815.03878554827747</v>
      </c>
      <c r="S13" s="242">
        <v>815.03878554827747</v>
      </c>
      <c r="T13" s="242">
        <v>756.0159312664714</v>
      </c>
      <c r="U13" s="242">
        <v>756.0159312664714</v>
      </c>
      <c r="V13" s="242">
        <v>756.0159312664714</v>
      </c>
      <c r="W13" s="242">
        <v>756.0159312664714</v>
      </c>
      <c r="X13" s="242">
        <v>696.99307698466532</v>
      </c>
      <c r="Y13" s="242">
        <v>696.99307698466532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59.022854281806133</v>
      </c>
      <c r="D14" s="210">
        <f t="shared" si="3"/>
        <v>0</v>
      </c>
      <c r="E14" s="210">
        <f t="shared" si="3"/>
        <v>0</v>
      </c>
      <c r="F14" s="210">
        <f t="shared" si="3"/>
        <v>236.0914171272245</v>
      </c>
      <c r="G14" s="210">
        <f t="shared" si="3"/>
        <v>0</v>
      </c>
      <c r="H14" s="210">
        <f t="shared" si="3"/>
        <v>0</v>
      </c>
      <c r="I14" s="210">
        <f t="shared" si="3"/>
        <v>0</v>
      </c>
      <c r="J14" s="210">
        <f t="shared" si="3"/>
        <v>0</v>
      </c>
      <c r="K14" s="210">
        <f t="shared" si="3"/>
        <v>59.022854281806133</v>
      </c>
      <c r="L14" s="210">
        <f t="shared" si="3"/>
        <v>0</v>
      </c>
      <c r="M14" s="210">
        <f t="shared" si="3"/>
        <v>0</v>
      </c>
      <c r="N14" s="210">
        <f t="shared" si="3"/>
        <v>177.0685628454184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0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59.022854281806133</v>
      </c>
      <c r="D16" s="242">
        <v>0</v>
      </c>
      <c r="E16" s="242">
        <v>0</v>
      </c>
      <c r="F16" s="242">
        <v>236.0914171272245</v>
      </c>
      <c r="G16" s="242">
        <v>0</v>
      </c>
      <c r="H16" s="242">
        <v>0</v>
      </c>
      <c r="I16" s="242">
        <v>0</v>
      </c>
      <c r="J16" s="242">
        <v>0</v>
      </c>
      <c r="K16" s="242">
        <v>59.022854281806133</v>
      </c>
      <c r="L16" s="242">
        <v>0</v>
      </c>
      <c r="M16" s="242">
        <v>0</v>
      </c>
      <c r="N16" s="242">
        <v>177.0685628454184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59.022854281806076</v>
      </c>
      <c r="D17" s="210">
        <f t="shared" si="4"/>
        <v>0</v>
      </c>
      <c r="E17" s="210">
        <f t="shared" si="4"/>
        <v>0</v>
      </c>
      <c r="F17" s="210">
        <f t="shared" si="4"/>
        <v>59.022854281806076</v>
      </c>
      <c r="G17" s="210">
        <f t="shared" si="4"/>
        <v>0</v>
      </c>
      <c r="H17" s="210">
        <f t="shared" si="4"/>
        <v>0</v>
      </c>
      <c r="I17" s="210">
        <f t="shared" si="4"/>
        <v>0</v>
      </c>
      <c r="J17" s="210">
        <f t="shared" si="4"/>
        <v>59.022854281806076</v>
      </c>
      <c r="K17" s="210">
        <f t="shared" si="4"/>
        <v>0</v>
      </c>
      <c r="L17" s="210">
        <f t="shared" si="4"/>
        <v>0</v>
      </c>
      <c r="M17" s="210">
        <f t="shared" si="4"/>
        <v>59.022854281806076</v>
      </c>
      <c r="N17" s="210">
        <f t="shared" si="4"/>
        <v>0</v>
      </c>
      <c r="O17" s="210">
        <f t="shared" si="4"/>
        <v>0</v>
      </c>
      <c r="P17" s="210">
        <f t="shared" si="4"/>
        <v>0</v>
      </c>
      <c r="Q17" s="210">
        <f t="shared" si="4"/>
        <v>59.022854281806076</v>
      </c>
      <c r="R17" s="210">
        <f t="shared" si="4"/>
        <v>0</v>
      </c>
      <c r="S17" s="210">
        <f t="shared" si="4"/>
        <v>0</v>
      </c>
      <c r="T17" s="210">
        <f t="shared" si="4"/>
        <v>59.022854281806076</v>
      </c>
      <c r="U17" s="210">
        <f t="shared" si="4"/>
        <v>0</v>
      </c>
      <c r="V17" s="210">
        <f t="shared" si="4"/>
        <v>0</v>
      </c>
      <c r="W17" s="210">
        <f t="shared" si="4"/>
        <v>0</v>
      </c>
      <c r="X17" s="210">
        <f t="shared" si="4"/>
        <v>59.022854281806076</v>
      </c>
      <c r="Y17" s="210">
        <f t="shared" si="4"/>
        <v>0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0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0</v>
      </c>
      <c r="J18" s="241">
        <f t="shared" si="5"/>
        <v>0</v>
      </c>
      <c r="K18" s="241">
        <f t="shared" si="5"/>
        <v>0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0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0</v>
      </c>
      <c r="T18" s="241">
        <f t="shared" si="5"/>
        <v>0</v>
      </c>
      <c r="U18" s="241">
        <f t="shared" si="5"/>
        <v>0</v>
      </c>
      <c r="V18" s="241">
        <f t="shared" si="5"/>
        <v>0</v>
      </c>
      <c r="W18" s="241">
        <f t="shared" si="5"/>
        <v>0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59.022854281806076</v>
      </c>
      <c r="D19" s="242">
        <f t="shared" si="6"/>
        <v>0</v>
      </c>
      <c r="E19" s="242">
        <f t="shared" si="6"/>
        <v>0</v>
      </c>
      <c r="F19" s="242">
        <f t="shared" si="6"/>
        <v>59.022854281806076</v>
      </c>
      <c r="G19" s="242">
        <f t="shared" si="6"/>
        <v>0</v>
      </c>
      <c r="H19" s="242">
        <f t="shared" si="6"/>
        <v>0</v>
      </c>
      <c r="I19" s="242">
        <f t="shared" si="6"/>
        <v>0</v>
      </c>
      <c r="J19" s="242">
        <f t="shared" si="6"/>
        <v>59.022854281806076</v>
      </c>
      <c r="K19" s="242">
        <f t="shared" si="6"/>
        <v>0</v>
      </c>
      <c r="L19" s="242">
        <f t="shared" si="6"/>
        <v>0</v>
      </c>
      <c r="M19" s="242">
        <f t="shared" si="6"/>
        <v>59.022854281806076</v>
      </c>
      <c r="N19" s="242">
        <f t="shared" si="6"/>
        <v>0</v>
      </c>
      <c r="O19" s="242">
        <f t="shared" si="6"/>
        <v>0</v>
      </c>
      <c r="P19" s="242">
        <f t="shared" si="6"/>
        <v>0</v>
      </c>
      <c r="Q19" s="242">
        <f t="shared" si="6"/>
        <v>59.022854281806076</v>
      </c>
      <c r="R19" s="242">
        <f t="shared" si="6"/>
        <v>0</v>
      </c>
      <c r="S19" s="242">
        <f t="shared" si="6"/>
        <v>0</v>
      </c>
      <c r="T19" s="242">
        <f t="shared" si="6"/>
        <v>59.022854281806076</v>
      </c>
      <c r="U19" s="242">
        <f t="shared" si="6"/>
        <v>0</v>
      </c>
      <c r="V19" s="242">
        <f t="shared" si="6"/>
        <v>0</v>
      </c>
      <c r="W19" s="242">
        <f t="shared" si="6"/>
        <v>0</v>
      </c>
      <c r="X19" s="242">
        <f t="shared" si="6"/>
        <v>59.022854281806076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80.947368421052715</v>
      </c>
      <c r="C20" s="203">
        <f t="shared" si="7"/>
        <v>63.947368421052715</v>
      </c>
      <c r="D20" s="203">
        <f t="shared" si="7"/>
        <v>58.947368421052715</v>
      </c>
      <c r="E20" s="203">
        <f t="shared" si="7"/>
        <v>58.947368421052715</v>
      </c>
      <c r="F20" s="203">
        <f t="shared" si="7"/>
        <v>93.764931266471194</v>
      </c>
      <c r="G20" s="203">
        <f t="shared" si="7"/>
        <v>67.545931266471143</v>
      </c>
      <c r="H20" s="203">
        <f t="shared" si="7"/>
        <v>65.88093126647118</v>
      </c>
      <c r="I20" s="203">
        <f t="shared" si="7"/>
        <v>60.2839312664712</v>
      </c>
      <c r="J20" s="203">
        <f t="shared" si="7"/>
        <v>61.650076984665134</v>
      </c>
      <c r="K20" s="203">
        <f t="shared" si="7"/>
        <v>63.875931266471184</v>
      </c>
      <c r="L20" s="203">
        <f t="shared" si="7"/>
        <v>101.16593126647115</v>
      </c>
      <c r="M20" s="203">
        <f t="shared" si="7"/>
        <v>128.87207698466511</v>
      </c>
      <c r="N20" s="203">
        <f t="shared" si="7"/>
        <v>69.212639830083504</v>
      </c>
      <c r="O20" s="203">
        <f t="shared" si="7"/>
        <v>675.71163983008353</v>
      </c>
      <c r="P20" s="203">
        <f t="shared" si="7"/>
        <v>864.06163983008355</v>
      </c>
      <c r="Q20" s="203">
        <f t="shared" si="7"/>
        <v>715.03878554827747</v>
      </c>
      <c r="R20" s="203">
        <f t="shared" si="7"/>
        <v>815.03878554827747</v>
      </c>
      <c r="S20" s="203">
        <f t="shared" si="7"/>
        <v>815.03878554827747</v>
      </c>
      <c r="T20" s="203">
        <f t="shared" si="7"/>
        <v>756.0159312664714</v>
      </c>
      <c r="U20" s="203">
        <f t="shared" si="7"/>
        <v>756.0159312664714</v>
      </c>
      <c r="V20" s="203">
        <f t="shared" si="7"/>
        <v>756.0159312664714</v>
      </c>
      <c r="W20" s="203">
        <f t="shared" si="7"/>
        <v>756.0159312664714</v>
      </c>
      <c r="X20" s="203">
        <f t="shared" si="7"/>
        <v>696.99307698466532</v>
      </c>
      <c r="Y20" s="203">
        <f t="shared" si="7"/>
        <v>696.99307698466532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0</v>
      </c>
      <c r="C21" s="241">
        <f t="shared" si="8"/>
        <v>0</v>
      </c>
      <c r="D21" s="241">
        <f t="shared" si="8"/>
        <v>0</v>
      </c>
      <c r="E21" s="241">
        <f t="shared" si="8"/>
        <v>0</v>
      </c>
      <c r="F21" s="241">
        <f t="shared" si="8"/>
        <v>0</v>
      </c>
      <c r="G21" s="241">
        <f t="shared" si="8"/>
        <v>0</v>
      </c>
      <c r="H21" s="241">
        <f t="shared" si="8"/>
        <v>0</v>
      </c>
      <c r="I21" s="241">
        <f t="shared" si="8"/>
        <v>0</v>
      </c>
      <c r="J21" s="241">
        <f t="shared" si="8"/>
        <v>0</v>
      </c>
      <c r="K21" s="241">
        <f t="shared" si="8"/>
        <v>0</v>
      </c>
      <c r="L21" s="241">
        <f t="shared" si="8"/>
        <v>0</v>
      </c>
      <c r="M21" s="241">
        <f t="shared" si="8"/>
        <v>0</v>
      </c>
      <c r="N21" s="241">
        <f t="shared" si="8"/>
        <v>0</v>
      </c>
      <c r="O21" s="241">
        <f t="shared" si="8"/>
        <v>0</v>
      </c>
      <c r="P21" s="241">
        <f t="shared" si="8"/>
        <v>0</v>
      </c>
      <c r="Q21" s="241">
        <f t="shared" si="8"/>
        <v>0</v>
      </c>
      <c r="R21" s="241">
        <f t="shared" si="8"/>
        <v>0</v>
      </c>
      <c r="S21" s="241">
        <f t="shared" si="8"/>
        <v>0</v>
      </c>
      <c r="T21" s="241">
        <f t="shared" si="8"/>
        <v>0</v>
      </c>
      <c r="U21" s="241">
        <f t="shared" si="8"/>
        <v>0</v>
      </c>
      <c r="V21" s="241">
        <f t="shared" si="8"/>
        <v>0</v>
      </c>
      <c r="W21" s="241">
        <f t="shared" si="8"/>
        <v>0</v>
      </c>
      <c r="X21" s="241">
        <f t="shared" si="8"/>
        <v>0</v>
      </c>
      <c r="Y21" s="241">
        <f t="shared" si="8"/>
        <v>0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80.947368421052715</v>
      </c>
      <c r="C22" s="242">
        <f t="shared" si="9"/>
        <v>63.947368421052715</v>
      </c>
      <c r="D22" s="242">
        <f t="shared" si="9"/>
        <v>58.947368421052715</v>
      </c>
      <c r="E22" s="242">
        <f t="shared" si="9"/>
        <v>58.947368421052715</v>
      </c>
      <c r="F22" s="242">
        <f t="shared" si="9"/>
        <v>93.764931266471194</v>
      </c>
      <c r="G22" s="242">
        <f t="shared" si="9"/>
        <v>67.545931266471143</v>
      </c>
      <c r="H22" s="242">
        <f t="shared" si="9"/>
        <v>65.88093126647118</v>
      </c>
      <c r="I22" s="242">
        <f t="shared" si="9"/>
        <v>60.2839312664712</v>
      </c>
      <c r="J22" s="242">
        <f t="shared" si="9"/>
        <v>61.650076984665134</v>
      </c>
      <c r="K22" s="242">
        <f t="shared" si="9"/>
        <v>63.875931266471184</v>
      </c>
      <c r="L22" s="242">
        <f t="shared" si="9"/>
        <v>101.16593126647115</v>
      </c>
      <c r="M22" s="242">
        <f t="shared" si="9"/>
        <v>128.87207698466511</v>
      </c>
      <c r="N22" s="242">
        <f t="shared" si="9"/>
        <v>69.212639830083504</v>
      </c>
      <c r="O22" s="242">
        <f t="shared" si="9"/>
        <v>675.71163983008353</v>
      </c>
      <c r="P22" s="242">
        <f t="shared" si="9"/>
        <v>864.06163983008355</v>
      </c>
      <c r="Q22" s="242">
        <f t="shared" si="9"/>
        <v>715.03878554827747</v>
      </c>
      <c r="R22" s="242">
        <f t="shared" si="9"/>
        <v>815.03878554827747</v>
      </c>
      <c r="S22" s="242">
        <f t="shared" si="9"/>
        <v>815.03878554827747</v>
      </c>
      <c r="T22" s="242">
        <f t="shared" si="9"/>
        <v>756.0159312664714</v>
      </c>
      <c r="U22" s="242">
        <f t="shared" si="9"/>
        <v>756.0159312664714</v>
      </c>
      <c r="V22" s="242">
        <f t="shared" si="9"/>
        <v>756.0159312664714</v>
      </c>
      <c r="W22" s="242">
        <f t="shared" si="9"/>
        <v>756.0159312664714</v>
      </c>
      <c r="X22" s="242">
        <f t="shared" si="9"/>
        <v>696.99307698466532</v>
      </c>
      <c r="Y22" s="242">
        <f t="shared" si="9"/>
        <v>696.99307698466532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137.3173688736027</v>
      </c>
      <c r="C25" s="210">
        <v>139.95889939810829</v>
      </c>
      <c r="D25" s="210">
        <v>133.40378331900251</v>
      </c>
      <c r="E25" s="210">
        <v>130.89776440240749</v>
      </c>
      <c r="F25" s="210">
        <v>133.60885640584689</v>
      </c>
      <c r="G25" s="210">
        <v>131.10894239036969</v>
      </c>
      <c r="H25" s="210">
        <v>135.7524505588994</v>
      </c>
      <c r="I25" s="210">
        <v>134.90756663800511</v>
      </c>
      <c r="J25" s="210">
        <v>126.8856405846947</v>
      </c>
      <c r="K25" s="210">
        <v>113.78263112639721</v>
      </c>
      <c r="L25" s="210">
        <v>129.94883920894239</v>
      </c>
      <c r="M25" s="210">
        <v>46.913843508168533</v>
      </c>
      <c r="N25" s="210">
        <v>82.116165090283729</v>
      </c>
      <c r="O25" s="210">
        <v>27.266895958727421</v>
      </c>
      <c r="P25" s="210">
        <v>1.614617368873603</v>
      </c>
      <c r="Q25" s="210">
        <v>13.934307824591571</v>
      </c>
      <c r="R25" s="210">
        <v>0</v>
      </c>
      <c r="S25" s="210">
        <v>0</v>
      </c>
      <c r="T25" s="210">
        <v>0</v>
      </c>
      <c r="U25" s="210">
        <v>0</v>
      </c>
      <c r="V25" s="210">
        <v>0</v>
      </c>
      <c r="W25" s="210">
        <v>0</v>
      </c>
      <c r="X25" s="210">
        <v>0</v>
      </c>
      <c r="Y25" s="210">
        <v>0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6.2983662940670673</v>
      </c>
      <c r="C26" s="213">
        <f t="shared" si="10"/>
        <v>6.2983662940670673</v>
      </c>
      <c r="D26" s="213">
        <f t="shared" si="10"/>
        <v>5.7588134135855533</v>
      </c>
      <c r="E26" s="213">
        <f t="shared" si="10"/>
        <v>3.199312123817712</v>
      </c>
      <c r="F26" s="213">
        <f t="shared" si="10"/>
        <v>4.4791057609630256</v>
      </c>
      <c r="G26" s="213">
        <f t="shared" si="10"/>
        <v>3.839208942390369</v>
      </c>
      <c r="H26" s="213">
        <f t="shared" si="10"/>
        <v>3.199312123817712</v>
      </c>
      <c r="I26" s="213">
        <f t="shared" si="10"/>
        <v>2.5595012897678422</v>
      </c>
      <c r="J26" s="213">
        <f t="shared" si="10"/>
        <v>3.199312123817712</v>
      </c>
      <c r="K26" s="213">
        <f t="shared" si="10"/>
        <v>3.199312123817712</v>
      </c>
      <c r="L26" s="213">
        <f t="shared" si="10"/>
        <v>2.5458297506448839</v>
      </c>
      <c r="M26" s="213">
        <f t="shared" si="10"/>
        <v>2.5458297506448839</v>
      </c>
      <c r="N26" s="213">
        <f t="shared" si="10"/>
        <v>5.8049011177987948</v>
      </c>
      <c r="O26" s="213">
        <f t="shared" si="10"/>
        <v>1.9349097162510751</v>
      </c>
      <c r="P26" s="213">
        <f t="shared" si="10"/>
        <v>0</v>
      </c>
      <c r="Q26" s="213">
        <f t="shared" si="10"/>
        <v>0</v>
      </c>
      <c r="R26" s="213">
        <f t="shared" si="10"/>
        <v>0</v>
      </c>
      <c r="S26" s="213">
        <f t="shared" si="10"/>
        <v>0</v>
      </c>
      <c r="T26" s="213">
        <f t="shared" si="10"/>
        <v>0</v>
      </c>
      <c r="U26" s="213">
        <f t="shared" si="10"/>
        <v>0</v>
      </c>
      <c r="V26" s="213">
        <f t="shared" si="10"/>
        <v>0</v>
      </c>
      <c r="W26" s="213">
        <f t="shared" si="10"/>
        <v>0</v>
      </c>
      <c r="X26" s="213">
        <f t="shared" si="10"/>
        <v>0</v>
      </c>
      <c r="Y26" s="213">
        <f t="shared" si="10"/>
        <v>0</v>
      </c>
      <c r="DA26" s="85"/>
    </row>
    <row r="27" spans="1:105" ht="12" customHeight="1" x14ac:dyDescent="0.25">
      <c r="A27" s="18" t="s">
        <v>41</v>
      </c>
      <c r="B27" s="204">
        <v>6.2983662940670673</v>
      </c>
      <c r="C27" s="204">
        <v>6.2983662940670673</v>
      </c>
      <c r="D27" s="204">
        <v>5.7588134135855533</v>
      </c>
      <c r="E27" s="204">
        <v>3.199312123817712</v>
      </c>
      <c r="F27" s="204">
        <v>4.4791057609630256</v>
      </c>
      <c r="G27" s="204">
        <v>3.839208942390369</v>
      </c>
      <c r="H27" s="204">
        <v>3.199312123817712</v>
      </c>
      <c r="I27" s="204">
        <v>2.5595012897678422</v>
      </c>
      <c r="J27" s="204">
        <v>3.199312123817712</v>
      </c>
      <c r="K27" s="204">
        <v>3.199312123817712</v>
      </c>
      <c r="L27" s="204">
        <v>2.5458297506448839</v>
      </c>
      <c r="M27" s="204">
        <v>2.5458297506448839</v>
      </c>
      <c r="N27" s="204">
        <v>5.8049011177987948</v>
      </c>
      <c r="O27" s="204">
        <v>1.9349097162510751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127</v>
      </c>
    </row>
    <row r="28" spans="1:105" ht="12" customHeight="1" x14ac:dyDescent="0.25">
      <c r="A28" s="18" t="s">
        <v>42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27.192691315563199</v>
      </c>
      <c r="C29" s="204">
        <f t="shared" si="11"/>
        <v>25.4609630266552</v>
      </c>
      <c r="D29" s="204">
        <f t="shared" si="11"/>
        <v>22.669819432502141</v>
      </c>
      <c r="E29" s="204">
        <f t="shared" si="11"/>
        <v>21.025107480653482</v>
      </c>
      <c r="F29" s="204">
        <f t="shared" si="11"/>
        <v>20.33783319002579</v>
      </c>
      <c r="G29" s="204">
        <f t="shared" si="11"/>
        <v>16.275666380051589</v>
      </c>
      <c r="H29" s="204">
        <f t="shared" si="11"/>
        <v>21.23662940670679</v>
      </c>
      <c r="I29" s="204">
        <f t="shared" si="11"/>
        <v>21.24651762682717</v>
      </c>
      <c r="J29" s="204">
        <f t="shared" si="11"/>
        <v>20.108426483233014</v>
      </c>
      <c r="K29" s="204">
        <f t="shared" si="11"/>
        <v>17.956491831470338</v>
      </c>
      <c r="L29" s="204">
        <f t="shared" si="11"/>
        <v>23.168271711092</v>
      </c>
      <c r="M29" s="204">
        <f t="shared" si="11"/>
        <v>0</v>
      </c>
      <c r="N29" s="204">
        <f t="shared" si="11"/>
        <v>0</v>
      </c>
      <c r="O29" s="204">
        <f t="shared" si="11"/>
        <v>0</v>
      </c>
      <c r="P29" s="204">
        <f t="shared" si="11"/>
        <v>0</v>
      </c>
      <c r="Q29" s="204">
        <f t="shared" si="11"/>
        <v>0</v>
      </c>
      <c r="R29" s="204">
        <f t="shared" si="11"/>
        <v>0</v>
      </c>
      <c r="S29" s="204">
        <f t="shared" si="11"/>
        <v>0</v>
      </c>
      <c r="T29" s="204">
        <f t="shared" si="11"/>
        <v>0</v>
      </c>
      <c r="U29" s="204">
        <f t="shared" si="11"/>
        <v>0</v>
      </c>
      <c r="V29" s="204">
        <f t="shared" si="11"/>
        <v>0</v>
      </c>
      <c r="W29" s="204">
        <f t="shared" si="11"/>
        <v>0</v>
      </c>
      <c r="X29" s="204">
        <f t="shared" si="11"/>
        <v>0</v>
      </c>
      <c r="Y29" s="204">
        <f t="shared" si="11"/>
        <v>0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0</v>
      </c>
      <c r="C31" s="204">
        <v>0</v>
      </c>
      <c r="D31" s="204">
        <v>0</v>
      </c>
      <c r="E31" s="204">
        <v>0</v>
      </c>
      <c r="F31" s="204">
        <v>0</v>
      </c>
      <c r="G31" s="204">
        <v>0</v>
      </c>
      <c r="H31" s="204">
        <v>0</v>
      </c>
      <c r="I31" s="204">
        <v>0</v>
      </c>
      <c r="J31" s="204">
        <v>0</v>
      </c>
      <c r="K31" s="204">
        <v>0</v>
      </c>
      <c r="L31" s="204">
        <v>0</v>
      </c>
      <c r="M31" s="204">
        <v>0</v>
      </c>
      <c r="N31" s="204">
        <v>0</v>
      </c>
      <c r="O31" s="204">
        <v>0</v>
      </c>
      <c r="P31" s="204">
        <v>0</v>
      </c>
      <c r="Q31" s="204">
        <v>0</v>
      </c>
      <c r="R31" s="204">
        <v>0</v>
      </c>
      <c r="S31" s="204">
        <v>0</v>
      </c>
      <c r="T31" s="204">
        <v>0</v>
      </c>
      <c r="U31" s="204">
        <v>0</v>
      </c>
      <c r="V31" s="204">
        <v>0</v>
      </c>
      <c r="W31" s="204">
        <v>0</v>
      </c>
      <c r="X31" s="204">
        <v>0</v>
      </c>
      <c r="Y31" s="204">
        <v>0</v>
      </c>
      <c r="DA31" s="71" t="s">
        <v>130</v>
      </c>
    </row>
    <row r="32" spans="1:105" ht="12" customHeight="1" x14ac:dyDescent="0.25">
      <c r="A32" s="18" t="s">
        <v>71</v>
      </c>
      <c r="B32" s="204">
        <v>1.01487532244196</v>
      </c>
      <c r="C32" s="204">
        <v>0</v>
      </c>
      <c r="D32" s="204">
        <v>0</v>
      </c>
      <c r="E32" s="204">
        <v>0</v>
      </c>
      <c r="F32" s="204">
        <v>0</v>
      </c>
      <c r="G32" s="204">
        <v>1.01487532244196</v>
      </c>
      <c r="H32" s="204">
        <v>0</v>
      </c>
      <c r="I32" s="204">
        <v>0</v>
      </c>
      <c r="J32" s="204">
        <v>0</v>
      </c>
      <c r="K32" s="204">
        <v>0</v>
      </c>
      <c r="L32" s="204">
        <v>0</v>
      </c>
      <c r="M32" s="204">
        <v>0</v>
      </c>
      <c r="N32" s="204">
        <v>0</v>
      </c>
      <c r="O32" s="204">
        <v>0</v>
      </c>
      <c r="P32" s="204">
        <v>0</v>
      </c>
      <c r="Q32" s="204">
        <v>0</v>
      </c>
      <c r="R32" s="204">
        <v>0</v>
      </c>
      <c r="S32" s="204">
        <v>0</v>
      </c>
      <c r="T32" s="204">
        <v>0</v>
      </c>
      <c r="U32" s="204">
        <v>0</v>
      </c>
      <c r="V32" s="204">
        <v>0</v>
      </c>
      <c r="W32" s="204">
        <v>0</v>
      </c>
      <c r="X32" s="204">
        <v>0</v>
      </c>
      <c r="Y32" s="204">
        <v>0</v>
      </c>
      <c r="DA32" s="71" t="s">
        <v>131</v>
      </c>
    </row>
    <row r="33" spans="1:105" ht="12" customHeight="1" x14ac:dyDescent="0.25">
      <c r="A33" s="18" t="s">
        <v>32</v>
      </c>
      <c r="B33" s="204">
        <v>0</v>
      </c>
      <c r="C33" s="204">
        <v>0</v>
      </c>
      <c r="D33" s="204">
        <v>0</v>
      </c>
      <c r="E33" s="204">
        <v>0</v>
      </c>
      <c r="F33" s="204">
        <v>0</v>
      </c>
      <c r="G33" s="204">
        <v>0</v>
      </c>
      <c r="H33" s="204">
        <v>0</v>
      </c>
      <c r="I33" s="204">
        <v>0</v>
      </c>
      <c r="J33" s="204">
        <v>2.9091143594153048</v>
      </c>
      <c r="K33" s="204">
        <v>1.9394668959587269</v>
      </c>
      <c r="L33" s="204">
        <v>0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26.177815993121239</v>
      </c>
      <c r="C34" s="204">
        <v>25.4609630266552</v>
      </c>
      <c r="D34" s="204">
        <v>22.669819432502141</v>
      </c>
      <c r="E34" s="204">
        <v>21.025107480653482</v>
      </c>
      <c r="F34" s="204">
        <v>20.33783319002579</v>
      </c>
      <c r="G34" s="204">
        <v>15.26079105760963</v>
      </c>
      <c r="H34" s="204">
        <v>21.23662940670679</v>
      </c>
      <c r="I34" s="204">
        <v>21.24651762682717</v>
      </c>
      <c r="J34" s="204">
        <v>17.199312123817709</v>
      </c>
      <c r="K34" s="204">
        <v>16.017024935511611</v>
      </c>
      <c r="L34" s="204">
        <v>23.168271711092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93.250214961306952</v>
      </c>
      <c r="C35" s="204">
        <f t="shared" si="12"/>
        <v>96.926053310404114</v>
      </c>
      <c r="D35" s="204">
        <f t="shared" si="12"/>
        <v>93.099742046431629</v>
      </c>
      <c r="E35" s="204">
        <f t="shared" si="12"/>
        <v>94.797936371453133</v>
      </c>
      <c r="F35" s="204">
        <f t="shared" si="12"/>
        <v>96.152192605331038</v>
      </c>
      <c r="G35" s="204">
        <f t="shared" si="12"/>
        <v>98.516766981943249</v>
      </c>
      <c r="H35" s="204">
        <f t="shared" si="12"/>
        <v>97.721410146173682</v>
      </c>
      <c r="I35" s="204">
        <f t="shared" si="12"/>
        <v>98.366294067067926</v>
      </c>
      <c r="J35" s="204">
        <f t="shared" si="12"/>
        <v>91.272570937231293</v>
      </c>
      <c r="K35" s="204">
        <f t="shared" si="12"/>
        <v>81.104901117798789</v>
      </c>
      <c r="L35" s="204">
        <f t="shared" si="12"/>
        <v>91.509028374892509</v>
      </c>
      <c r="M35" s="204">
        <f t="shared" si="12"/>
        <v>28.116938950988821</v>
      </c>
      <c r="N35" s="204">
        <f t="shared" si="12"/>
        <v>34.52278589853826</v>
      </c>
      <c r="O35" s="204">
        <f t="shared" si="12"/>
        <v>13.112639724849529</v>
      </c>
      <c r="P35" s="204">
        <f t="shared" si="12"/>
        <v>0.30094582975064488</v>
      </c>
      <c r="Q35" s="204">
        <f t="shared" si="12"/>
        <v>9.6732588134135842</v>
      </c>
      <c r="R35" s="204">
        <f t="shared" si="12"/>
        <v>0</v>
      </c>
      <c r="S35" s="204">
        <f t="shared" si="12"/>
        <v>0</v>
      </c>
      <c r="T35" s="204">
        <f t="shared" si="12"/>
        <v>0</v>
      </c>
      <c r="U35" s="204">
        <f t="shared" si="12"/>
        <v>0</v>
      </c>
      <c r="V35" s="204">
        <f t="shared" si="12"/>
        <v>0</v>
      </c>
      <c r="W35" s="204">
        <f t="shared" si="12"/>
        <v>0</v>
      </c>
      <c r="X35" s="204">
        <f t="shared" si="12"/>
        <v>0</v>
      </c>
      <c r="Y35" s="204">
        <f t="shared" si="12"/>
        <v>0</v>
      </c>
      <c r="DA35" s="71"/>
    </row>
    <row r="36" spans="1:105" ht="12" customHeight="1" x14ac:dyDescent="0.25">
      <c r="A36" s="18" t="s">
        <v>73</v>
      </c>
      <c r="B36" s="204">
        <v>93.250214961306952</v>
      </c>
      <c r="C36" s="204">
        <v>96.926053310404114</v>
      </c>
      <c r="D36" s="204">
        <v>93.099742046431629</v>
      </c>
      <c r="E36" s="204">
        <v>94.797936371453133</v>
      </c>
      <c r="F36" s="204">
        <v>96.152192605331038</v>
      </c>
      <c r="G36" s="204">
        <v>98.516766981943249</v>
      </c>
      <c r="H36" s="204">
        <v>97.721410146173682</v>
      </c>
      <c r="I36" s="204">
        <v>98.366294067067926</v>
      </c>
      <c r="J36" s="204">
        <v>91.272570937231293</v>
      </c>
      <c r="K36" s="204">
        <v>81.104901117798789</v>
      </c>
      <c r="L36" s="204">
        <v>91.509028374892509</v>
      </c>
      <c r="M36" s="204">
        <v>28.116938950988821</v>
      </c>
      <c r="N36" s="204">
        <v>34.52278589853826</v>
      </c>
      <c r="O36" s="204">
        <v>13.112639724849529</v>
      </c>
      <c r="P36" s="204">
        <v>0.30094582975064488</v>
      </c>
      <c r="Q36" s="204">
        <v>9.6732588134135842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</v>
      </c>
      <c r="X36" s="204">
        <v>0</v>
      </c>
      <c r="Y36" s="204">
        <v>0</v>
      </c>
      <c r="DA36" s="71" t="s">
        <v>134</v>
      </c>
    </row>
    <row r="37" spans="1:105" ht="12" customHeight="1" x14ac:dyDescent="0.25">
      <c r="A37" s="18" t="s">
        <v>36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0</v>
      </c>
      <c r="H38" s="204">
        <f t="shared" si="13"/>
        <v>0</v>
      </c>
      <c r="I38" s="204">
        <f t="shared" si="13"/>
        <v>0</v>
      </c>
      <c r="J38" s="204">
        <f t="shared" si="13"/>
        <v>0</v>
      </c>
      <c r="K38" s="204">
        <f t="shared" si="13"/>
        <v>0</v>
      </c>
      <c r="L38" s="204">
        <f t="shared" si="13"/>
        <v>0</v>
      </c>
      <c r="M38" s="204">
        <f t="shared" si="13"/>
        <v>0</v>
      </c>
      <c r="N38" s="204">
        <f t="shared" si="13"/>
        <v>0</v>
      </c>
      <c r="O38" s="204">
        <f t="shared" si="13"/>
        <v>0</v>
      </c>
      <c r="P38" s="204">
        <f t="shared" si="13"/>
        <v>0</v>
      </c>
      <c r="Q38" s="204">
        <f t="shared" si="13"/>
        <v>0</v>
      </c>
      <c r="R38" s="204">
        <f t="shared" si="13"/>
        <v>0</v>
      </c>
      <c r="S38" s="204">
        <f t="shared" si="13"/>
        <v>0</v>
      </c>
      <c r="T38" s="204">
        <f t="shared" si="13"/>
        <v>0</v>
      </c>
      <c r="U38" s="204">
        <f t="shared" si="13"/>
        <v>0</v>
      </c>
      <c r="V38" s="204">
        <f t="shared" si="13"/>
        <v>0</v>
      </c>
      <c r="W38" s="204">
        <f t="shared" si="13"/>
        <v>0</v>
      </c>
      <c r="X38" s="204">
        <f t="shared" si="13"/>
        <v>0</v>
      </c>
      <c r="Y38" s="204">
        <f t="shared" si="13"/>
        <v>0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9.5528804815133275E-2</v>
      </c>
      <c r="D45" s="204">
        <v>9.5528804815133275E-2</v>
      </c>
      <c r="E45" s="204">
        <v>9.5528804815133275E-2</v>
      </c>
      <c r="F45" s="204">
        <v>0</v>
      </c>
      <c r="G45" s="204">
        <v>9.5528804815133275E-2</v>
      </c>
      <c r="H45" s="204">
        <v>9.5528804815133275E-2</v>
      </c>
      <c r="I45" s="204">
        <v>9.5528804815133275E-2</v>
      </c>
      <c r="J45" s="204">
        <v>9.5528804815133275E-2</v>
      </c>
      <c r="K45" s="204">
        <v>0</v>
      </c>
      <c r="L45" s="204">
        <v>0</v>
      </c>
      <c r="M45" s="204">
        <v>0</v>
      </c>
      <c r="N45" s="204">
        <v>0</v>
      </c>
      <c r="O45" s="204">
        <v>9.5528804815133275E-2</v>
      </c>
      <c r="P45" s="204">
        <v>2.3903697334479789E-2</v>
      </c>
      <c r="Q45" s="204">
        <v>4.7807394668959592E-2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142</v>
      </c>
    </row>
    <row r="46" spans="1:105" ht="12" customHeight="1" x14ac:dyDescent="0.25">
      <c r="A46" s="21" t="s">
        <v>40</v>
      </c>
      <c r="B46" s="207">
        <v>10.576096302665521</v>
      </c>
      <c r="C46" s="207">
        <v>11.17798796216681</v>
      </c>
      <c r="D46" s="207">
        <v>11.779879621668099</v>
      </c>
      <c r="E46" s="207">
        <v>11.779879621668099</v>
      </c>
      <c r="F46" s="207">
        <v>12.639724849527081</v>
      </c>
      <c r="G46" s="207">
        <v>12.381771281169391</v>
      </c>
      <c r="H46" s="207">
        <v>13.499570077386069</v>
      </c>
      <c r="I46" s="207">
        <v>12.639724849527081</v>
      </c>
      <c r="J46" s="207">
        <v>12.209802235597589</v>
      </c>
      <c r="K46" s="207">
        <v>11.5219260533104</v>
      </c>
      <c r="L46" s="207">
        <v>12.725709372312981</v>
      </c>
      <c r="M46" s="207">
        <v>16.25107480653482</v>
      </c>
      <c r="N46" s="207">
        <v>41.788478073946678</v>
      </c>
      <c r="O46" s="207">
        <v>12.12381771281169</v>
      </c>
      <c r="P46" s="207">
        <v>1.2897678417884779</v>
      </c>
      <c r="Q46" s="207">
        <v>4.2132416165090278</v>
      </c>
      <c r="R46" s="207">
        <v>0</v>
      </c>
      <c r="S46" s="207">
        <v>0</v>
      </c>
      <c r="T46" s="207">
        <v>0</v>
      </c>
      <c r="U46" s="207">
        <v>0</v>
      </c>
      <c r="V46" s="207">
        <v>0</v>
      </c>
      <c r="W46" s="207">
        <v>0</v>
      </c>
      <c r="X46" s="207">
        <v>0</v>
      </c>
      <c r="Y46" s="207">
        <v>0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137.3173688736027</v>
      </c>
      <c r="C47" s="210">
        <f t="shared" si="14"/>
        <v>139.95889939810829</v>
      </c>
      <c r="D47" s="210">
        <f t="shared" si="14"/>
        <v>133.40378331900251</v>
      </c>
      <c r="E47" s="210">
        <f t="shared" si="14"/>
        <v>130.89776440240749</v>
      </c>
      <c r="F47" s="210">
        <f t="shared" si="14"/>
        <v>133.60885640584689</v>
      </c>
      <c r="G47" s="210">
        <f t="shared" si="14"/>
        <v>131.10894239036969</v>
      </c>
      <c r="H47" s="210">
        <f t="shared" si="14"/>
        <v>135.7524505588994</v>
      </c>
      <c r="I47" s="210">
        <f t="shared" si="14"/>
        <v>134.90756663800519</v>
      </c>
      <c r="J47" s="210">
        <f t="shared" si="14"/>
        <v>126.8856405846947</v>
      </c>
      <c r="K47" s="210">
        <f t="shared" si="14"/>
        <v>113.78263112639721</v>
      </c>
      <c r="L47" s="210">
        <f t="shared" si="14"/>
        <v>129.94883920894239</v>
      </c>
      <c r="M47" s="210">
        <f t="shared" si="14"/>
        <v>46.913843508168533</v>
      </c>
      <c r="N47" s="210">
        <f t="shared" si="14"/>
        <v>82.116165090283744</v>
      </c>
      <c r="O47" s="210">
        <f t="shared" si="14"/>
        <v>27.266895958727421</v>
      </c>
      <c r="P47" s="210">
        <f t="shared" si="14"/>
        <v>1.614617368873603</v>
      </c>
      <c r="Q47" s="210">
        <f t="shared" si="14"/>
        <v>13.934307824591571</v>
      </c>
      <c r="R47" s="210">
        <f t="shared" si="14"/>
        <v>0</v>
      </c>
      <c r="S47" s="210">
        <f t="shared" si="14"/>
        <v>0</v>
      </c>
      <c r="T47" s="210">
        <f t="shared" si="14"/>
        <v>0</v>
      </c>
      <c r="U47" s="210">
        <f t="shared" si="14"/>
        <v>0</v>
      </c>
      <c r="V47" s="210">
        <f t="shared" si="14"/>
        <v>0</v>
      </c>
      <c r="W47" s="210">
        <f t="shared" si="14"/>
        <v>0</v>
      </c>
      <c r="X47" s="210">
        <f t="shared" si="14"/>
        <v>0</v>
      </c>
      <c r="Y47" s="210">
        <f t="shared" si="14"/>
        <v>0</v>
      </c>
      <c r="DA47" s="109"/>
    </row>
    <row r="48" spans="1:105" ht="12" customHeight="1" x14ac:dyDescent="0.25">
      <c r="A48" s="51" t="s">
        <v>43</v>
      </c>
      <c r="B48" s="241">
        <f>ISI_fec!B5</f>
        <v>0</v>
      </c>
      <c r="C48" s="241">
        <f>ISI_fec!C5</f>
        <v>0</v>
      </c>
      <c r="D48" s="241">
        <f>ISI_fec!D5</f>
        <v>0</v>
      </c>
      <c r="E48" s="241">
        <f>ISI_fec!E5</f>
        <v>0</v>
      </c>
      <c r="F48" s="241">
        <f>ISI_fec!F5</f>
        <v>0</v>
      </c>
      <c r="G48" s="241">
        <f>ISI_fec!G5</f>
        <v>0</v>
      </c>
      <c r="H48" s="241">
        <f>ISI_fec!H5</f>
        <v>0</v>
      </c>
      <c r="I48" s="241">
        <f>ISI_fec!I5</f>
        <v>0</v>
      </c>
      <c r="J48" s="241">
        <f>ISI_fec!J5</f>
        <v>0</v>
      </c>
      <c r="K48" s="241">
        <f>ISI_fec!K5</f>
        <v>0</v>
      </c>
      <c r="L48" s="241">
        <f>ISI_fec!L5</f>
        <v>0</v>
      </c>
      <c r="M48" s="241">
        <f>ISI_fec!M5</f>
        <v>0</v>
      </c>
      <c r="N48" s="241">
        <f>ISI_fec!N5</f>
        <v>0</v>
      </c>
      <c r="O48" s="241">
        <f>ISI_fec!O5</f>
        <v>0</v>
      </c>
      <c r="P48" s="241">
        <f>ISI_fec!P5</f>
        <v>0</v>
      </c>
      <c r="Q48" s="241">
        <f>ISI_fec!Q5</f>
        <v>0</v>
      </c>
      <c r="R48" s="241">
        <f>ISI_fec!R5</f>
        <v>0</v>
      </c>
      <c r="S48" s="241">
        <f>ISI_fec!S5</f>
        <v>0</v>
      </c>
      <c r="T48" s="241">
        <f>ISI_fec!T5</f>
        <v>0</v>
      </c>
      <c r="U48" s="241">
        <f>ISI_fec!U5</f>
        <v>0</v>
      </c>
      <c r="V48" s="241">
        <f>ISI_fec!V5</f>
        <v>0</v>
      </c>
      <c r="W48" s="241">
        <f>ISI_fec!W5</f>
        <v>0</v>
      </c>
      <c r="X48" s="241">
        <f>ISI_fec!X5</f>
        <v>0</v>
      </c>
      <c r="Y48" s="241">
        <f>ISI_fec!Y5</f>
        <v>0</v>
      </c>
      <c r="DA48" s="83"/>
    </row>
    <row r="49" spans="1:105" ht="12" customHeight="1" x14ac:dyDescent="0.25">
      <c r="A49" s="52" t="s">
        <v>44</v>
      </c>
      <c r="B49" s="242">
        <f>ISI_fec!B54</f>
        <v>137.3173688736027</v>
      </c>
      <c r="C49" s="242">
        <f>ISI_fec!C54</f>
        <v>139.95889939810829</v>
      </c>
      <c r="D49" s="242">
        <f>ISI_fec!D54</f>
        <v>133.40378331900251</v>
      </c>
      <c r="E49" s="242">
        <f>ISI_fec!E54</f>
        <v>130.89776440240749</v>
      </c>
      <c r="F49" s="242">
        <f>ISI_fec!F54</f>
        <v>133.60885640584689</v>
      </c>
      <c r="G49" s="242">
        <f>ISI_fec!G54</f>
        <v>131.10894239036969</v>
      </c>
      <c r="H49" s="242">
        <f>ISI_fec!H54</f>
        <v>135.7524505588994</v>
      </c>
      <c r="I49" s="242">
        <f>ISI_fec!I54</f>
        <v>134.90756663800519</v>
      </c>
      <c r="J49" s="242">
        <f>ISI_fec!J54</f>
        <v>126.8856405846947</v>
      </c>
      <c r="K49" s="242">
        <f>ISI_fec!K54</f>
        <v>113.78263112639721</v>
      </c>
      <c r="L49" s="242">
        <f>ISI_fec!L54</f>
        <v>129.94883920894239</v>
      </c>
      <c r="M49" s="242">
        <f>ISI_fec!M54</f>
        <v>46.913843508168533</v>
      </c>
      <c r="N49" s="242">
        <f>ISI_fec!N54</f>
        <v>82.116165090283744</v>
      </c>
      <c r="O49" s="242">
        <f>ISI_fec!O54</f>
        <v>27.266895958727421</v>
      </c>
      <c r="P49" s="242">
        <f>ISI_fec!P54</f>
        <v>1.614617368873603</v>
      </c>
      <c r="Q49" s="242">
        <f>ISI_fec!Q54</f>
        <v>13.934307824591571</v>
      </c>
      <c r="R49" s="242">
        <f>ISI_fec!R54</f>
        <v>0</v>
      </c>
      <c r="S49" s="242">
        <f>ISI_fec!S54</f>
        <v>0</v>
      </c>
      <c r="T49" s="242">
        <f>ISI_fec!T54</f>
        <v>0</v>
      </c>
      <c r="U49" s="242">
        <f>ISI_fec!U54</f>
        <v>0</v>
      </c>
      <c r="V49" s="242">
        <f>ISI_fec!V54</f>
        <v>0</v>
      </c>
      <c r="W49" s="242">
        <f>ISI_fec!W54</f>
        <v>0</v>
      </c>
      <c r="X49" s="242">
        <f>ISI_fec!X54</f>
        <v>0</v>
      </c>
      <c r="Y49" s="242">
        <f>ISI_fec!Y54</f>
        <v>0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391.84749651787996</v>
      </c>
      <c r="C51" s="203">
        <f t="shared" si="15"/>
        <v>394.30366067790061</v>
      </c>
      <c r="D51" s="203">
        <f t="shared" si="15"/>
        <v>374.38933599812765</v>
      </c>
      <c r="E51" s="203">
        <f t="shared" si="15"/>
        <v>366.15822687819195</v>
      </c>
      <c r="F51" s="203">
        <f t="shared" si="15"/>
        <v>376.85618299823744</v>
      </c>
      <c r="G51" s="203">
        <f t="shared" si="15"/>
        <v>348.56501831828473</v>
      </c>
      <c r="H51" s="203">
        <f t="shared" si="15"/>
        <v>357.40559167827024</v>
      </c>
      <c r="I51" s="203">
        <f t="shared" si="15"/>
        <v>352.12643883819032</v>
      </c>
      <c r="J51" s="203">
        <f t="shared" si="15"/>
        <v>328.66486727835598</v>
      </c>
      <c r="K51" s="203">
        <f t="shared" si="15"/>
        <v>299.29036399859041</v>
      </c>
      <c r="L51" s="203">
        <f t="shared" si="15"/>
        <v>335.75145938800625</v>
      </c>
      <c r="M51" s="203">
        <f t="shared" si="15"/>
        <v>90.820425028131567</v>
      </c>
      <c r="N51" s="203">
        <f t="shared" si="15"/>
        <v>159.72187335860457</v>
      </c>
      <c r="O51" s="203">
        <f t="shared" si="15"/>
        <v>53.106474717832086</v>
      </c>
      <c r="P51" s="203">
        <f t="shared" si="15"/>
        <v>0.71588999906617989</v>
      </c>
      <c r="Q51" s="203">
        <f t="shared" si="15"/>
        <v>23.532589998991764</v>
      </c>
      <c r="R51" s="203">
        <f t="shared" si="15"/>
        <v>0</v>
      </c>
      <c r="S51" s="203">
        <f t="shared" si="15"/>
        <v>0</v>
      </c>
      <c r="T51" s="203">
        <f t="shared" si="15"/>
        <v>0</v>
      </c>
      <c r="U51" s="203">
        <f t="shared" si="15"/>
        <v>0</v>
      </c>
      <c r="V51" s="203">
        <f t="shared" si="15"/>
        <v>0</v>
      </c>
      <c r="W51" s="203">
        <f t="shared" si="15"/>
        <v>0</v>
      </c>
      <c r="X51" s="203">
        <f t="shared" si="15"/>
        <v>0</v>
      </c>
      <c r="Y51" s="203">
        <f t="shared" si="15"/>
        <v>0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330.74540651787999</v>
      </c>
      <c r="C52" s="213">
        <f>(ISI_emi!C5-ISI_emi!C52)+(ISI_emi!C54-ISI_emi!C96)</f>
        <v>334.03066067790058</v>
      </c>
      <c r="D52" s="213">
        <f>(ISI_emi!D5-ISI_emi!D52)+(ISI_emi!D54-ISI_emi!D96)</f>
        <v>314.05899599812767</v>
      </c>
      <c r="E52" s="213">
        <f>(ISI_emi!E5-ISI_emi!E52)+(ISI_emi!E54-ISI_emi!E96)</f>
        <v>301.52681687819194</v>
      </c>
      <c r="F52" s="213">
        <f>(ISI_emi!F5-ISI_emi!F52)+(ISI_emi!F54-ISI_emi!F96)</f>
        <v>308.33538299823744</v>
      </c>
      <c r="G52" s="213">
        <f>(ISI_emi!G5-ISI_emi!G52)+(ISI_emi!G54-ISI_emi!G96)</f>
        <v>298.58834831828472</v>
      </c>
      <c r="H52" s="213">
        <f>(ISI_emi!H5-ISI_emi!H52)+(ISI_emi!H54-ISI_emi!H96)</f>
        <v>309.04260167827022</v>
      </c>
      <c r="I52" s="213">
        <f>(ISI_emi!I5-ISI_emi!I52)+(ISI_emi!I54-ISI_emi!I96)</f>
        <v>307.7195888381903</v>
      </c>
      <c r="J52" s="213">
        <f>(ISI_emi!J5-ISI_emi!J52)+(ISI_emi!J54-ISI_emi!J96)</f>
        <v>290.93260727835599</v>
      </c>
      <c r="K52" s="213">
        <f>(ISI_emi!K5-ISI_emi!K52)+(ISI_emi!K54-ISI_emi!K96)</f>
        <v>260.28026399859039</v>
      </c>
      <c r="L52" s="213">
        <f>(ISI_emi!L5-ISI_emi!L52)+(ISI_emi!L54-ISI_emi!L96)</f>
        <v>297.11083938800624</v>
      </c>
      <c r="M52" s="213">
        <f>(ISI_emi!M5-ISI_emi!M52)+(ISI_emi!M54-ISI_emi!M96)</f>
        <v>77.114155028131563</v>
      </c>
      <c r="N52" s="213">
        <f>(ISI_emi!N5-ISI_emi!N52)+(ISI_emi!N54-ISI_emi!N96)</f>
        <v>106.38414335860458</v>
      </c>
      <c r="O52" s="213">
        <f>(ISI_emi!O5-ISI_emi!O52)+(ISI_emi!O54-ISI_emi!O96)</f>
        <v>39.231054717832087</v>
      </c>
      <c r="P52" s="213">
        <f>(ISI_emi!P5-ISI_emi!P52)+(ISI_emi!P54-ISI_emi!P96)</f>
        <v>0.70685999906617991</v>
      </c>
      <c r="Q52" s="213">
        <f>(ISI_emi!Q5-ISI_emi!Q52)+(ISI_emi!Q54-ISI_emi!Q96)</f>
        <v>22.720499998991762</v>
      </c>
      <c r="R52" s="213">
        <f>(ISI_emi!R5-ISI_emi!R52)+(ISI_emi!R54-ISI_emi!R96)</f>
        <v>0</v>
      </c>
      <c r="S52" s="213">
        <f>(ISI_emi!S5-ISI_emi!S52)+(ISI_emi!S54-ISI_emi!S96)</f>
        <v>0</v>
      </c>
      <c r="T52" s="213">
        <f>(ISI_emi!T5-ISI_emi!T52)+(ISI_emi!T54-ISI_emi!T96)</f>
        <v>0</v>
      </c>
      <c r="U52" s="213">
        <f>(ISI_emi!U5-ISI_emi!U52)+(ISI_emi!U54-ISI_emi!U96)</f>
        <v>0</v>
      </c>
      <c r="V52" s="213">
        <f>(ISI_emi!V5-ISI_emi!V52)+(ISI_emi!V54-ISI_emi!V96)</f>
        <v>0</v>
      </c>
      <c r="W52" s="213">
        <f>(ISI_emi!W5-ISI_emi!W52)+(ISI_emi!W54-ISI_emi!W96)</f>
        <v>0</v>
      </c>
      <c r="X52" s="213">
        <f>(ISI_emi!X5-ISI_emi!X52)+(ISI_emi!X54-ISI_emi!X96)</f>
        <v>0</v>
      </c>
      <c r="Y52" s="213">
        <f>(ISI_emi!Y5-ISI_emi!Y52)+(ISI_emi!Y54-ISI_emi!Y96)</f>
        <v>0</v>
      </c>
      <c r="DA52" s="85"/>
    </row>
    <row r="53" spans="1:105" ht="12" customHeight="1" x14ac:dyDescent="0.25">
      <c r="A53" s="14" t="s">
        <v>146</v>
      </c>
      <c r="B53" s="204">
        <f>ISI_emi!B52+ISI_emi!B96</f>
        <v>61.102089999999997</v>
      </c>
      <c r="C53" s="204">
        <f>ISI_emi!C52+ISI_emi!C96</f>
        <v>60.273000000000003</v>
      </c>
      <c r="D53" s="204">
        <f>ISI_emi!D52+ISI_emi!D96</f>
        <v>60.33034</v>
      </c>
      <c r="E53" s="204">
        <f>ISI_emi!E52+ISI_emi!E96</f>
        <v>64.631410000000002</v>
      </c>
      <c r="F53" s="204">
        <f>ISI_emi!F52+ISI_emi!F96</f>
        <v>68.520799999999994</v>
      </c>
      <c r="G53" s="204">
        <f>ISI_emi!G52+ISI_emi!G96</f>
        <v>49.976669999999999</v>
      </c>
      <c r="H53" s="204">
        <f>ISI_emi!H52+ISI_emi!H96</f>
        <v>48.362990000000003</v>
      </c>
      <c r="I53" s="204">
        <f>ISI_emi!I52+ISI_emi!I96</f>
        <v>44.406849999999999</v>
      </c>
      <c r="J53" s="204">
        <f>ISI_emi!J52+ISI_emi!J96</f>
        <v>37.732259999999997</v>
      </c>
      <c r="K53" s="204">
        <f>ISI_emi!K52+ISI_emi!K96</f>
        <v>39.010100000000001</v>
      </c>
      <c r="L53" s="204">
        <f>ISI_emi!L52+ISI_emi!L96</f>
        <v>38.640619999999998</v>
      </c>
      <c r="M53" s="204">
        <f>ISI_emi!M52+ISI_emi!M96</f>
        <v>13.70627</v>
      </c>
      <c r="N53" s="204">
        <f>ISI_emi!N52+ISI_emi!N96</f>
        <v>53.337730000000001</v>
      </c>
      <c r="O53" s="204">
        <f>ISI_emi!O52+ISI_emi!O96</f>
        <v>13.87542</v>
      </c>
      <c r="P53" s="204">
        <f>ISI_emi!P52+ISI_emi!P96</f>
        <v>9.0299999999999998E-3</v>
      </c>
      <c r="Q53" s="204">
        <f>ISI_emi!Q52+ISI_emi!Q96</f>
        <v>0.81208999999999998</v>
      </c>
      <c r="R53" s="204">
        <f>ISI_emi!R52+ISI_emi!R96</f>
        <v>0</v>
      </c>
      <c r="S53" s="204">
        <f>ISI_emi!S52+ISI_emi!S96</f>
        <v>0</v>
      </c>
      <c r="T53" s="204">
        <f>ISI_emi!T52+ISI_emi!T96</f>
        <v>0</v>
      </c>
      <c r="U53" s="204">
        <f>ISI_emi!U52+ISI_emi!U96</f>
        <v>0</v>
      </c>
      <c r="V53" s="204">
        <f>ISI_emi!V52+ISI_emi!V96</f>
        <v>0</v>
      </c>
      <c r="W53" s="204">
        <f>ISI_emi!W52+ISI_emi!W96</f>
        <v>0</v>
      </c>
      <c r="X53" s="204">
        <f>ISI_emi!X52+ISI_emi!X96</f>
        <v>0</v>
      </c>
      <c r="Y53" s="204">
        <f>ISI_emi!Y52+ISI_emi!Y96</f>
        <v>0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391.84749651787996</v>
      </c>
      <c r="C54" s="210">
        <f t="shared" si="16"/>
        <v>394.30366067790061</v>
      </c>
      <c r="D54" s="210">
        <f t="shared" si="16"/>
        <v>374.38933599812765</v>
      </c>
      <c r="E54" s="210">
        <f t="shared" si="16"/>
        <v>366.15822687819195</v>
      </c>
      <c r="F54" s="210">
        <f t="shared" si="16"/>
        <v>376.85618299823744</v>
      </c>
      <c r="G54" s="210">
        <f t="shared" si="16"/>
        <v>348.56501831828473</v>
      </c>
      <c r="H54" s="210">
        <f t="shared" si="16"/>
        <v>357.40559167827024</v>
      </c>
      <c r="I54" s="210">
        <f t="shared" si="16"/>
        <v>352.12643883819032</v>
      </c>
      <c r="J54" s="210">
        <f t="shared" si="16"/>
        <v>328.66486727835598</v>
      </c>
      <c r="K54" s="210">
        <f t="shared" si="16"/>
        <v>299.29036399859041</v>
      </c>
      <c r="L54" s="210">
        <f t="shared" si="16"/>
        <v>335.75145938800625</v>
      </c>
      <c r="M54" s="210">
        <f t="shared" si="16"/>
        <v>90.820425028131567</v>
      </c>
      <c r="N54" s="210">
        <f t="shared" si="16"/>
        <v>159.72187335860457</v>
      </c>
      <c r="O54" s="210">
        <f t="shared" si="16"/>
        <v>53.106474717832086</v>
      </c>
      <c r="P54" s="210">
        <f t="shared" si="16"/>
        <v>0.71588999906617989</v>
      </c>
      <c r="Q54" s="210">
        <f t="shared" si="16"/>
        <v>23.532589998991764</v>
      </c>
      <c r="R54" s="210">
        <f t="shared" si="16"/>
        <v>0</v>
      </c>
      <c r="S54" s="210">
        <f t="shared" si="16"/>
        <v>0</v>
      </c>
      <c r="T54" s="210">
        <f t="shared" si="16"/>
        <v>0</v>
      </c>
      <c r="U54" s="210">
        <f t="shared" si="16"/>
        <v>0</v>
      </c>
      <c r="V54" s="210">
        <f t="shared" si="16"/>
        <v>0</v>
      </c>
      <c r="W54" s="210">
        <f t="shared" si="16"/>
        <v>0</v>
      </c>
      <c r="X54" s="210">
        <f t="shared" si="16"/>
        <v>0</v>
      </c>
      <c r="Y54" s="210">
        <f t="shared" si="16"/>
        <v>0</v>
      </c>
      <c r="DA54" s="109"/>
    </row>
    <row r="55" spans="1:105" ht="12" customHeight="1" x14ac:dyDescent="0.25">
      <c r="A55" s="51" t="s">
        <v>43</v>
      </c>
      <c r="B55" s="241">
        <f>ISI_emi!B$5</f>
        <v>0</v>
      </c>
      <c r="C55" s="241">
        <f>ISI_emi!C$5</f>
        <v>0</v>
      </c>
      <c r="D55" s="241">
        <f>ISI_emi!D$5</f>
        <v>0</v>
      </c>
      <c r="E55" s="241">
        <f>ISI_emi!E$5</f>
        <v>0</v>
      </c>
      <c r="F55" s="241">
        <f>ISI_emi!F$5</f>
        <v>0</v>
      </c>
      <c r="G55" s="241">
        <f>ISI_emi!G$5</f>
        <v>0</v>
      </c>
      <c r="H55" s="241">
        <f>ISI_emi!H$5</f>
        <v>0</v>
      </c>
      <c r="I55" s="241">
        <f>ISI_emi!I$5</f>
        <v>0</v>
      </c>
      <c r="J55" s="241">
        <f>ISI_emi!J$5</f>
        <v>0</v>
      </c>
      <c r="K55" s="241">
        <f>ISI_emi!K$5</f>
        <v>0</v>
      </c>
      <c r="L55" s="241">
        <f>ISI_emi!L$5</f>
        <v>0</v>
      </c>
      <c r="M55" s="241">
        <f>ISI_emi!M$5</f>
        <v>0</v>
      </c>
      <c r="N55" s="241">
        <f>ISI_emi!N$5</f>
        <v>0</v>
      </c>
      <c r="O55" s="241">
        <f>ISI_emi!O$5</f>
        <v>0</v>
      </c>
      <c r="P55" s="241">
        <f>ISI_emi!P$5</f>
        <v>0</v>
      </c>
      <c r="Q55" s="241">
        <f>ISI_emi!Q$5</f>
        <v>0</v>
      </c>
      <c r="R55" s="241">
        <f>ISI_emi!R$5</f>
        <v>0</v>
      </c>
      <c r="S55" s="241">
        <f>ISI_emi!S$5</f>
        <v>0</v>
      </c>
      <c r="T55" s="241">
        <f>ISI_emi!T$5</f>
        <v>0</v>
      </c>
      <c r="U55" s="241">
        <f>ISI_emi!U$5</f>
        <v>0</v>
      </c>
      <c r="V55" s="241">
        <f>ISI_emi!V$5</f>
        <v>0</v>
      </c>
      <c r="W55" s="241">
        <f>ISI_emi!W$5</f>
        <v>0</v>
      </c>
      <c r="X55" s="241">
        <f>ISI_emi!X$5</f>
        <v>0</v>
      </c>
      <c r="Y55" s="241">
        <f>ISI_emi!Y$5</f>
        <v>0</v>
      </c>
      <c r="DA55" s="83"/>
    </row>
    <row r="56" spans="1:105" ht="12" customHeight="1" x14ac:dyDescent="0.25">
      <c r="A56" s="52" t="s">
        <v>44</v>
      </c>
      <c r="B56" s="242">
        <f>ISI_emi!B$54</f>
        <v>391.84749651787996</v>
      </c>
      <c r="C56" s="242">
        <f>ISI_emi!C$54</f>
        <v>394.30366067790061</v>
      </c>
      <c r="D56" s="242">
        <f>ISI_emi!D$54</f>
        <v>374.38933599812765</v>
      </c>
      <c r="E56" s="242">
        <f>ISI_emi!E$54</f>
        <v>366.15822687819195</v>
      </c>
      <c r="F56" s="242">
        <f>ISI_emi!F$54</f>
        <v>376.85618299823744</v>
      </c>
      <c r="G56" s="242">
        <f>ISI_emi!G$54</f>
        <v>348.56501831828473</v>
      </c>
      <c r="H56" s="242">
        <f>ISI_emi!H$54</f>
        <v>357.40559167827024</v>
      </c>
      <c r="I56" s="242">
        <f>ISI_emi!I$54</f>
        <v>352.12643883819032</v>
      </c>
      <c r="J56" s="242">
        <f>ISI_emi!J$54</f>
        <v>328.66486727835598</v>
      </c>
      <c r="K56" s="242">
        <f>ISI_emi!K$54</f>
        <v>299.29036399859041</v>
      </c>
      <c r="L56" s="242">
        <f>ISI_emi!L$54</f>
        <v>335.75145938800625</v>
      </c>
      <c r="M56" s="242">
        <f>ISI_emi!M$54</f>
        <v>90.820425028131567</v>
      </c>
      <c r="N56" s="242">
        <f>ISI_emi!N$54</f>
        <v>159.72187335860457</v>
      </c>
      <c r="O56" s="242">
        <f>ISI_emi!O$54</f>
        <v>53.106474717832086</v>
      </c>
      <c r="P56" s="242">
        <f>ISI_emi!P$54</f>
        <v>0.71588999906617989</v>
      </c>
      <c r="Q56" s="242">
        <f>ISI_emi!Q$54</f>
        <v>23.532589998991764</v>
      </c>
      <c r="R56" s="242">
        <f>ISI_emi!R$54</f>
        <v>0</v>
      </c>
      <c r="S56" s="242">
        <f>ISI_emi!S$54</f>
        <v>0</v>
      </c>
      <c r="T56" s="242">
        <f>ISI_emi!T$54</f>
        <v>0</v>
      </c>
      <c r="U56" s="242">
        <f>ISI_emi!U$54</f>
        <v>0</v>
      </c>
      <c r="V56" s="242">
        <f>ISI_emi!V$54</f>
        <v>0</v>
      </c>
      <c r="W56" s="242">
        <f>ISI_emi!W$54</f>
        <v>0</v>
      </c>
      <c r="X56" s="242">
        <f>ISI_emi!X$54</f>
        <v>0</v>
      </c>
      <c r="Y56" s="242">
        <f>ISI_emi!Y$54</f>
        <v>0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241.60948071008835</v>
      </c>
      <c r="C58" s="250">
        <f t="shared" si="17"/>
        <v>210.30037124238348</v>
      </c>
      <c r="D58" s="250">
        <f t="shared" si="17"/>
        <v>210.69242714899059</v>
      </c>
      <c r="E58" s="250">
        <f t="shared" si="17"/>
        <v>311.96465433777138</v>
      </c>
      <c r="F58" s="250">
        <f t="shared" si="17"/>
        <v>316.75812727899938</v>
      </c>
      <c r="G58" s="250">
        <f t="shared" si="17"/>
        <v>202.75976575187005</v>
      </c>
      <c r="H58" s="250">
        <f t="shared" si="17"/>
        <v>246.63251694957319</v>
      </c>
      <c r="I58" s="250">
        <f t="shared" si="17"/>
        <v>169.28866712372943</v>
      </c>
      <c r="J58" s="250">
        <f t="shared" si="17"/>
        <v>185.82845904679269</v>
      </c>
      <c r="K58" s="250">
        <f t="shared" si="17"/>
        <v>105.2803177402851</v>
      </c>
      <c r="L58" s="250">
        <f t="shared" si="17"/>
        <v>208.07434628139282</v>
      </c>
      <c r="M58" s="250">
        <f t="shared" si="17"/>
        <v>255.40668602362103</v>
      </c>
      <c r="N58" s="250">
        <f t="shared" si="17"/>
        <v>102.07318667997241</v>
      </c>
      <c r="O58" s="250">
        <f t="shared" si="17"/>
        <v>144.13185789544201</v>
      </c>
      <c r="P58" s="250">
        <f t="shared" si="17"/>
        <v>264.36551744940118</v>
      </c>
      <c r="Q58" s="250">
        <f t="shared" si="17"/>
        <v>311.37074999999999</v>
      </c>
      <c r="R58" s="250" t="str">
        <f t="shared" si="17"/>
        <v/>
      </c>
      <c r="S58" s="250" t="str">
        <f t="shared" si="17"/>
        <v/>
      </c>
      <c r="T58" s="250" t="str">
        <f t="shared" si="17"/>
        <v/>
      </c>
      <c r="U58" s="250" t="str">
        <f t="shared" si="17"/>
        <v/>
      </c>
      <c r="V58" s="250" t="str">
        <f t="shared" si="17"/>
        <v/>
      </c>
      <c r="W58" s="250" t="str">
        <f t="shared" si="17"/>
        <v/>
      </c>
      <c r="X58" s="250" t="str">
        <f t="shared" si="17"/>
        <v/>
      </c>
      <c r="Y58" s="250" t="str">
        <f t="shared" si="17"/>
        <v/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0.27573768850121022</v>
      </c>
      <c r="C59" s="251">
        <f t="shared" si="18"/>
        <v>0.27176485320021027</v>
      </c>
      <c r="D59" s="251">
        <f t="shared" si="18"/>
        <v>0.25654573715192791</v>
      </c>
      <c r="E59" s="251">
        <f t="shared" si="18"/>
        <v>0.25172647000462978</v>
      </c>
      <c r="F59" s="251">
        <f t="shared" si="18"/>
        <v>0.201749572904906</v>
      </c>
      <c r="G59" s="251">
        <f t="shared" si="18"/>
        <v>0.1904352294077733</v>
      </c>
      <c r="H59" s="251">
        <f t="shared" si="18"/>
        <v>0.19670419636578262</v>
      </c>
      <c r="I59" s="251">
        <f t="shared" si="18"/>
        <v>0.19390737617071688</v>
      </c>
      <c r="J59" s="251">
        <f t="shared" si="18"/>
        <v>0.1997120304854145</v>
      </c>
      <c r="K59" s="251">
        <f t="shared" si="18"/>
        <v>0.16439250892362414</v>
      </c>
      <c r="L59" s="251">
        <f t="shared" si="18"/>
        <v>0.19844061878131233</v>
      </c>
      <c r="M59" s="251">
        <f t="shared" si="18"/>
        <v>8.2577203638254063E-2</v>
      </c>
      <c r="N59" s="251">
        <f t="shared" si="18"/>
        <v>0.10202679644291505</v>
      </c>
      <c r="O59" s="251">
        <f t="shared" si="18"/>
        <v>0.13746859570823</v>
      </c>
      <c r="P59" s="251">
        <f t="shared" si="18"/>
        <v>0.16146173688736029</v>
      </c>
      <c r="Q59" s="251">
        <f t="shared" si="18"/>
        <v>0.13934307824591571</v>
      </c>
      <c r="R59" s="251" t="str">
        <f t="shared" si="18"/>
        <v/>
      </c>
      <c r="S59" s="251" t="str">
        <f t="shared" si="18"/>
        <v/>
      </c>
      <c r="T59" s="251" t="str">
        <f t="shared" si="18"/>
        <v/>
      </c>
      <c r="U59" s="251" t="str">
        <f t="shared" si="18"/>
        <v/>
      </c>
      <c r="V59" s="251" t="str">
        <f t="shared" si="18"/>
        <v/>
      </c>
      <c r="W59" s="251" t="str">
        <f t="shared" si="18"/>
        <v/>
      </c>
      <c r="X59" s="251" t="str">
        <f t="shared" si="18"/>
        <v/>
      </c>
      <c r="Y59" s="251" t="str">
        <f t="shared" si="18"/>
        <v/>
      </c>
      <c r="DA59" s="109"/>
    </row>
    <row r="60" spans="1:105" ht="12" customHeight="1" x14ac:dyDescent="0.25">
      <c r="A60" s="50" t="s">
        <v>43</v>
      </c>
      <c r="B60" s="252" t="str">
        <f t="shared" ref="B60:Y60" si="19">IF(B$48=0,"",B$48/B$8)</f>
        <v/>
      </c>
      <c r="C60" s="252" t="str">
        <f t="shared" si="19"/>
        <v/>
      </c>
      <c r="D60" s="252" t="str">
        <f t="shared" si="19"/>
        <v/>
      </c>
      <c r="E60" s="252" t="str">
        <f t="shared" si="19"/>
        <v/>
      </c>
      <c r="F60" s="252" t="str">
        <f t="shared" si="19"/>
        <v/>
      </c>
      <c r="G60" s="252" t="str">
        <f t="shared" si="19"/>
        <v/>
      </c>
      <c r="H60" s="252" t="str">
        <f t="shared" si="19"/>
        <v/>
      </c>
      <c r="I60" s="252" t="str">
        <f t="shared" si="19"/>
        <v/>
      </c>
      <c r="J60" s="252" t="str">
        <f t="shared" si="19"/>
        <v/>
      </c>
      <c r="K60" s="252" t="str">
        <f t="shared" si="19"/>
        <v/>
      </c>
      <c r="L60" s="252" t="str">
        <f t="shared" si="19"/>
        <v/>
      </c>
      <c r="M60" s="252" t="str">
        <f t="shared" si="19"/>
        <v/>
      </c>
      <c r="N60" s="252" t="str">
        <f t="shared" si="19"/>
        <v/>
      </c>
      <c r="O60" s="252" t="str">
        <f t="shared" si="19"/>
        <v/>
      </c>
      <c r="P60" s="252" t="str">
        <f t="shared" si="19"/>
        <v/>
      </c>
      <c r="Q60" s="252" t="str">
        <f t="shared" si="19"/>
        <v/>
      </c>
      <c r="R60" s="252" t="str">
        <f t="shared" si="19"/>
        <v/>
      </c>
      <c r="S60" s="252" t="str">
        <f t="shared" si="19"/>
        <v/>
      </c>
      <c r="T60" s="252" t="str">
        <f t="shared" si="19"/>
        <v/>
      </c>
      <c r="U60" s="252" t="str">
        <f t="shared" si="19"/>
        <v/>
      </c>
      <c r="V60" s="252" t="str">
        <f t="shared" si="19"/>
        <v/>
      </c>
      <c r="W60" s="252" t="str">
        <f t="shared" si="19"/>
        <v/>
      </c>
      <c r="X60" s="252" t="str">
        <f t="shared" si="19"/>
        <v/>
      </c>
      <c r="Y60" s="252" t="str">
        <f t="shared" si="19"/>
        <v/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0.27573768850121022</v>
      </c>
      <c r="C61" s="253">
        <f t="shared" si="20"/>
        <v>0.27176485320021027</v>
      </c>
      <c r="D61" s="253">
        <f t="shared" si="20"/>
        <v>0.25654573715192791</v>
      </c>
      <c r="E61" s="253">
        <f t="shared" si="20"/>
        <v>0.25172647000462978</v>
      </c>
      <c r="F61" s="253">
        <f t="shared" si="20"/>
        <v>0.201749572904906</v>
      </c>
      <c r="G61" s="253">
        <f t="shared" si="20"/>
        <v>0.1904352294077733</v>
      </c>
      <c r="H61" s="253">
        <f t="shared" si="20"/>
        <v>0.19670419636578262</v>
      </c>
      <c r="I61" s="253">
        <f t="shared" si="20"/>
        <v>0.19390737617071688</v>
      </c>
      <c r="J61" s="253">
        <f t="shared" si="20"/>
        <v>0.1997120304854145</v>
      </c>
      <c r="K61" s="253">
        <f t="shared" si="20"/>
        <v>0.16439250892362414</v>
      </c>
      <c r="L61" s="253">
        <f t="shared" si="20"/>
        <v>0.19844061878131233</v>
      </c>
      <c r="M61" s="253">
        <f t="shared" si="20"/>
        <v>8.2577203638254063E-2</v>
      </c>
      <c r="N61" s="253">
        <f t="shared" si="20"/>
        <v>0.10202679644291505</v>
      </c>
      <c r="O61" s="253">
        <f t="shared" si="20"/>
        <v>0.13746859570823</v>
      </c>
      <c r="P61" s="253">
        <f t="shared" si="20"/>
        <v>0.16146173688736029</v>
      </c>
      <c r="Q61" s="253">
        <f t="shared" si="20"/>
        <v>0.13934307824591571</v>
      </c>
      <c r="R61" s="253" t="str">
        <f t="shared" si="20"/>
        <v/>
      </c>
      <c r="S61" s="253" t="str">
        <f t="shared" si="20"/>
        <v/>
      </c>
      <c r="T61" s="253" t="str">
        <f t="shared" si="20"/>
        <v/>
      </c>
      <c r="U61" s="253" t="str">
        <f t="shared" si="20"/>
        <v/>
      </c>
      <c r="V61" s="253" t="str">
        <f t="shared" si="20"/>
        <v/>
      </c>
      <c r="W61" s="253" t="str">
        <f t="shared" si="20"/>
        <v/>
      </c>
      <c r="X61" s="253" t="str">
        <f t="shared" si="20"/>
        <v/>
      </c>
      <c r="Y61" s="253" t="str">
        <f t="shared" si="20"/>
        <v/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0.11268538053330272</v>
      </c>
      <c r="C62" s="251">
        <f>IF(SUM(ISI_ued!C$5,ISI_ued!C$54)=0,"",SUM(ISI_ued!C$5,ISI_ued!C$54)/C$7)</f>
        <v>0.11150731323939068</v>
      </c>
      <c r="D62" s="251">
        <f>IF(SUM(ISI_ued!D$5,ISI_ued!D$54)=0,"",SUM(ISI_ued!D$5,ISI_ued!D$54)/D$7)</f>
        <v>0.10570843509985543</v>
      </c>
      <c r="E62" s="251">
        <f>IF(SUM(ISI_ued!E$5,ISI_ued!E$54)=0,"",SUM(ISI_ued!E$5,ISI_ued!E$54)/E$7)</f>
        <v>0.1041762131448996</v>
      </c>
      <c r="F62" s="251">
        <f>IF(SUM(ISI_ued!F$5,ISI_ued!F$54)=0,"",SUM(ISI_ued!F$5,ISI_ued!F$54)/F$7)</f>
        <v>8.5128363316048228E-2</v>
      </c>
      <c r="G62" s="251">
        <f>IF(SUM(ISI_ued!G$5,ISI_ued!G$54)=0,"",SUM(ISI_ued!G$5,ISI_ued!G$54)/G$7)</f>
        <v>8.0567784166399328E-2</v>
      </c>
      <c r="H62" s="251">
        <f>IF(SUM(ISI_ued!H$5,ISI_ued!H$54)=0,"",SUM(ISI_ued!H$5,ISI_ued!H$54)/H$7)</f>
        <v>8.3269714680798718E-2</v>
      </c>
      <c r="I62" s="251">
        <f>IF(SUM(ISI_ued!I$5,ISI_ued!I$54)=0,"",SUM(ISI_ued!I$5,ISI_ued!I$54)/I$7)</f>
        <v>8.1970351562362723E-2</v>
      </c>
      <c r="J62" s="251">
        <f>IF(SUM(ISI_ued!J$5,ISI_ued!J$54)=0,"",SUM(ISI_ued!J$5,ISI_ued!J$54)/J$7)</f>
        <v>8.427700102619258E-2</v>
      </c>
      <c r="K62" s="251">
        <f>IF(SUM(ISI_ued!K$5,ISI_ued!K$54)=0,"",SUM(ISI_ued!K$5,ISI_ued!K$54)/K$7)</f>
        <v>7.0154526540647605E-2</v>
      </c>
      <c r="L62" s="251">
        <f>IF(SUM(ISI_ued!L$5,ISI_ued!L$54)=0,"",SUM(ISI_ued!L$5,ISI_ued!L$54)/L$7)</f>
        <v>8.4686296358629426E-2</v>
      </c>
      <c r="M62" s="251">
        <f>IF(SUM(ISI_ued!M$5,ISI_ued!M$54)=0,"",SUM(ISI_ued!M$5,ISI_ued!M$54)/M$7)</f>
        <v>3.8532304309944643E-2</v>
      </c>
      <c r="N62" s="251">
        <f>IF(SUM(ISI_ued!N$5,ISI_ued!N$54)=0,"",SUM(ISI_ued!N$5,ISI_ued!N$54)/N$7)</f>
        <v>5.1234819147751284E-2</v>
      </c>
      <c r="O62" s="251">
        <f>IF(SUM(ISI_ued!O$5,ISI_ued!O$54)=0,"",SUM(ISI_ued!O$5,ISI_ued!O$54)/O$7)</f>
        <v>6.7930242854051331E-2</v>
      </c>
      <c r="P62" s="251">
        <f>IF(SUM(ISI_ued!P$5,ISI_ued!P$54)=0,"",SUM(ISI_ued!P$5,ISI_ued!P$54)/P$7)</f>
        <v>8.7777916022675817E-2</v>
      </c>
      <c r="Q62" s="251">
        <f>IF(SUM(ISI_ued!Q$5,ISI_ued!Q$54)=0,"",SUM(ISI_ued!Q$5,ISI_ued!Q$54)/Q$7)</f>
        <v>6.6905104013024422E-2</v>
      </c>
      <c r="R62" s="251" t="str">
        <f>IF(SUM(ISI_ued!R$5,ISI_ued!R$54)=0,"",SUM(ISI_ued!R$5,ISI_ued!R$54)/R$7)</f>
        <v/>
      </c>
      <c r="S62" s="251" t="str">
        <f>IF(SUM(ISI_ued!S$5,ISI_ued!S$54)=0,"",SUM(ISI_ued!S$5,ISI_ued!S$54)/S$7)</f>
        <v/>
      </c>
      <c r="T62" s="251" t="str">
        <f>IF(SUM(ISI_ued!T$5,ISI_ued!T$54)=0,"",SUM(ISI_ued!T$5,ISI_ued!T$54)/T$7)</f>
        <v/>
      </c>
      <c r="U62" s="251" t="str">
        <f>IF(SUM(ISI_ued!U$5,ISI_ued!U$54)=0,"",SUM(ISI_ued!U$5,ISI_ued!U$54)/U$7)</f>
        <v/>
      </c>
      <c r="V62" s="251" t="str">
        <f>IF(SUM(ISI_ued!V$5,ISI_ued!V$54)=0,"",SUM(ISI_ued!V$5,ISI_ued!V$54)/V$7)</f>
        <v/>
      </c>
      <c r="W62" s="251" t="str">
        <f>IF(SUM(ISI_ued!W$5,ISI_ued!W$54)=0,"",SUM(ISI_ued!W$5,ISI_ued!W$54)/W$7)</f>
        <v/>
      </c>
      <c r="X62" s="251" t="str">
        <f>IF(SUM(ISI_ued!X$5,ISI_ued!X$54)=0,"",SUM(ISI_ued!X$5,ISI_ued!X$54)/X$7)</f>
        <v/>
      </c>
      <c r="Y62" s="251" t="str">
        <f>IF(SUM(ISI_ued!Y$5,ISI_ued!Y$54)=0,"",SUM(ISI_ued!Y$5,ISI_ued!Y$54)/Y$7)</f>
        <v/>
      </c>
      <c r="DA62" s="109"/>
    </row>
    <row r="63" spans="1:105" ht="12" customHeight="1" x14ac:dyDescent="0.25">
      <c r="A63" s="50" t="s">
        <v>43</v>
      </c>
      <c r="B63" s="252" t="str">
        <f>IF(ISI_ued!B$5=0,"",ISI_ued!B$5/B$8)</f>
        <v/>
      </c>
      <c r="C63" s="252" t="str">
        <f>IF(ISI_ued!C$5=0,"",ISI_ued!C$5/C$8)</f>
        <v/>
      </c>
      <c r="D63" s="252" t="str">
        <f>IF(ISI_ued!D$5=0,"",ISI_ued!D$5/D$8)</f>
        <v/>
      </c>
      <c r="E63" s="252" t="str">
        <f>IF(ISI_ued!E$5=0,"",ISI_ued!E$5/E$8)</f>
        <v/>
      </c>
      <c r="F63" s="252" t="str">
        <f>IF(ISI_ued!F$5=0,"",ISI_ued!F$5/F$8)</f>
        <v/>
      </c>
      <c r="G63" s="252" t="str">
        <f>IF(ISI_ued!G$5=0,"",ISI_ued!G$5/G$8)</f>
        <v/>
      </c>
      <c r="H63" s="252" t="str">
        <f>IF(ISI_ued!H$5=0,"",ISI_ued!H$5/H$8)</f>
        <v/>
      </c>
      <c r="I63" s="252" t="str">
        <f>IF(ISI_ued!I$5=0,"",ISI_ued!I$5/I$8)</f>
        <v/>
      </c>
      <c r="J63" s="252" t="str">
        <f>IF(ISI_ued!J$5=0,"",ISI_ued!J$5/J$8)</f>
        <v/>
      </c>
      <c r="K63" s="252" t="str">
        <f>IF(ISI_ued!K$5=0,"",ISI_ued!K$5/K$8)</f>
        <v/>
      </c>
      <c r="L63" s="252" t="str">
        <f>IF(ISI_ued!L$5=0,"",ISI_ued!L$5/L$8)</f>
        <v/>
      </c>
      <c r="M63" s="252" t="str">
        <f>IF(ISI_ued!M$5=0,"",ISI_ued!M$5/M$8)</f>
        <v/>
      </c>
      <c r="N63" s="252" t="str">
        <f>IF(ISI_ued!N$5=0,"",ISI_ued!N$5/N$8)</f>
        <v/>
      </c>
      <c r="O63" s="252" t="str">
        <f>IF(ISI_ued!O$5=0,"",ISI_ued!O$5/O$8)</f>
        <v/>
      </c>
      <c r="P63" s="252" t="str">
        <f>IF(ISI_ued!P$5=0,"",ISI_ued!P$5/P$8)</f>
        <v/>
      </c>
      <c r="Q63" s="252" t="str">
        <f>IF(ISI_ued!Q$5=0,"",ISI_ued!Q$5/Q$8)</f>
        <v/>
      </c>
      <c r="R63" s="252" t="str">
        <f>IF(ISI_ued!R$5=0,"",ISI_ued!R$5/R$8)</f>
        <v/>
      </c>
      <c r="S63" s="252" t="str">
        <f>IF(ISI_ued!S$5=0,"",ISI_ued!S$5/S$8)</f>
        <v/>
      </c>
      <c r="T63" s="252" t="str">
        <f>IF(ISI_ued!T$5=0,"",ISI_ued!T$5/T$8)</f>
        <v/>
      </c>
      <c r="U63" s="252" t="str">
        <f>IF(ISI_ued!U$5=0,"",ISI_ued!U$5/U$8)</f>
        <v/>
      </c>
      <c r="V63" s="252" t="str">
        <f>IF(ISI_ued!V$5=0,"",ISI_ued!V$5/V$8)</f>
        <v/>
      </c>
      <c r="W63" s="252" t="str">
        <f>IF(ISI_ued!W$5=0,"",ISI_ued!W$5/W$8)</f>
        <v/>
      </c>
      <c r="X63" s="252" t="str">
        <f>IF(ISI_ued!X$5=0,"",ISI_ued!X$5/X$8)</f>
        <v/>
      </c>
      <c r="Y63" s="252" t="str">
        <f>IF(ISI_ued!Y$5=0,"",ISI_ued!Y$5/Y$8)</f>
        <v/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0.11268538053330272</v>
      </c>
      <c r="C64" s="253">
        <f>IF(ISI_ued!C$54=0,"",ISI_ued!C$54/C$9)</f>
        <v>0.11150731323939068</v>
      </c>
      <c r="D64" s="253">
        <f>IF(ISI_ued!D$54=0,"",ISI_ued!D$54/D$9)</f>
        <v>0.10570843509985543</v>
      </c>
      <c r="E64" s="253">
        <f>IF(ISI_ued!E$54=0,"",ISI_ued!E$54/E$9)</f>
        <v>0.1041762131448996</v>
      </c>
      <c r="F64" s="253">
        <f>IF(ISI_ued!F$54=0,"",ISI_ued!F$54/F$9)</f>
        <v>8.5128363316048228E-2</v>
      </c>
      <c r="G64" s="253">
        <f>IF(ISI_ued!G$54=0,"",ISI_ued!G$54/G$9)</f>
        <v>8.0567784166399328E-2</v>
      </c>
      <c r="H64" s="253">
        <f>IF(ISI_ued!H$54=0,"",ISI_ued!H$54/H$9)</f>
        <v>8.3269714680798718E-2</v>
      </c>
      <c r="I64" s="253">
        <f>IF(ISI_ued!I$54=0,"",ISI_ued!I$54/I$9)</f>
        <v>8.1970351562362723E-2</v>
      </c>
      <c r="J64" s="253">
        <f>IF(ISI_ued!J$54=0,"",ISI_ued!J$54/J$9)</f>
        <v>8.427700102619258E-2</v>
      </c>
      <c r="K64" s="253">
        <f>IF(ISI_ued!K$54=0,"",ISI_ued!K$54/K$9)</f>
        <v>7.0154526540647605E-2</v>
      </c>
      <c r="L64" s="253">
        <f>IF(ISI_ued!L$54=0,"",ISI_ued!L$54/L$9)</f>
        <v>8.4686296358629426E-2</v>
      </c>
      <c r="M64" s="253">
        <f>IF(ISI_ued!M$54=0,"",ISI_ued!M$54/M$9)</f>
        <v>3.8532304309944643E-2</v>
      </c>
      <c r="N64" s="253">
        <f>IF(ISI_ued!N$54=0,"",ISI_ued!N$54/N$9)</f>
        <v>5.1234819147751284E-2</v>
      </c>
      <c r="O64" s="253">
        <f>IF(ISI_ued!O$54=0,"",ISI_ued!O$54/O$9)</f>
        <v>6.7930242854051331E-2</v>
      </c>
      <c r="P64" s="253">
        <f>IF(ISI_ued!P$54=0,"",ISI_ued!P$54/P$9)</f>
        <v>8.7777916022675817E-2</v>
      </c>
      <c r="Q64" s="253">
        <f>IF(ISI_ued!Q$54=0,"",ISI_ued!Q$54/Q$9)</f>
        <v>6.6905104013024422E-2</v>
      </c>
      <c r="R64" s="253" t="str">
        <f>IF(ISI_ued!R$54=0,"",ISI_ued!R$54/R$9)</f>
        <v/>
      </c>
      <c r="S64" s="253" t="str">
        <f>IF(ISI_ued!S$54=0,"",ISI_ued!S$54/S$9)</f>
        <v/>
      </c>
      <c r="T64" s="253" t="str">
        <f>IF(ISI_ued!T$54=0,"",ISI_ued!T$54/T$9)</f>
        <v/>
      </c>
      <c r="U64" s="253" t="str">
        <f>IF(ISI_ued!U$54=0,"",ISI_ued!U$54/U$9)</f>
        <v/>
      </c>
      <c r="V64" s="253" t="str">
        <f>IF(ISI_ued!V$54=0,"",ISI_ued!V$54/V$9)</f>
        <v/>
      </c>
      <c r="W64" s="253" t="str">
        <f>IF(ISI_ued!W$54=0,"",ISI_ued!W$54/W$9)</f>
        <v/>
      </c>
      <c r="X64" s="253" t="str">
        <f>IF(ISI_ued!X$54=0,"",ISI_ued!X$54/X$9)</f>
        <v/>
      </c>
      <c r="Y64" s="253" t="str">
        <f>IF(ISI_ued!Y$54=0,"",ISI_ued!Y$54/Y$9)</f>
        <v/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2.8535901884237678</v>
      </c>
      <c r="C65" s="254">
        <f t="shared" si="21"/>
        <v>2.8172818046840837</v>
      </c>
      <c r="D65" s="254">
        <f t="shared" si="21"/>
        <v>2.8064371690484005</v>
      </c>
      <c r="E65" s="254">
        <f t="shared" si="21"/>
        <v>2.7972840372777026</v>
      </c>
      <c r="F65" s="254">
        <f t="shared" si="21"/>
        <v>2.8205928344563373</v>
      </c>
      <c r="G65" s="254">
        <f t="shared" si="21"/>
        <v>2.6585907258747574</v>
      </c>
      <c r="H65" s="254">
        <f t="shared" si="21"/>
        <v>2.6327745113021104</v>
      </c>
      <c r="I65" s="254">
        <f t="shared" si="21"/>
        <v>2.6101311261735543</v>
      </c>
      <c r="J65" s="254">
        <f t="shared" si="21"/>
        <v>2.5902447728825231</v>
      </c>
      <c r="K65" s="254">
        <f t="shared" si="21"/>
        <v>2.6303695127784401</v>
      </c>
      <c r="L65" s="254">
        <f t="shared" si="21"/>
        <v>2.5837203428047366</v>
      </c>
      <c r="M65" s="254">
        <f t="shared" si="21"/>
        <v>1.9358981962822577</v>
      </c>
      <c r="N65" s="254">
        <f t="shared" si="21"/>
        <v>1.9450722422679647</v>
      </c>
      <c r="O65" s="254">
        <f t="shared" si="21"/>
        <v>1.9476538436284343</v>
      </c>
      <c r="P65" s="254">
        <f t="shared" si="21"/>
        <v>0.44338058840875871</v>
      </c>
      <c r="Q65" s="254">
        <f t="shared" si="21"/>
        <v>1.6888237503595933</v>
      </c>
      <c r="R65" s="254" t="str">
        <f t="shared" si="21"/>
        <v/>
      </c>
      <c r="S65" s="254" t="str">
        <f t="shared" si="21"/>
        <v/>
      </c>
      <c r="T65" s="254" t="str">
        <f t="shared" si="21"/>
        <v/>
      </c>
      <c r="U65" s="254" t="str">
        <f t="shared" si="21"/>
        <v/>
      </c>
      <c r="V65" s="254" t="str">
        <f t="shared" si="21"/>
        <v/>
      </c>
      <c r="W65" s="254" t="str">
        <f t="shared" si="21"/>
        <v/>
      </c>
      <c r="X65" s="254" t="str">
        <f t="shared" si="21"/>
        <v/>
      </c>
      <c r="Y65" s="254" t="str">
        <f t="shared" si="21"/>
        <v/>
      </c>
      <c r="DA65" s="109"/>
    </row>
    <row r="66" spans="1:105" ht="12" customHeight="1" x14ac:dyDescent="0.25">
      <c r="A66" s="50" t="s">
        <v>150</v>
      </c>
      <c r="B66" s="255" t="str">
        <f t="shared" ref="B66:Y66" si="22">IF(B$48=0,"",B$55/B$48)</f>
        <v/>
      </c>
      <c r="C66" s="255" t="str">
        <f t="shared" si="22"/>
        <v/>
      </c>
      <c r="D66" s="255" t="str">
        <f t="shared" si="22"/>
        <v/>
      </c>
      <c r="E66" s="255" t="str">
        <f t="shared" si="22"/>
        <v/>
      </c>
      <c r="F66" s="255" t="str">
        <f t="shared" si="22"/>
        <v/>
      </c>
      <c r="G66" s="255" t="str">
        <f t="shared" si="22"/>
        <v/>
      </c>
      <c r="H66" s="255" t="str">
        <f t="shared" si="22"/>
        <v/>
      </c>
      <c r="I66" s="255" t="str">
        <f t="shared" si="22"/>
        <v/>
      </c>
      <c r="J66" s="255" t="str">
        <f t="shared" si="22"/>
        <v/>
      </c>
      <c r="K66" s="255" t="str">
        <f t="shared" si="22"/>
        <v/>
      </c>
      <c r="L66" s="255" t="str">
        <f t="shared" si="22"/>
        <v/>
      </c>
      <c r="M66" s="255" t="str">
        <f t="shared" si="22"/>
        <v/>
      </c>
      <c r="N66" s="255" t="str">
        <f t="shared" si="22"/>
        <v/>
      </c>
      <c r="O66" s="255" t="str">
        <f t="shared" si="22"/>
        <v/>
      </c>
      <c r="P66" s="255" t="str">
        <f t="shared" si="22"/>
        <v/>
      </c>
      <c r="Q66" s="255" t="str">
        <f t="shared" si="22"/>
        <v/>
      </c>
      <c r="R66" s="255" t="str">
        <f t="shared" si="22"/>
        <v/>
      </c>
      <c r="S66" s="255" t="str">
        <f t="shared" si="22"/>
        <v/>
      </c>
      <c r="T66" s="255" t="str">
        <f t="shared" si="22"/>
        <v/>
      </c>
      <c r="U66" s="255" t="str">
        <f t="shared" si="22"/>
        <v/>
      </c>
      <c r="V66" s="255" t="str">
        <f t="shared" si="22"/>
        <v/>
      </c>
      <c r="W66" s="255" t="str">
        <f t="shared" si="22"/>
        <v/>
      </c>
      <c r="X66" s="255" t="str">
        <f t="shared" si="22"/>
        <v/>
      </c>
      <c r="Y66" s="255" t="str">
        <f t="shared" si="22"/>
        <v/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2.8535901884237678</v>
      </c>
      <c r="C67" s="256">
        <f t="shared" si="23"/>
        <v>2.8172818046840837</v>
      </c>
      <c r="D67" s="256">
        <f t="shared" si="23"/>
        <v>2.8064371690484005</v>
      </c>
      <c r="E67" s="256">
        <f t="shared" si="23"/>
        <v>2.7972840372777026</v>
      </c>
      <c r="F67" s="256">
        <f t="shared" si="23"/>
        <v>2.8205928344563373</v>
      </c>
      <c r="G67" s="256">
        <f t="shared" si="23"/>
        <v>2.6585907258747574</v>
      </c>
      <c r="H67" s="256">
        <f t="shared" si="23"/>
        <v>2.6327745113021104</v>
      </c>
      <c r="I67" s="256">
        <f t="shared" si="23"/>
        <v>2.6101311261735543</v>
      </c>
      <c r="J67" s="256">
        <f t="shared" si="23"/>
        <v>2.5902447728825231</v>
      </c>
      <c r="K67" s="256">
        <f t="shared" si="23"/>
        <v>2.6303695127784401</v>
      </c>
      <c r="L67" s="256">
        <f t="shared" si="23"/>
        <v>2.5837203428047366</v>
      </c>
      <c r="M67" s="256">
        <f t="shared" si="23"/>
        <v>1.9358981962822577</v>
      </c>
      <c r="N67" s="256">
        <f t="shared" si="23"/>
        <v>1.9450722422679647</v>
      </c>
      <c r="O67" s="256">
        <f t="shared" si="23"/>
        <v>1.9476538436284343</v>
      </c>
      <c r="P67" s="256">
        <f t="shared" si="23"/>
        <v>0.44338058840875871</v>
      </c>
      <c r="Q67" s="256">
        <f t="shared" si="23"/>
        <v>1.6888237503595933</v>
      </c>
      <c r="R67" s="256" t="str">
        <f t="shared" si="23"/>
        <v/>
      </c>
      <c r="S67" s="256" t="str">
        <f t="shared" si="23"/>
        <v/>
      </c>
      <c r="T67" s="256" t="str">
        <f t="shared" si="23"/>
        <v/>
      </c>
      <c r="U67" s="256" t="str">
        <f t="shared" si="23"/>
        <v/>
      </c>
      <c r="V67" s="256" t="str">
        <f t="shared" si="23"/>
        <v/>
      </c>
      <c r="W67" s="256" t="str">
        <f t="shared" si="23"/>
        <v/>
      </c>
      <c r="X67" s="256" t="str">
        <f t="shared" si="23"/>
        <v/>
      </c>
      <c r="Y67" s="256" t="str">
        <f t="shared" si="23"/>
        <v/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LV: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153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154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155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156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157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158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169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170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171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175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177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178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180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184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186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193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194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200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137.3173688736027</v>
      </c>
      <c r="C54" s="223">
        <v>139.95889939810829</v>
      </c>
      <c r="D54" s="223">
        <v>133.40378331900251</v>
      </c>
      <c r="E54" s="223">
        <v>130.89776440240749</v>
      </c>
      <c r="F54" s="223">
        <v>133.60885640584689</v>
      </c>
      <c r="G54" s="223">
        <v>131.10894239036969</v>
      </c>
      <c r="H54" s="223">
        <v>135.7524505588994</v>
      </c>
      <c r="I54" s="223">
        <v>134.90756663800519</v>
      </c>
      <c r="J54" s="223">
        <v>126.8856405846947</v>
      </c>
      <c r="K54" s="223">
        <v>113.78263112639721</v>
      </c>
      <c r="L54" s="223">
        <v>129.94883920894239</v>
      </c>
      <c r="M54" s="223">
        <v>46.913843508168533</v>
      </c>
      <c r="N54" s="223">
        <v>82.116165090283744</v>
      </c>
      <c r="O54" s="223">
        <v>27.266895958727421</v>
      </c>
      <c r="P54" s="223">
        <v>1.614617368873603</v>
      </c>
      <c r="Q54" s="223">
        <v>13.934307824591571</v>
      </c>
      <c r="R54" s="223">
        <v>0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>
        <v>0</v>
      </c>
      <c r="Y54" s="223">
        <v>0</v>
      </c>
      <c r="DA54" s="89" t="s">
        <v>209</v>
      </c>
    </row>
    <row r="55" spans="1:105" ht="12" customHeight="1" x14ac:dyDescent="0.25">
      <c r="A55" s="55" t="s">
        <v>91</v>
      </c>
      <c r="B55" s="259">
        <v>6.6238644064297303E-2</v>
      </c>
      <c r="C55" s="259">
        <v>6.9964958935062105E-2</v>
      </c>
      <c r="D55" s="259">
        <v>7.3563970232006975E-2</v>
      </c>
      <c r="E55" s="259">
        <v>7.3583029488704071E-2</v>
      </c>
      <c r="F55" s="259">
        <v>7.8840110501001412E-2</v>
      </c>
      <c r="G55" s="259">
        <v>7.7338015330597198E-2</v>
      </c>
      <c r="H55" s="259">
        <v>8.4069690614451589E-2</v>
      </c>
      <c r="I55" s="259">
        <v>7.8878229873404773E-2</v>
      </c>
      <c r="J55" s="259">
        <v>7.6172022297104652E-2</v>
      </c>
      <c r="K55" s="259">
        <v>7.1740344976143025E-2</v>
      </c>
      <c r="L55" s="259">
        <v>7.9232733191093835E-2</v>
      </c>
      <c r="M55" s="259">
        <v>8.7280676804462151E-2</v>
      </c>
      <c r="N55" s="259">
        <v>0.1913627474479932</v>
      </c>
      <c r="O55" s="259">
        <v>5.9040964124128403E-2</v>
      </c>
      <c r="P55" s="259">
        <v>4.6758045875090557E-3</v>
      </c>
      <c r="Q55" s="259">
        <v>2.368881396296733E-2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210</v>
      </c>
    </row>
    <row r="56" spans="1:105" ht="12" customHeight="1" x14ac:dyDescent="0.25">
      <c r="A56" s="173" t="s">
        <v>92</v>
      </c>
      <c r="B56" s="224">
        <v>4.8943339110564532E-2</v>
      </c>
      <c r="C56" s="224">
        <v>5.1696690948134609E-2</v>
      </c>
      <c r="D56" s="224">
        <v>5.4355978934134741E-2</v>
      </c>
      <c r="E56" s="224">
        <v>5.4370061705255733E-2</v>
      </c>
      <c r="F56" s="224">
        <v>5.8254487516672088E-2</v>
      </c>
      <c r="G56" s="224">
        <v>5.7144598352424233E-2</v>
      </c>
      <c r="H56" s="224">
        <v>6.2118593077921287E-2</v>
      </c>
      <c r="I56" s="224">
        <v>5.8282653693630768E-2</v>
      </c>
      <c r="J56" s="224">
        <v>5.6283053052925247E-2</v>
      </c>
      <c r="K56" s="224">
        <v>5.3008513107061048E-2</v>
      </c>
      <c r="L56" s="224">
        <v>5.854459408112777E-2</v>
      </c>
      <c r="M56" s="224">
        <v>6.4491171626245361E-2</v>
      </c>
      <c r="N56" s="224">
        <v>0.1413967929715623</v>
      </c>
      <c r="O56" s="224">
        <v>4.3625016323355317E-2</v>
      </c>
      <c r="P56" s="224">
        <v>3.4549241273575419E-3</v>
      </c>
      <c r="Q56" s="224">
        <v>1.750352337815304E-2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211</v>
      </c>
    </row>
    <row r="57" spans="1:105" ht="12" customHeight="1" x14ac:dyDescent="0.25">
      <c r="A57" s="173" t="s">
        <v>93</v>
      </c>
      <c r="B57" s="224">
        <v>1.2235834777641139</v>
      </c>
      <c r="C57" s="224">
        <v>1.292417273703365</v>
      </c>
      <c r="D57" s="224">
        <v>1.358899473353369</v>
      </c>
      <c r="E57" s="224">
        <v>1.3592515426313929</v>
      </c>
      <c r="F57" s="224">
        <v>1.4563621879168021</v>
      </c>
      <c r="G57" s="224">
        <v>1.4286149588106061</v>
      </c>
      <c r="H57" s="224">
        <v>1.5529648269480321</v>
      </c>
      <c r="I57" s="224">
        <v>1.4570663423407699</v>
      </c>
      <c r="J57" s="224">
        <v>1.407076326323131</v>
      </c>
      <c r="K57" s="224">
        <v>1.325212827676526</v>
      </c>
      <c r="L57" s="224">
        <v>1.463614852028194</v>
      </c>
      <c r="M57" s="224">
        <v>1.612279290656135</v>
      </c>
      <c r="N57" s="224">
        <v>3.5349198242890578</v>
      </c>
      <c r="O57" s="224">
        <v>1.0906254080838831</v>
      </c>
      <c r="P57" s="224">
        <v>8.6373103183938565E-2</v>
      </c>
      <c r="Q57" s="224">
        <v>0.43758808445382619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212</v>
      </c>
    </row>
    <row r="58" spans="1:105" ht="12" customHeight="1" x14ac:dyDescent="0.25">
      <c r="A58" s="173" t="s">
        <v>94</v>
      </c>
      <c r="B58" s="224">
        <v>3.058958694410285E-2</v>
      </c>
      <c r="C58" s="224">
        <v>3.2310431842584142E-2</v>
      </c>
      <c r="D58" s="224">
        <v>3.3972486833834213E-2</v>
      </c>
      <c r="E58" s="224">
        <v>3.3981288565784827E-2</v>
      </c>
      <c r="F58" s="224">
        <v>3.6409054697920072E-2</v>
      </c>
      <c r="G58" s="224">
        <v>3.5715373970265148E-2</v>
      </c>
      <c r="H58" s="224">
        <v>3.8824120673700807E-2</v>
      </c>
      <c r="I58" s="224">
        <v>3.6426658558519252E-2</v>
      </c>
      <c r="J58" s="224">
        <v>3.5176908158078293E-2</v>
      </c>
      <c r="K58" s="224">
        <v>3.3130320691913157E-2</v>
      </c>
      <c r="L58" s="224">
        <v>3.659037130070486E-2</v>
      </c>
      <c r="M58" s="224">
        <v>4.030698226640337E-2</v>
      </c>
      <c r="N58" s="224">
        <v>8.8372995607226473E-2</v>
      </c>
      <c r="O58" s="224">
        <v>2.7265635202097089E-2</v>
      </c>
      <c r="P58" s="224">
        <v>2.1593275795984638E-3</v>
      </c>
      <c r="Q58" s="224">
        <v>1.0939702111345651E-2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213</v>
      </c>
    </row>
    <row r="59" spans="1:105" ht="12" customHeight="1" x14ac:dyDescent="0.25">
      <c r="A59" s="56" t="s">
        <v>95</v>
      </c>
      <c r="B59" s="260">
        <v>0.35619893645581191</v>
      </c>
      <c r="C59" s="260">
        <v>0.36553162633694641</v>
      </c>
      <c r="D59" s="260">
        <v>0.3500334396922643</v>
      </c>
      <c r="E59" s="260">
        <v>0.35097858242765317</v>
      </c>
      <c r="F59" s="260">
        <v>0.35800290790929062</v>
      </c>
      <c r="G59" s="260">
        <v>0.36763100681721839</v>
      </c>
      <c r="H59" s="260">
        <v>0.36126256589380662</v>
      </c>
      <c r="I59" s="260">
        <v>0.36248220997775571</v>
      </c>
      <c r="J59" s="260">
        <v>0.34632253033233851</v>
      </c>
      <c r="K59" s="260">
        <v>0.30646351240478692</v>
      </c>
      <c r="L59" s="260">
        <v>0.33799979372635458</v>
      </c>
      <c r="M59" s="260">
        <v>0.1081949977178142</v>
      </c>
      <c r="N59" s="260">
        <v>0.16602829992225671</v>
      </c>
      <c r="O59" s="260">
        <v>5.7269406411517718E-2</v>
      </c>
      <c r="P59" s="260">
        <v>3.0807017668261268E-3</v>
      </c>
      <c r="Q59" s="260">
        <v>3.4467520232158697E-2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214</v>
      </c>
    </row>
    <row r="60" spans="1:105" ht="12" customHeight="1" x14ac:dyDescent="0.25">
      <c r="A60" s="37" t="s">
        <v>159</v>
      </c>
      <c r="B60" s="226">
        <v>4.6542579312709833E-3</v>
      </c>
      <c r="C60" s="226">
        <v>0</v>
      </c>
      <c r="D60" s="226">
        <v>0</v>
      </c>
      <c r="E60" s="226">
        <v>0</v>
      </c>
      <c r="F60" s="226">
        <v>0</v>
      </c>
      <c r="G60" s="226">
        <v>4.6112594303292708E-3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215</v>
      </c>
    </row>
    <row r="61" spans="1:105" ht="12" customHeight="1" x14ac:dyDescent="0.25">
      <c r="A61" s="37" t="s">
        <v>35</v>
      </c>
      <c r="B61" s="226">
        <v>0.3509924215620332</v>
      </c>
      <c r="C61" s="226">
        <v>0.36491620096285771</v>
      </c>
      <c r="D61" s="226">
        <v>0.34926166949022208</v>
      </c>
      <c r="E61" s="226">
        <v>0.35022076213444342</v>
      </c>
      <c r="F61" s="226">
        <v>0.35710637473358309</v>
      </c>
      <c r="G61" s="226">
        <v>0.36221974362605769</v>
      </c>
      <c r="H61" s="226">
        <v>0.36020719129454581</v>
      </c>
      <c r="I61" s="226">
        <v>0.36161357724828291</v>
      </c>
      <c r="J61" s="226">
        <v>0.34544397330380039</v>
      </c>
      <c r="K61" s="226">
        <v>0.305535072231025</v>
      </c>
      <c r="L61" s="226">
        <v>0.33699198098596922</v>
      </c>
      <c r="M61" s="226">
        <v>9.6733044992723297E-2</v>
      </c>
      <c r="N61" s="226">
        <v>0.11234761309995341</v>
      </c>
      <c r="O61" s="226">
        <v>4.4273317053042077E-2</v>
      </c>
      <c r="P61" s="226">
        <v>5.2329352577816372E-4</v>
      </c>
      <c r="Q61" s="226">
        <v>3.227210015957447E-2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5.5225696250770038E-4</v>
      </c>
      <c r="C64" s="226">
        <v>6.1542537408876578E-4</v>
      </c>
      <c r="D64" s="226">
        <v>7.7177020204218395E-4</v>
      </c>
      <c r="E64" s="226">
        <v>7.5782029320988202E-4</v>
      </c>
      <c r="F64" s="226">
        <v>8.9653317570740558E-4</v>
      </c>
      <c r="G64" s="226">
        <v>8.0000376083137477E-4</v>
      </c>
      <c r="H64" s="226">
        <v>1.055374599260833E-3</v>
      </c>
      <c r="I64" s="226">
        <v>8.6863272947273768E-4</v>
      </c>
      <c r="J64" s="226">
        <v>8.7855702853801643E-4</v>
      </c>
      <c r="K64" s="226">
        <v>9.2844017376184562E-4</v>
      </c>
      <c r="L64" s="226">
        <v>1.0078127403853521E-3</v>
      </c>
      <c r="M64" s="226">
        <v>1.1461952725090889E-2</v>
      </c>
      <c r="N64" s="226">
        <v>5.3680686822303189E-2</v>
      </c>
      <c r="O64" s="226">
        <v>1.2996089358475651E-2</v>
      </c>
      <c r="P64" s="226">
        <v>2.557408241047963E-3</v>
      </c>
      <c r="Q64" s="226">
        <v>2.195420072584232E-3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219</v>
      </c>
    </row>
    <row r="65" spans="1:105" ht="12" customHeight="1" x14ac:dyDescent="0.25">
      <c r="A65" s="57" t="s">
        <v>220</v>
      </c>
      <c r="B65" s="261">
        <v>22.715809035907881</v>
      </c>
      <c r="C65" s="261">
        <v>23.283330608972442</v>
      </c>
      <c r="D65" s="261">
        <v>22.25404063204919</v>
      </c>
      <c r="E65" s="261">
        <v>21.202460133321001</v>
      </c>
      <c r="F65" s="261">
        <v>22.178752846711721</v>
      </c>
      <c r="G65" s="261">
        <v>22.336485198684699</v>
      </c>
      <c r="H65" s="261">
        <v>21.900177050542709</v>
      </c>
      <c r="I65" s="261">
        <v>21.632984306521369</v>
      </c>
      <c r="J65" s="261">
        <v>21.05821915478521</v>
      </c>
      <c r="K65" s="261">
        <v>18.831704983920339</v>
      </c>
      <c r="L65" s="261">
        <v>20.32852385641236</v>
      </c>
      <c r="M65" s="261">
        <v>7.6811863631865496</v>
      </c>
      <c r="N65" s="261">
        <v>12.617536436632861</v>
      </c>
      <c r="O65" s="261">
        <v>4.3498470044452837</v>
      </c>
      <c r="P65" s="261">
        <v>0.1567566839358448</v>
      </c>
      <c r="Q65" s="261">
        <v>2.145879605042508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221</v>
      </c>
    </row>
    <row r="66" spans="1:105" ht="12" customHeight="1" x14ac:dyDescent="0.25">
      <c r="A66" s="18" t="s">
        <v>28</v>
      </c>
      <c r="B66" s="230">
        <v>6.0005760777341113</v>
      </c>
      <c r="C66" s="230">
        <v>5.9817448111174736</v>
      </c>
      <c r="D66" s="230">
        <v>5.4473630492730303</v>
      </c>
      <c r="E66" s="230">
        <v>3.0204198532593169</v>
      </c>
      <c r="F66" s="230">
        <v>4.2080930283596292</v>
      </c>
      <c r="G66" s="230">
        <v>3.539344635934031</v>
      </c>
      <c r="H66" s="230">
        <v>3.0164586388850978</v>
      </c>
      <c r="I66" s="230">
        <v>2.4147816339355419</v>
      </c>
      <c r="J66" s="230">
        <v>2.983847005306894</v>
      </c>
      <c r="K66" s="230">
        <v>2.9910256808566671</v>
      </c>
      <c r="L66" s="230">
        <v>2.4218536304115599</v>
      </c>
      <c r="M66" s="230">
        <v>1.9957239762270631</v>
      </c>
      <c r="N66" s="230">
        <v>4.5505715130952584</v>
      </c>
      <c r="O66" s="230">
        <v>1.530770867665521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222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0.66503168531587276</v>
      </c>
      <c r="K67" s="230">
        <v>0.44094801937595413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16.715232958173772</v>
      </c>
      <c r="C68" s="230">
        <v>17.301585797854969</v>
      </c>
      <c r="D68" s="230">
        <v>16.80667758277616</v>
      </c>
      <c r="E68" s="230">
        <v>18.182040280061681</v>
      </c>
      <c r="F68" s="230">
        <v>17.9706598183521</v>
      </c>
      <c r="G68" s="230">
        <v>18.79714056275067</v>
      </c>
      <c r="H68" s="230">
        <v>18.883718411657611</v>
      </c>
      <c r="I68" s="230">
        <v>19.218202672585829</v>
      </c>
      <c r="J68" s="230">
        <v>17.409340464162451</v>
      </c>
      <c r="K68" s="230">
        <v>15.39973128368772</v>
      </c>
      <c r="L68" s="230">
        <v>17.906670226000799</v>
      </c>
      <c r="M68" s="230">
        <v>5.6854623869594869</v>
      </c>
      <c r="N68" s="230">
        <v>8.0669649235376042</v>
      </c>
      <c r="O68" s="230">
        <v>2.819076136779763</v>
      </c>
      <c r="P68" s="230">
        <v>0.1567566839358448</v>
      </c>
      <c r="Q68" s="230">
        <v>2.145879605042508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224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9.0876251074341532</v>
      </c>
      <c r="C71" s="261">
        <v>9.598857682558986</v>
      </c>
      <c r="D71" s="261">
        <v>10.092624816323189</v>
      </c>
      <c r="E71" s="261">
        <v>10.095239655170451</v>
      </c>
      <c r="F71" s="261">
        <v>10.81648602236351</v>
      </c>
      <c r="G71" s="261">
        <v>10.610405750384061</v>
      </c>
      <c r="H71" s="261">
        <v>11.53395939778763</v>
      </c>
      <c r="I71" s="261">
        <v>10.82171581791</v>
      </c>
      <c r="J71" s="261">
        <v>10.45043708381572</v>
      </c>
      <c r="K71" s="261">
        <v>9.8424321546851594</v>
      </c>
      <c r="L71" s="261">
        <v>10.870351977300171</v>
      </c>
      <c r="M71" s="261">
        <v>11.97449134303155</v>
      </c>
      <c r="N71" s="261">
        <v>26.254053549886979</v>
      </c>
      <c r="O71" s="261">
        <v>8.1001378503571377</v>
      </c>
      <c r="P71" s="261">
        <v>0.64149802229732433</v>
      </c>
      <c r="Q71" s="261">
        <v>3.249991958262807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227</v>
      </c>
    </row>
    <row r="72" spans="1:105" ht="12" customHeight="1" x14ac:dyDescent="0.25">
      <c r="A72" s="57" t="s">
        <v>179</v>
      </c>
      <c r="B72" s="261">
        <v>61.240635787458316</v>
      </c>
      <c r="C72" s="261">
        <v>62.845188197453389</v>
      </c>
      <c r="D72" s="261">
        <v>60.180613134100383</v>
      </c>
      <c r="E72" s="261">
        <v>60.343109806889537</v>
      </c>
      <c r="F72" s="261">
        <v>61.550789320909871</v>
      </c>
      <c r="G72" s="261">
        <v>63.20613086800396</v>
      </c>
      <c r="H72" s="261">
        <v>62.111216394072123</v>
      </c>
      <c r="I72" s="261">
        <v>62.320907584839347</v>
      </c>
      <c r="J72" s="261">
        <v>59.83120490747833</v>
      </c>
      <c r="K72" s="261">
        <v>52.885677537372203</v>
      </c>
      <c r="L72" s="261">
        <v>58.111690253178388</v>
      </c>
      <c r="M72" s="261">
        <v>18.601769323596852</v>
      </c>
      <c r="N72" s="261">
        <v>28.544943865129031</v>
      </c>
      <c r="O72" s="261">
        <v>9.8462249626811342</v>
      </c>
      <c r="P72" s="261">
        <v>0.52965945589055086</v>
      </c>
      <c r="Q72" s="261">
        <v>5.9259381121042116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228</v>
      </c>
    </row>
    <row r="73" spans="1:105" ht="12" customHeight="1" x14ac:dyDescent="0.25">
      <c r="A73" s="60" t="s">
        <v>181</v>
      </c>
      <c r="B73" s="262">
        <v>61.145687251568411</v>
      </c>
      <c r="C73" s="262">
        <v>62.739379231362882</v>
      </c>
      <c r="D73" s="262">
        <v>60.047924085881561</v>
      </c>
      <c r="E73" s="262">
        <v>60.21281914114364</v>
      </c>
      <c r="F73" s="262">
        <v>61.396650001373523</v>
      </c>
      <c r="G73" s="262">
        <v>63.0685876753343</v>
      </c>
      <c r="H73" s="262">
        <v>61.929767757263278</v>
      </c>
      <c r="I73" s="262">
        <v>62.171565138317739</v>
      </c>
      <c r="J73" s="262">
        <v>59.684995068768607</v>
      </c>
      <c r="K73" s="262">
        <v>52.729905611525147</v>
      </c>
      <c r="L73" s="262">
        <v>57.938418840326889</v>
      </c>
      <c r="M73" s="262">
        <v>16.631136622571269</v>
      </c>
      <c r="N73" s="262">
        <v>19.31572093926804</v>
      </c>
      <c r="O73" s="262">
        <v>7.6118309384238394</v>
      </c>
      <c r="P73" s="262">
        <v>8.9968904851267031E-2</v>
      </c>
      <c r="Q73" s="262">
        <v>5.5484835289901344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229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230</v>
      </c>
    </row>
    <row r="75" spans="1:105" ht="12" customHeight="1" x14ac:dyDescent="0.25">
      <c r="A75" s="59" t="s">
        <v>159</v>
      </c>
      <c r="B75" s="230">
        <v>0.80019810745621023</v>
      </c>
      <c r="C75" s="230">
        <v>0</v>
      </c>
      <c r="D75" s="230">
        <v>0</v>
      </c>
      <c r="E75" s="230">
        <v>0</v>
      </c>
      <c r="F75" s="230">
        <v>0</v>
      </c>
      <c r="G75" s="230">
        <v>0.79280545333495123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231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2.196060395923539</v>
      </c>
      <c r="K76" s="230">
        <v>1.4678125222057949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60.3454891441122</v>
      </c>
      <c r="C77" s="230">
        <v>62.739379231362882</v>
      </c>
      <c r="D77" s="230">
        <v>60.047924085881561</v>
      </c>
      <c r="E77" s="230">
        <v>60.21281914114364</v>
      </c>
      <c r="F77" s="230">
        <v>61.396650001373523</v>
      </c>
      <c r="G77" s="230">
        <v>62.27578222199935</v>
      </c>
      <c r="H77" s="230">
        <v>61.929767757263278</v>
      </c>
      <c r="I77" s="230">
        <v>62.171565138317739</v>
      </c>
      <c r="J77" s="230">
        <v>57.488934672845083</v>
      </c>
      <c r="K77" s="230">
        <v>51.26209308931935</v>
      </c>
      <c r="L77" s="230">
        <v>57.938418840326889</v>
      </c>
      <c r="M77" s="230">
        <v>16.631136622571269</v>
      </c>
      <c r="N77" s="230">
        <v>19.31572093926804</v>
      </c>
      <c r="O77" s="230">
        <v>7.6118309384238394</v>
      </c>
      <c r="P77" s="230">
        <v>8.9968904851267031E-2</v>
      </c>
      <c r="Q77" s="230">
        <v>5.5484835289901344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233</v>
      </c>
    </row>
    <row r="78" spans="1:105" ht="12" customHeight="1" x14ac:dyDescent="0.25">
      <c r="A78" s="60" t="s">
        <v>187</v>
      </c>
      <c r="B78" s="262">
        <v>9.4948535889909091E-2</v>
      </c>
      <c r="C78" s="262">
        <v>0.1058089660905147</v>
      </c>
      <c r="D78" s="262">
        <v>0.13268904821882249</v>
      </c>
      <c r="E78" s="262">
        <v>0.13029066574590559</v>
      </c>
      <c r="F78" s="262">
        <v>0.15413931953635049</v>
      </c>
      <c r="G78" s="262">
        <v>0.137543192669664</v>
      </c>
      <c r="H78" s="262">
        <v>0.1814486368088449</v>
      </c>
      <c r="I78" s="262">
        <v>0.149342446521608</v>
      </c>
      <c r="J78" s="262">
        <v>0.1462098387097126</v>
      </c>
      <c r="K78" s="262">
        <v>0.1557719258470476</v>
      </c>
      <c r="L78" s="262">
        <v>0.1732714128514985</v>
      </c>
      <c r="M78" s="262">
        <v>1.970632701025584</v>
      </c>
      <c r="N78" s="262">
        <v>9.2292229258609932</v>
      </c>
      <c r="O78" s="262">
        <v>2.2343940242572939</v>
      </c>
      <c r="P78" s="262">
        <v>0.43969055103928378</v>
      </c>
      <c r="Q78" s="262">
        <v>0.37745458311407742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42.547744958463483</v>
      </c>
      <c r="C79" s="261">
        <f t="shared" si="1"/>
        <v>42.419601927357434</v>
      </c>
      <c r="D79" s="261">
        <f t="shared" si="1"/>
        <v>39.005679387484165</v>
      </c>
      <c r="E79" s="261">
        <f t="shared" si="1"/>
        <v>37.384790302207712</v>
      </c>
      <c r="F79" s="261">
        <f t="shared" si="1"/>
        <v>37.074959467320092</v>
      </c>
      <c r="G79" s="261">
        <f t="shared" si="1"/>
        <v>32.989476620015871</v>
      </c>
      <c r="H79" s="261">
        <f t="shared" si="1"/>
        <v>38.107857919289017</v>
      </c>
      <c r="I79" s="261">
        <f t="shared" si="1"/>
        <v>38.138822834290394</v>
      </c>
      <c r="J79" s="261">
        <f t="shared" si="1"/>
        <v>33.624748598451866</v>
      </c>
      <c r="K79" s="261">
        <f t="shared" si="1"/>
        <v>30.433260931563122</v>
      </c>
      <c r="L79" s="261">
        <f t="shared" si="1"/>
        <v>38.662290777723996</v>
      </c>
      <c r="M79" s="261">
        <f t="shared" si="1"/>
        <v>6.7438433592825167</v>
      </c>
      <c r="N79" s="261">
        <f t="shared" si="1"/>
        <v>10.577550578396776</v>
      </c>
      <c r="O79" s="261">
        <f t="shared" si="1"/>
        <v>3.6928597110988894</v>
      </c>
      <c r="P79" s="261">
        <f t="shared" si="1"/>
        <v>0.18695934550465318</v>
      </c>
      <c r="Q79" s="261">
        <f t="shared" si="1"/>
        <v>2.0883105050435891</v>
      </c>
      <c r="R79" s="261">
        <f t="shared" si="1"/>
        <v>0</v>
      </c>
      <c r="S79" s="261">
        <f t="shared" si="1"/>
        <v>0</v>
      </c>
      <c r="T79" s="261">
        <f t="shared" si="1"/>
        <v>0</v>
      </c>
      <c r="U79" s="261">
        <f t="shared" si="1"/>
        <v>0</v>
      </c>
      <c r="V79" s="261">
        <f t="shared" si="1"/>
        <v>0</v>
      </c>
      <c r="W79" s="261">
        <f t="shared" si="1"/>
        <v>0</v>
      </c>
      <c r="X79" s="261">
        <f t="shared" si="1"/>
        <v>0</v>
      </c>
      <c r="Y79" s="261">
        <f t="shared" si="1"/>
        <v>0</v>
      </c>
      <c r="DA79" s="70"/>
    </row>
    <row r="80" spans="1:105" ht="12" customHeight="1" x14ac:dyDescent="0.25">
      <c r="A80" s="60" t="s">
        <v>190</v>
      </c>
      <c r="B80" s="262">
        <v>15.20799782126009</v>
      </c>
      <c r="C80" s="262">
        <v>15.60437678510683</v>
      </c>
      <c r="D80" s="262">
        <v>14.934964994540209</v>
      </c>
      <c r="E80" s="262">
        <v>14.975977267913549</v>
      </c>
      <c r="F80" s="262">
        <v>15.27041662990886</v>
      </c>
      <c r="G80" s="262">
        <v>15.686256661246899</v>
      </c>
      <c r="H80" s="262">
        <v>15.40301230483667</v>
      </c>
      <c r="I80" s="262">
        <v>15.46315152657988</v>
      </c>
      <c r="J80" s="262">
        <v>14.771714446642349</v>
      </c>
      <c r="K80" s="262">
        <v>13.065148589122289</v>
      </c>
      <c r="L80" s="262">
        <v>14.41029428397413</v>
      </c>
      <c r="M80" s="262">
        <v>4.1364534587785657</v>
      </c>
      <c r="N80" s="262">
        <v>4.8041563545092263</v>
      </c>
      <c r="O80" s="262">
        <v>1.8931949828461629</v>
      </c>
      <c r="P80" s="262">
        <v>2.237683425373764E-2</v>
      </c>
      <c r="Q80" s="262">
        <v>1.3800045303769981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235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236</v>
      </c>
    </row>
    <row r="82" spans="1:105" ht="12" customHeight="1" x14ac:dyDescent="0.25">
      <c r="A82" s="59" t="s">
        <v>159</v>
      </c>
      <c r="B82" s="230">
        <v>0.19902321196755121</v>
      </c>
      <c r="C82" s="230">
        <v>0</v>
      </c>
      <c r="D82" s="230">
        <v>0</v>
      </c>
      <c r="E82" s="230">
        <v>0</v>
      </c>
      <c r="F82" s="230">
        <v>0</v>
      </c>
      <c r="G82" s="230">
        <v>0.19718453007806841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237</v>
      </c>
    </row>
    <row r="83" spans="1:105" ht="12" customHeight="1" x14ac:dyDescent="0.25">
      <c r="A83" s="59" t="s">
        <v>35</v>
      </c>
      <c r="B83" s="230">
        <v>15.00897460929254</v>
      </c>
      <c r="C83" s="230">
        <v>15.60437678510683</v>
      </c>
      <c r="D83" s="230">
        <v>14.934964994540209</v>
      </c>
      <c r="E83" s="230">
        <v>14.975977267913549</v>
      </c>
      <c r="F83" s="230">
        <v>15.27041662990886</v>
      </c>
      <c r="G83" s="230">
        <v>15.489072131168831</v>
      </c>
      <c r="H83" s="230">
        <v>15.40301230483667</v>
      </c>
      <c r="I83" s="230">
        <v>15.46315152657988</v>
      </c>
      <c r="J83" s="230">
        <v>14.771714446642349</v>
      </c>
      <c r="K83" s="230">
        <v>13.065148589122289</v>
      </c>
      <c r="L83" s="230">
        <v>14.41029428397413</v>
      </c>
      <c r="M83" s="230">
        <v>4.1364534587785657</v>
      </c>
      <c r="N83" s="230">
        <v>4.8041563545092263</v>
      </c>
      <c r="O83" s="230">
        <v>1.8931949828461629</v>
      </c>
      <c r="P83" s="230">
        <v>2.237683425373764E-2</v>
      </c>
      <c r="Q83" s="230">
        <v>1.3800045303769981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238</v>
      </c>
    </row>
    <row r="84" spans="1:105" ht="12" customHeight="1" x14ac:dyDescent="0.25">
      <c r="A84" s="60" t="s">
        <v>195</v>
      </c>
      <c r="B84" s="262">
        <v>27.316131781945309</v>
      </c>
      <c r="C84" s="262">
        <v>26.78890860876961</v>
      </c>
      <c r="D84" s="262">
        <v>24.037712314679389</v>
      </c>
      <c r="E84" s="262">
        <v>22.376407475539999</v>
      </c>
      <c r="F84" s="262">
        <v>21.766205702920701</v>
      </c>
      <c r="G84" s="262">
        <v>17.269010570200919</v>
      </c>
      <c r="H84" s="262">
        <v>22.659716176918899</v>
      </c>
      <c r="I84" s="262">
        <v>22.638527239119409</v>
      </c>
      <c r="J84" s="262">
        <v>18.815465704959699</v>
      </c>
      <c r="K84" s="262">
        <v>17.32841081574626</v>
      </c>
      <c r="L84" s="262">
        <v>24.208900874294471</v>
      </c>
      <c r="M84" s="262">
        <v>2.1172592114759659</v>
      </c>
      <c r="N84" s="262">
        <v>3.4779256723452279</v>
      </c>
      <c r="O84" s="262">
        <v>1.243932002362564</v>
      </c>
      <c r="P84" s="262">
        <v>5.5223810044027842E-2</v>
      </c>
      <c r="Q84" s="262">
        <v>0.61442644308153582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239</v>
      </c>
    </row>
    <row r="85" spans="1:105" ht="12" customHeight="1" x14ac:dyDescent="0.25">
      <c r="A85" s="64" t="s">
        <v>28</v>
      </c>
      <c r="B85" s="229">
        <v>0.29779021630470848</v>
      </c>
      <c r="C85" s="229">
        <v>0.31662148291953401</v>
      </c>
      <c r="D85" s="229">
        <v>0.31145036428430839</v>
      </c>
      <c r="E85" s="229">
        <v>0.17889227054205251</v>
      </c>
      <c r="F85" s="229">
        <v>0.27101273258024022</v>
      </c>
      <c r="G85" s="229">
        <v>0.29986430643432471</v>
      </c>
      <c r="H85" s="229">
        <v>0.18285348491731901</v>
      </c>
      <c r="I85" s="229">
        <v>0.1447196558194202</v>
      </c>
      <c r="J85" s="229">
        <v>0.2154651184934735</v>
      </c>
      <c r="K85" s="229">
        <v>0.20828644294475129</v>
      </c>
      <c r="L85" s="229">
        <v>0.1239761202232869</v>
      </c>
      <c r="M85" s="229">
        <v>0.55010577434775987</v>
      </c>
      <c r="N85" s="229">
        <v>1.2543296045721879</v>
      </c>
      <c r="O85" s="229">
        <v>0.40413884841383901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242</v>
      </c>
    </row>
    <row r="88" spans="1:105" ht="12" customHeight="1" x14ac:dyDescent="0.25">
      <c r="A88" s="64" t="s">
        <v>159</v>
      </c>
      <c r="B88" s="229">
        <v>1.0999745083043329E-2</v>
      </c>
      <c r="C88" s="229">
        <v>0</v>
      </c>
      <c r="D88" s="229">
        <v>0</v>
      </c>
      <c r="E88" s="229">
        <v>0</v>
      </c>
      <c r="F88" s="229">
        <v>0</v>
      </c>
      <c r="G88" s="229">
        <v>2.0274079593029359E-2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243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4.8022278160927731E-2</v>
      </c>
      <c r="K89" s="229">
        <v>3.0706354367724991E-2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26.177815992751079</v>
      </c>
      <c r="C90" s="229">
        <v>25.460963026326329</v>
      </c>
      <c r="D90" s="229">
        <v>22.669819432245351</v>
      </c>
      <c r="E90" s="229">
        <v>21.025107480427899</v>
      </c>
      <c r="F90" s="229">
        <v>20.33783318983674</v>
      </c>
      <c r="G90" s="229">
        <v>15.26079105750523</v>
      </c>
      <c r="H90" s="229">
        <v>21.236629406490419</v>
      </c>
      <c r="I90" s="229">
        <v>21.24651762660411</v>
      </c>
      <c r="J90" s="229">
        <v>17.199312123681409</v>
      </c>
      <c r="K90" s="229">
        <v>16.017024935380871</v>
      </c>
      <c r="L90" s="229">
        <v>23.168271710773858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0.82952582780648199</v>
      </c>
      <c r="C91" s="229">
        <v>0.91579529470984067</v>
      </c>
      <c r="D91" s="229">
        <v>0.96091371333568665</v>
      </c>
      <c r="E91" s="229">
        <v>1.076878919755941</v>
      </c>
      <c r="F91" s="229">
        <v>1.1573597805037179</v>
      </c>
      <c r="G91" s="229">
        <v>1.5925523218538591</v>
      </c>
      <c r="H91" s="229">
        <v>1.1447044806969959</v>
      </c>
      <c r="I91" s="229">
        <v>1.151761151881745</v>
      </c>
      <c r="J91" s="229">
        <v>1.2571373798095169</v>
      </c>
      <c r="K91" s="229">
        <v>1.072393083052914</v>
      </c>
      <c r="L91" s="229">
        <v>0.91665304329732322</v>
      </c>
      <c r="M91" s="229">
        <v>1.5671534371282061</v>
      </c>
      <c r="N91" s="229">
        <v>2.2235960677730411</v>
      </c>
      <c r="O91" s="229">
        <v>0.74426434914232276</v>
      </c>
      <c r="P91" s="229">
        <v>3.1320112786443088E-2</v>
      </c>
      <c r="Q91" s="229">
        <v>0.56661904841511246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246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9.552880481389936E-2</v>
      </c>
      <c r="D94" s="229">
        <v>9.5528804814051155E-2</v>
      </c>
      <c r="E94" s="229">
        <v>9.5528804814108317E-2</v>
      </c>
      <c r="F94" s="229">
        <v>0</v>
      </c>
      <c r="G94" s="229">
        <v>9.5528804814479729E-2</v>
      </c>
      <c r="H94" s="229">
        <v>9.552880481415997E-2</v>
      </c>
      <c r="I94" s="229">
        <v>9.5528804814130383E-2</v>
      </c>
      <c r="J94" s="229">
        <v>9.5528804814376214E-2</v>
      </c>
      <c r="K94" s="229">
        <v>0</v>
      </c>
      <c r="L94" s="229">
        <v>0</v>
      </c>
      <c r="M94" s="229">
        <v>0</v>
      </c>
      <c r="N94" s="229">
        <v>0</v>
      </c>
      <c r="O94" s="229">
        <v>9.5528804806402162E-2</v>
      </c>
      <c r="P94" s="229">
        <v>2.390369725758475E-2</v>
      </c>
      <c r="Q94" s="229">
        <v>4.7807394666423378E-2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249</v>
      </c>
    </row>
    <row r="95" spans="1:105" ht="12" customHeight="1" x14ac:dyDescent="0.25">
      <c r="A95" s="61" t="s">
        <v>207</v>
      </c>
      <c r="B95" s="263">
        <v>2.3615355258085419E-2</v>
      </c>
      <c r="C95" s="263">
        <v>2.6316533480994681E-2</v>
      </c>
      <c r="D95" s="263">
        <v>3.3002078264565859E-2</v>
      </c>
      <c r="E95" s="263">
        <v>3.2405558754161082E-2</v>
      </c>
      <c r="F95" s="263">
        <v>3.8337134490531097E-2</v>
      </c>
      <c r="G95" s="263">
        <v>3.4209388568050683E-2</v>
      </c>
      <c r="H95" s="263">
        <v>4.5129437533450008E-2</v>
      </c>
      <c r="I95" s="263">
        <v>3.7144068591100997E-2</v>
      </c>
      <c r="J95" s="263">
        <v>3.7568446849819213E-2</v>
      </c>
      <c r="K95" s="263">
        <v>3.9701526694575301E-2</v>
      </c>
      <c r="L95" s="263">
        <v>4.3095619455395917E-2</v>
      </c>
      <c r="M95" s="263">
        <v>0.49013068902798568</v>
      </c>
      <c r="N95" s="263">
        <v>2.295468551542323</v>
      </c>
      <c r="O95" s="263">
        <v>0.55573272589016276</v>
      </c>
      <c r="P95" s="263">
        <v>0.1093587012068877</v>
      </c>
      <c r="Q95" s="263">
        <v>9.3879531585055215E-2</v>
      </c>
      <c r="R95" s="263">
        <v>0</v>
      </c>
      <c r="S95" s="263">
        <v>0</v>
      </c>
      <c r="T95" s="263">
        <v>0</v>
      </c>
      <c r="U95" s="263">
        <v>0</v>
      </c>
      <c r="V95" s="263">
        <v>0</v>
      </c>
      <c r="W95" s="263">
        <v>0</v>
      </c>
      <c r="X95" s="263">
        <v>0</v>
      </c>
      <c r="Y95" s="263">
        <v>0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1.0000000000000004</v>
      </c>
      <c r="D117" s="232">
        <f t="shared" si="17"/>
        <v>1.0000000000000002</v>
      </c>
      <c r="E117" s="232">
        <f t="shared" si="17"/>
        <v>1.0000000000000002</v>
      </c>
      <c r="F117" s="232">
        <f t="shared" si="17"/>
        <v>0.99999999999999989</v>
      </c>
      <c r="G117" s="232">
        <f t="shared" si="17"/>
        <v>1</v>
      </c>
      <c r="H117" s="232">
        <f t="shared" si="17"/>
        <v>0.99999999999999989</v>
      </c>
      <c r="I117" s="232">
        <f t="shared" si="17"/>
        <v>1</v>
      </c>
      <c r="J117" s="232">
        <f t="shared" si="17"/>
        <v>1</v>
      </c>
      <c r="K117" s="232">
        <f t="shared" si="17"/>
        <v>1.0000000000000002</v>
      </c>
      <c r="L117" s="232">
        <f t="shared" si="17"/>
        <v>1</v>
      </c>
      <c r="M117" s="232">
        <f t="shared" si="17"/>
        <v>0.99999999999999989</v>
      </c>
      <c r="N117" s="232">
        <f t="shared" si="17"/>
        <v>1</v>
      </c>
      <c r="O117" s="232">
        <f t="shared" si="17"/>
        <v>1</v>
      </c>
      <c r="P117" s="232">
        <f t="shared" si="17"/>
        <v>1</v>
      </c>
      <c r="Q117" s="232">
        <f t="shared" si="17"/>
        <v>0.99999999999999967</v>
      </c>
      <c r="R117" s="232">
        <f t="shared" si="17"/>
        <v>0</v>
      </c>
      <c r="S117" s="232">
        <f t="shared" si="17"/>
        <v>0</v>
      </c>
      <c r="T117" s="232">
        <f t="shared" si="17"/>
        <v>0</v>
      </c>
      <c r="U117" s="232">
        <f t="shared" si="17"/>
        <v>0</v>
      </c>
      <c r="V117" s="232">
        <f t="shared" si="17"/>
        <v>0</v>
      </c>
      <c r="W117" s="232">
        <f t="shared" si="17"/>
        <v>0</v>
      </c>
      <c r="X117" s="232">
        <f t="shared" si="17"/>
        <v>0</v>
      </c>
      <c r="Y117" s="232">
        <f t="shared" si="17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4.8237629811614263E-4</v>
      </c>
      <c r="C118" s="266">
        <f t="shared" si="18"/>
        <v>4.9989646414730067E-4</v>
      </c>
      <c r="D118" s="266">
        <f t="shared" si="18"/>
        <v>5.5143841052915821E-4</v>
      </c>
      <c r="E118" s="266">
        <f t="shared" si="18"/>
        <v>5.6214122391345228E-4</v>
      </c>
      <c r="F118" s="266">
        <f t="shared" si="18"/>
        <v>5.9008147080848205E-4</v>
      </c>
      <c r="G118" s="266">
        <f t="shared" si="18"/>
        <v>5.8987597581504011E-4</v>
      </c>
      <c r="H118" s="266">
        <f t="shared" si="18"/>
        <v>6.1928672571531936E-4</v>
      </c>
      <c r="I118" s="266">
        <f t="shared" si="18"/>
        <v>5.8468351211950307E-4</v>
      </c>
      <c r="J118" s="266">
        <f t="shared" si="18"/>
        <v>6.0032027222387473E-4</v>
      </c>
      <c r="K118" s="266">
        <f t="shared" si="18"/>
        <v>6.3050348076807209E-4</v>
      </c>
      <c r="L118" s="266">
        <f t="shared" si="18"/>
        <v>6.0972251597951523E-4</v>
      </c>
      <c r="M118" s="266">
        <f t="shared" si="18"/>
        <v>1.8604460917653238E-3</v>
      </c>
      <c r="N118" s="266">
        <f t="shared" si="18"/>
        <v>2.3303907000235191E-3</v>
      </c>
      <c r="O118" s="266">
        <f t="shared" si="18"/>
        <v>2.1652983241471947E-3</v>
      </c>
      <c r="P118" s="266">
        <f t="shared" si="18"/>
        <v>2.8959211498951064E-3</v>
      </c>
      <c r="Q118" s="266">
        <f t="shared" si="18"/>
        <v>1.700035212453165E-3</v>
      </c>
      <c r="R118" s="266">
        <f t="shared" si="18"/>
        <v>0</v>
      </c>
      <c r="S118" s="266">
        <f t="shared" si="18"/>
        <v>0</v>
      </c>
      <c r="T118" s="266">
        <f t="shared" si="18"/>
        <v>0</v>
      </c>
      <c r="U118" s="266">
        <f t="shared" si="18"/>
        <v>0</v>
      </c>
      <c r="V118" s="266">
        <f t="shared" si="18"/>
        <v>0</v>
      </c>
      <c r="W118" s="266">
        <f t="shared" si="18"/>
        <v>0</v>
      </c>
      <c r="X118" s="266">
        <f t="shared" si="18"/>
        <v>0</v>
      </c>
      <c r="Y118" s="266">
        <f t="shared" si="18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3.5642497021345991E-4</v>
      </c>
      <c r="C119" s="267">
        <f t="shared" si="19"/>
        <v>3.6937051641914637E-4</v>
      </c>
      <c r="D119" s="267">
        <f t="shared" si="19"/>
        <v>4.0745455325023064E-4</v>
      </c>
      <c r="E119" s="267">
        <f t="shared" si="19"/>
        <v>4.1536279823779597E-4</v>
      </c>
      <c r="F119" s="267">
        <f t="shared" si="19"/>
        <v>4.3600768005767318E-4</v>
      </c>
      <c r="G119" s="267">
        <f t="shared" si="19"/>
        <v>4.3585584103240894E-4</v>
      </c>
      <c r="H119" s="267">
        <f t="shared" si="19"/>
        <v>4.5758726875408905E-4</v>
      </c>
      <c r="I119" s="267">
        <f t="shared" si="19"/>
        <v>4.3201916057102611E-4</v>
      </c>
      <c r="J119" s="267">
        <f t="shared" si="19"/>
        <v>4.4357306936837319E-4</v>
      </c>
      <c r="K119" s="267">
        <f t="shared" si="19"/>
        <v>4.65875262175786E-4</v>
      </c>
      <c r="L119" s="267">
        <f t="shared" si="19"/>
        <v>4.5052033121277042E-4</v>
      </c>
      <c r="M119" s="267">
        <f t="shared" si="19"/>
        <v>1.3746725231544141E-3</v>
      </c>
      <c r="N119" s="267">
        <f t="shared" si="19"/>
        <v>1.7219117918634127E-3</v>
      </c>
      <c r="O119" s="267">
        <f t="shared" si="19"/>
        <v>1.5999260197929531E-3</v>
      </c>
      <c r="P119" s="267">
        <f t="shared" si="19"/>
        <v>2.1397788689513368E-3</v>
      </c>
      <c r="Q119" s="267">
        <f t="shared" si="19"/>
        <v>1.2561458809789202E-3</v>
      </c>
      <c r="R119" s="267">
        <f t="shared" si="19"/>
        <v>0</v>
      </c>
      <c r="S119" s="267">
        <f t="shared" si="19"/>
        <v>0</v>
      </c>
      <c r="T119" s="267">
        <f t="shared" si="19"/>
        <v>0</v>
      </c>
      <c r="U119" s="267">
        <f t="shared" si="19"/>
        <v>0</v>
      </c>
      <c r="V119" s="267">
        <f t="shared" si="19"/>
        <v>0</v>
      </c>
      <c r="W119" s="267">
        <f t="shared" si="19"/>
        <v>0</v>
      </c>
      <c r="X119" s="267">
        <f t="shared" si="19"/>
        <v>0</v>
      </c>
      <c r="Y119" s="267">
        <f t="shared" si="19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8.9106242553365026E-3</v>
      </c>
      <c r="C120" s="267">
        <f t="shared" si="20"/>
        <v>9.2342629104786578E-3</v>
      </c>
      <c r="D120" s="267">
        <f t="shared" si="20"/>
        <v>1.0186363831255769E-2</v>
      </c>
      <c r="E120" s="267">
        <f t="shared" si="20"/>
        <v>1.0384069955944895E-2</v>
      </c>
      <c r="F120" s="267">
        <f t="shared" si="20"/>
        <v>1.0900192001441829E-2</v>
      </c>
      <c r="G120" s="267">
        <f t="shared" si="20"/>
        <v>1.0896396025810225E-2</v>
      </c>
      <c r="H120" s="267">
        <f t="shared" si="20"/>
        <v>1.1439681718852226E-2</v>
      </c>
      <c r="I120" s="267">
        <f t="shared" si="20"/>
        <v>1.0800479014275657E-2</v>
      </c>
      <c r="J120" s="267">
        <f t="shared" si="20"/>
        <v>1.1089326734209327E-2</v>
      </c>
      <c r="K120" s="267">
        <f t="shared" si="20"/>
        <v>1.164688155439465E-2</v>
      </c>
      <c r="L120" s="267">
        <f t="shared" si="20"/>
        <v>1.1263008280319257E-2</v>
      </c>
      <c r="M120" s="267">
        <f t="shared" si="20"/>
        <v>3.4366813078860366E-2</v>
      </c>
      <c r="N120" s="267">
        <f t="shared" si="20"/>
        <v>4.3047794796585319E-2</v>
      </c>
      <c r="O120" s="267">
        <f t="shared" si="20"/>
        <v>3.9998150494823831E-2</v>
      </c>
      <c r="P120" s="267">
        <f t="shared" si="20"/>
        <v>5.3494471723783438E-2</v>
      </c>
      <c r="Q120" s="267">
        <f t="shared" si="20"/>
        <v>3.1403647024473021E-2</v>
      </c>
      <c r="R120" s="267">
        <f t="shared" si="20"/>
        <v>0</v>
      </c>
      <c r="S120" s="267">
        <f t="shared" si="20"/>
        <v>0</v>
      </c>
      <c r="T120" s="267">
        <f t="shared" si="20"/>
        <v>0</v>
      </c>
      <c r="U120" s="267">
        <f t="shared" si="20"/>
        <v>0</v>
      </c>
      <c r="V120" s="267">
        <f t="shared" si="20"/>
        <v>0</v>
      </c>
      <c r="W120" s="267">
        <f t="shared" si="20"/>
        <v>0</v>
      </c>
      <c r="X120" s="267">
        <f t="shared" si="20"/>
        <v>0</v>
      </c>
      <c r="Y120" s="267">
        <f t="shared" si="20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2.2276560638341257E-4</v>
      </c>
      <c r="C121" s="267">
        <f t="shared" si="21"/>
        <v>2.3085657276196656E-4</v>
      </c>
      <c r="D121" s="267">
        <f t="shared" si="21"/>
        <v>2.5465909578139417E-4</v>
      </c>
      <c r="E121" s="267">
        <f t="shared" si="21"/>
        <v>2.5960174889862241E-4</v>
      </c>
      <c r="F121" s="267">
        <f t="shared" si="21"/>
        <v>2.7250480003604584E-4</v>
      </c>
      <c r="G121" s="267">
        <f t="shared" si="21"/>
        <v>2.7240990064525557E-4</v>
      </c>
      <c r="H121" s="267">
        <f t="shared" si="21"/>
        <v>2.8599204297130571E-4</v>
      </c>
      <c r="I121" s="267">
        <f t="shared" si="21"/>
        <v>2.7001197535689146E-4</v>
      </c>
      <c r="J121" s="267">
        <f t="shared" si="21"/>
        <v>2.7723316835523334E-4</v>
      </c>
      <c r="K121" s="267">
        <f t="shared" si="21"/>
        <v>2.9117203885986625E-4</v>
      </c>
      <c r="L121" s="267">
        <f t="shared" si="21"/>
        <v>2.8157520700798156E-4</v>
      </c>
      <c r="M121" s="267">
        <f t="shared" si="21"/>
        <v>8.5917032697150914E-4</v>
      </c>
      <c r="N121" s="267">
        <f t="shared" si="21"/>
        <v>1.0761948699146333E-3</v>
      </c>
      <c r="O121" s="267">
        <f t="shared" si="21"/>
        <v>9.9995376237059616E-4</v>
      </c>
      <c r="P121" s="267">
        <f t="shared" si="21"/>
        <v>1.3373617930945857E-3</v>
      </c>
      <c r="Q121" s="267">
        <f t="shared" si="21"/>
        <v>7.8509117561182523E-4</v>
      </c>
      <c r="R121" s="267">
        <f t="shared" si="21"/>
        <v>0</v>
      </c>
      <c r="S121" s="267">
        <f t="shared" si="21"/>
        <v>0</v>
      </c>
      <c r="T121" s="267">
        <f t="shared" si="21"/>
        <v>0</v>
      </c>
      <c r="U121" s="267">
        <f t="shared" si="21"/>
        <v>0</v>
      </c>
      <c r="V121" s="267">
        <f t="shared" si="21"/>
        <v>0</v>
      </c>
      <c r="W121" s="267">
        <f t="shared" si="21"/>
        <v>0</v>
      </c>
      <c r="X121" s="267">
        <f t="shared" si="21"/>
        <v>0</v>
      </c>
      <c r="Y121" s="267">
        <f t="shared" si="21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2.5939831164671118E-3</v>
      </c>
      <c r="C122" s="268">
        <f t="shared" si="22"/>
        <v>2.611706921881432E-3</v>
      </c>
      <c r="D122" s="268">
        <f t="shared" si="22"/>
        <v>2.6238644136144548E-3</v>
      </c>
      <c r="E122" s="268">
        <f t="shared" si="22"/>
        <v>2.6813183863757259E-3</v>
      </c>
      <c r="F122" s="268">
        <f t="shared" si="22"/>
        <v>2.6794848600592016E-3</v>
      </c>
      <c r="G122" s="268">
        <f t="shared" si="22"/>
        <v>2.8040116876438315E-3</v>
      </c>
      <c r="H122" s="268">
        <f t="shared" si="22"/>
        <v>2.661186331491411E-3</v>
      </c>
      <c r="I122" s="268">
        <f t="shared" si="22"/>
        <v>2.6868931002987924E-3</v>
      </c>
      <c r="J122" s="268">
        <f t="shared" si="22"/>
        <v>2.7294068007732695E-3</v>
      </c>
      <c r="K122" s="268">
        <f t="shared" si="22"/>
        <v>2.6934120732745857E-3</v>
      </c>
      <c r="L122" s="268">
        <f t="shared" si="22"/>
        <v>2.6010220313156538E-3</v>
      </c>
      <c r="M122" s="268">
        <f t="shared" si="22"/>
        <v>2.3062488516630603E-3</v>
      </c>
      <c r="N122" s="268">
        <f t="shared" si="22"/>
        <v>2.0218710864019847E-3</v>
      </c>
      <c r="O122" s="268">
        <f t="shared" si="22"/>
        <v>2.1003273162520457E-3</v>
      </c>
      <c r="P122" s="268">
        <f t="shared" si="22"/>
        <v>1.908007324964738E-3</v>
      </c>
      <c r="Q122" s="268">
        <f t="shared" si="22"/>
        <v>2.4735724706274726E-3</v>
      </c>
      <c r="R122" s="268">
        <f t="shared" si="22"/>
        <v>0</v>
      </c>
      <c r="S122" s="268">
        <f t="shared" si="22"/>
        <v>0</v>
      </c>
      <c r="T122" s="268">
        <f t="shared" si="22"/>
        <v>0</v>
      </c>
      <c r="U122" s="268">
        <f t="shared" si="22"/>
        <v>0</v>
      </c>
      <c r="V122" s="268">
        <f t="shared" si="22"/>
        <v>0</v>
      </c>
      <c r="W122" s="268">
        <f t="shared" si="22"/>
        <v>0</v>
      </c>
      <c r="X122" s="268">
        <f t="shared" si="22"/>
        <v>0</v>
      </c>
      <c r="Y122" s="268">
        <f t="shared" si="22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0.16542560655103455</v>
      </c>
      <c r="C123" s="269">
        <f t="shared" si="23"/>
        <v>0.16635834312146031</v>
      </c>
      <c r="D123" s="269">
        <f t="shared" si="23"/>
        <v>0.16681716273993591</v>
      </c>
      <c r="E123" s="269">
        <f t="shared" si="23"/>
        <v>0.16197725171333058</v>
      </c>
      <c r="F123" s="269">
        <f t="shared" si="23"/>
        <v>0.16599762503274559</v>
      </c>
      <c r="G123" s="269">
        <f t="shared" si="23"/>
        <v>0.17036584073860528</v>
      </c>
      <c r="H123" s="269">
        <f t="shared" si="23"/>
        <v>0.16132435886334737</v>
      </c>
      <c r="I123" s="269">
        <f t="shared" si="23"/>
        <v>0.16035412131158461</v>
      </c>
      <c r="J123" s="269">
        <f t="shared" si="23"/>
        <v>0.1659621928671203</v>
      </c>
      <c r="K123" s="269">
        <f t="shared" si="23"/>
        <v>0.16550597219887495</v>
      </c>
      <c r="L123" s="269">
        <f t="shared" si="23"/>
        <v>0.15643482450602345</v>
      </c>
      <c r="M123" s="269">
        <f t="shared" si="23"/>
        <v>0.16372963263709397</v>
      </c>
      <c r="N123" s="269">
        <f t="shared" si="23"/>
        <v>0.15365472100116143</v>
      </c>
      <c r="O123" s="269">
        <f t="shared" si="23"/>
        <v>0.15952849972470046</v>
      </c>
      <c r="P123" s="269">
        <f t="shared" si="23"/>
        <v>9.7085964116193135E-2</v>
      </c>
      <c r="Q123" s="269">
        <f t="shared" si="23"/>
        <v>0.1539997272957766</v>
      </c>
      <c r="R123" s="269">
        <f t="shared" si="23"/>
        <v>0</v>
      </c>
      <c r="S123" s="269">
        <f t="shared" si="23"/>
        <v>0</v>
      </c>
      <c r="T123" s="269">
        <f t="shared" si="23"/>
        <v>0</v>
      </c>
      <c r="U123" s="269">
        <f t="shared" si="23"/>
        <v>0</v>
      </c>
      <c r="V123" s="269">
        <f t="shared" si="23"/>
        <v>0</v>
      </c>
      <c r="W123" s="269">
        <f t="shared" si="23"/>
        <v>0</v>
      </c>
      <c r="X123" s="269">
        <f t="shared" si="23"/>
        <v>0</v>
      </c>
      <c r="Y123" s="269">
        <f t="shared" si="23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6.6179720613486925E-2</v>
      </c>
      <c r="C124" s="269">
        <f t="shared" si="24"/>
        <v>6.8583403583757571E-2</v>
      </c>
      <c r="D124" s="269">
        <f t="shared" si="24"/>
        <v>7.5654712072064298E-2</v>
      </c>
      <c r="E124" s="269">
        <f t="shared" si="24"/>
        <v>7.7123086870571317E-2</v>
      </c>
      <c r="F124" s="269">
        <f t="shared" si="24"/>
        <v>8.0956355090022053E-2</v>
      </c>
      <c r="G124" s="269">
        <f t="shared" si="24"/>
        <v>8.0928162159924683E-2</v>
      </c>
      <c r="H124" s="269">
        <f t="shared" si="24"/>
        <v>8.4963176357419415E-2</v>
      </c>
      <c r="I124" s="269">
        <f t="shared" si="24"/>
        <v>8.0215780979488699E-2</v>
      </c>
      <c r="J124" s="269">
        <f t="shared" si="24"/>
        <v>8.2361069666036596E-2</v>
      </c>
      <c r="K124" s="269">
        <f t="shared" si="24"/>
        <v>8.6502061494355326E-2</v>
      </c>
      <c r="L124" s="269">
        <f t="shared" si="24"/>
        <v>8.3651012532877864E-2</v>
      </c>
      <c r="M124" s="269">
        <f t="shared" si="24"/>
        <v>0.2552443041880928</v>
      </c>
      <c r="N124" s="269">
        <f t="shared" si="24"/>
        <v>0.31971845642111513</v>
      </c>
      <c r="O124" s="269">
        <f t="shared" si="24"/>
        <v>0.29706857218430449</v>
      </c>
      <c r="P124" s="269">
        <f t="shared" si="24"/>
        <v>0.39730652888049212</v>
      </c>
      <c r="Q124" s="269">
        <f t="shared" si="24"/>
        <v>0.23323669888554854</v>
      </c>
      <c r="R124" s="269">
        <f t="shared" si="24"/>
        <v>0</v>
      </c>
      <c r="S124" s="269">
        <f t="shared" si="24"/>
        <v>0</v>
      </c>
      <c r="T124" s="269">
        <f t="shared" si="24"/>
        <v>0</v>
      </c>
      <c r="U124" s="269">
        <f t="shared" si="24"/>
        <v>0</v>
      </c>
      <c r="V124" s="269">
        <f t="shared" si="24"/>
        <v>0</v>
      </c>
      <c r="W124" s="269">
        <f t="shared" si="24"/>
        <v>0</v>
      </c>
      <c r="X124" s="269">
        <f t="shared" si="24"/>
        <v>0</v>
      </c>
      <c r="Y124" s="269">
        <f t="shared" si="24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0.44597880289877118</v>
      </c>
      <c r="C125" s="269">
        <f t="shared" si="25"/>
        <v>0.44902602455233953</v>
      </c>
      <c r="D125" s="269">
        <f t="shared" si="25"/>
        <v>0.4511162400109236</v>
      </c>
      <c r="E125" s="269">
        <f t="shared" si="25"/>
        <v>0.46099419713068607</v>
      </c>
      <c r="F125" s="269">
        <f t="shared" si="25"/>
        <v>0.46067896228334404</v>
      </c>
      <c r="G125" s="269">
        <f t="shared" si="25"/>
        <v>0.48208863343440883</v>
      </c>
      <c r="H125" s="269">
        <f t="shared" si="25"/>
        <v>0.45753292952250396</v>
      </c>
      <c r="I125" s="269">
        <f t="shared" si="25"/>
        <v>0.46195264756397103</v>
      </c>
      <c r="J125" s="269">
        <f t="shared" si="25"/>
        <v>0.47153645307517433</v>
      </c>
      <c r="K125" s="269">
        <f t="shared" si="25"/>
        <v>0.46479569872684107</v>
      </c>
      <c r="L125" s="269">
        <f t="shared" si="25"/>
        <v>0.4471889907361285</v>
      </c>
      <c r="M125" s="269">
        <f t="shared" si="25"/>
        <v>0.39650917368042876</v>
      </c>
      <c r="N125" s="269">
        <f t="shared" si="25"/>
        <v>0.34761662132839377</v>
      </c>
      <c r="O125" s="269">
        <f t="shared" si="25"/>
        <v>0.36110545833984503</v>
      </c>
      <c r="P125" s="269">
        <f t="shared" si="25"/>
        <v>0.32804023176094926</v>
      </c>
      <c r="Q125" s="269">
        <f t="shared" si="25"/>
        <v>0.42527681939435746</v>
      </c>
      <c r="R125" s="269">
        <f t="shared" si="25"/>
        <v>0</v>
      </c>
      <c r="S125" s="269">
        <f t="shared" si="25"/>
        <v>0</v>
      </c>
      <c r="T125" s="269">
        <f t="shared" si="25"/>
        <v>0</v>
      </c>
      <c r="U125" s="269">
        <f t="shared" si="25"/>
        <v>0</v>
      </c>
      <c r="V125" s="269">
        <f t="shared" si="25"/>
        <v>0</v>
      </c>
      <c r="W125" s="269">
        <f t="shared" si="25"/>
        <v>0</v>
      </c>
      <c r="X125" s="269">
        <f t="shared" si="25"/>
        <v>0</v>
      </c>
      <c r="Y125" s="269">
        <f t="shared" si="25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0.44528734968590555</v>
      </c>
      <c r="C126" s="270">
        <f t="shared" si="26"/>
        <v>0.4482700242797914</v>
      </c>
      <c r="D126" s="270">
        <f t="shared" si="26"/>
        <v>0.45012159769331012</v>
      </c>
      <c r="E126" s="270">
        <f t="shared" si="26"/>
        <v>0.45999883509115302</v>
      </c>
      <c r="F126" s="270">
        <f t="shared" si="26"/>
        <v>0.45952530133838287</v>
      </c>
      <c r="G126" s="270">
        <f t="shared" si="26"/>
        <v>0.48103955783237912</v>
      </c>
      <c r="H126" s="270">
        <f t="shared" si="26"/>
        <v>0.45619631544252376</v>
      </c>
      <c r="I126" s="270">
        <f t="shared" si="26"/>
        <v>0.4608456492669642</v>
      </c>
      <c r="J126" s="270">
        <f t="shared" si="26"/>
        <v>0.47038415689700969</v>
      </c>
      <c r="K126" s="270">
        <f t="shared" si="26"/>
        <v>0.46342666793272963</v>
      </c>
      <c r="L126" s="270">
        <f t="shared" si="26"/>
        <v>0.44585560896907095</v>
      </c>
      <c r="M126" s="270">
        <f t="shared" si="26"/>
        <v>0.35450381761356842</v>
      </c>
      <c r="N126" s="270">
        <f t="shared" si="26"/>
        <v>0.23522434246693213</v>
      </c>
      <c r="O126" s="270">
        <f t="shared" si="26"/>
        <v>0.27916015632822672</v>
      </c>
      <c r="P126" s="270">
        <f t="shared" si="26"/>
        <v>5.5721501939516214E-2</v>
      </c>
      <c r="Q126" s="270">
        <f t="shared" si="26"/>
        <v>0.39818867207727748</v>
      </c>
      <c r="R126" s="270">
        <f t="shared" si="26"/>
        <v>0</v>
      </c>
      <c r="S126" s="270">
        <f t="shared" si="26"/>
        <v>0</v>
      </c>
      <c r="T126" s="270">
        <f t="shared" si="26"/>
        <v>0</v>
      </c>
      <c r="U126" s="270">
        <f t="shared" si="26"/>
        <v>0</v>
      </c>
      <c r="V126" s="270">
        <f t="shared" si="26"/>
        <v>0</v>
      </c>
      <c r="W126" s="270">
        <f t="shared" si="26"/>
        <v>0</v>
      </c>
      <c r="X126" s="270">
        <f t="shared" si="26"/>
        <v>0</v>
      </c>
      <c r="Y126" s="270">
        <f t="shared" si="26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6.9145321286564196E-4</v>
      </c>
      <c r="C127" s="270">
        <f t="shared" si="27"/>
        <v>7.5600027254819088E-4</v>
      </c>
      <c r="D127" s="270">
        <f t="shared" si="27"/>
        <v>9.9464231761350495E-4</v>
      </c>
      <c r="E127" s="270">
        <f t="shared" si="27"/>
        <v>9.9536203953311578E-4</v>
      </c>
      <c r="F127" s="270">
        <f t="shared" si="27"/>
        <v>1.1536609449611691E-3</v>
      </c>
      <c r="G127" s="270">
        <f t="shared" si="27"/>
        <v>1.0490756020297737E-3</v>
      </c>
      <c r="H127" s="270">
        <f t="shared" si="27"/>
        <v>1.3366140799802295E-3</v>
      </c>
      <c r="I127" s="270">
        <f t="shared" si="27"/>
        <v>1.1069982970068361E-3</v>
      </c>
      <c r="J127" s="270">
        <f t="shared" si="27"/>
        <v>1.1522961781646145E-3</v>
      </c>
      <c r="K127" s="270">
        <f t="shared" si="27"/>
        <v>1.3690307941113256E-3</v>
      </c>
      <c r="L127" s="270">
        <f t="shared" si="27"/>
        <v>1.3333817670575612E-3</v>
      </c>
      <c r="M127" s="270">
        <f t="shared" si="27"/>
        <v>4.2005356066860344E-2</v>
      </c>
      <c r="N127" s="270">
        <f t="shared" si="27"/>
        <v>0.11239227886146165</v>
      </c>
      <c r="O127" s="270">
        <f t="shared" si="27"/>
        <v>8.1945302011618329E-2</v>
      </c>
      <c r="P127" s="270">
        <f t="shared" si="27"/>
        <v>0.27231872982143307</v>
      </c>
      <c r="Q127" s="270">
        <f t="shared" si="27"/>
        <v>2.7088147317080029E-2</v>
      </c>
      <c r="R127" s="270">
        <f t="shared" si="27"/>
        <v>0</v>
      </c>
      <c r="S127" s="270">
        <f t="shared" si="27"/>
        <v>0</v>
      </c>
      <c r="T127" s="270">
        <f t="shared" si="27"/>
        <v>0</v>
      </c>
      <c r="U127" s="270">
        <f t="shared" si="27"/>
        <v>0</v>
      </c>
      <c r="V127" s="270">
        <f t="shared" si="27"/>
        <v>0</v>
      </c>
      <c r="W127" s="270">
        <f t="shared" si="27"/>
        <v>0</v>
      </c>
      <c r="X127" s="270">
        <f t="shared" si="27"/>
        <v>0</v>
      </c>
      <c r="Y127" s="270">
        <f t="shared" si="27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0.30984969569019083</v>
      </c>
      <c r="C128" s="269">
        <f t="shared" si="28"/>
        <v>0.30308613535675449</v>
      </c>
      <c r="D128" s="269">
        <f t="shared" si="28"/>
        <v>0.29238810487264538</v>
      </c>
      <c r="E128" s="269">
        <f t="shared" si="28"/>
        <v>0.28560297017204156</v>
      </c>
      <c r="F128" s="269">
        <f t="shared" si="28"/>
        <v>0.27748878678148498</v>
      </c>
      <c r="G128" s="269">
        <f t="shared" si="28"/>
        <v>0.25161881423611454</v>
      </c>
      <c r="H128" s="269">
        <f t="shared" si="28"/>
        <v>0.28071580116894485</v>
      </c>
      <c r="I128" s="269">
        <f t="shared" si="28"/>
        <v>0.28270336338233382</v>
      </c>
      <c r="J128" s="269">
        <f t="shared" si="28"/>
        <v>0.26500042434673871</v>
      </c>
      <c r="K128" s="269">
        <f t="shared" si="28"/>
        <v>0.26746842317045616</v>
      </c>
      <c r="L128" s="269">
        <f t="shared" si="28"/>
        <v>0.29751932385913504</v>
      </c>
      <c r="M128" s="269">
        <f t="shared" si="28"/>
        <v>0.14374953862196974</v>
      </c>
      <c r="N128" s="269">
        <f t="shared" si="28"/>
        <v>0.1288120380045408</v>
      </c>
      <c r="O128" s="269">
        <f t="shared" si="28"/>
        <v>0.13543381383376357</v>
      </c>
      <c r="P128" s="269">
        <f t="shared" si="28"/>
        <v>0.11579173438167623</v>
      </c>
      <c r="Q128" s="269">
        <f t="shared" si="28"/>
        <v>0.1498682626601727</v>
      </c>
      <c r="R128" s="269">
        <f t="shared" si="28"/>
        <v>0</v>
      </c>
      <c r="S128" s="269">
        <f t="shared" si="28"/>
        <v>0</v>
      </c>
      <c r="T128" s="269">
        <f t="shared" si="28"/>
        <v>0</v>
      </c>
      <c r="U128" s="269">
        <f t="shared" si="28"/>
        <v>0</v>
      </c>
      <c r="V128" s="269">
        <f t="shared" si="28"/>
        <v>0</v>
      </c>
      <c r="W128" s="269">
        <f t="shared" si="28"/>
        <v>0</v>
      </c>
      <c r="X128" s="269">
        <f t="shared" si="28"/>
        <v>0</v>
      </c>
      <c r="Y128" s="269">
        <f t="shared" si="28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0.11075072254886184</v>
      </c>
      <c r="C129" s="270">
        <f t="shared" si="29"/>
        <v>0.11149256569045113</v>
      </c>
      <c r="D129" s="270">
        <f t="shared" si="29"/>
        <v>0.11195308426018843</v>
      </c>
      <c r="E129" s="270">
        <f t="shared" si="29"/>
        <v>0.11440972530190981</v>
      </c>
      <c r="F129" s="270">
        <f t="shared" si="29"/>
        <v>0.1142919492067489</v>
      </c>
      <c r="G129" s="270">
        <f t="shared" si="29"/>
        <v>0.1196429196609788</v>
      </c>
      <c r="H129" s="270">
        <f t="shared" si="29"/>
        <v>0.1134639724102344</v>
      </c>
      <c r="I129" s="270">
        <f t="shared" si="29"/>
        <v>0.11462034274231518</v>
      </c>
      <c r="J129" s="270">
        <f t="shared" si="29"/>
        <v>0.11641754243091361</v>
      </c>
      <c r="K129" s="270">
        <f t="shared" si="29"/>
        <v>0.11482550948051698</v>
      </c>
      <c r="L129" s="270">
        <f t="shared" si="29"/>
        <v>0.11089205853392871</v>
      </c>
      <c r="M129" s="270">
        <f t="shared" si="29"/>
        <v>8.8171276311188096E-2</v>
      </c>
      <c r="N129" s="270">
        <f t="shared" si="29"/>
        <v>5.8504392517931526E-2</v>
      </c>
      <c r="O129" s="270">
        <f t="shared" si="29"/>
        <v>6.943199496238224E-2</v>
      </c>
      <c r="P129" s="270">
        <f t="shared" si="29"/>
        <v>1.3858908423206343E-2</v>
      </c>
      <c r="Q129" s="270">
        <f t="shared" si="29"/>
        <v>9.9036460780745489E-2</v>
      </c>
      <c r="R129" s="270">
        <f t="shared" si="29"/>
        <v>0</v>
      </c>
      <c r="S129" s="270">
        <f t="shared" si="29"/>
        <v>0</v>
      </c>
      <c r="T129" s="270">
        <f t="shared" si="29"/>
        <v>0</v>
      </c>
      <c r="U129" s="270">
        <f t="shared" si="29"/>
        <v>0</v>
      </c>
      <c r="V129" s="270">
        <f t="shared" si="29"/>
        <v>0</v>
      </c>
      <c r="W129" s="270">
        <f t="shared" si="29"/>
        <v>0</v>
      </c>
      <c r="X129" s="270">
        <f t="shared" si="29"/>
        <v>0</v>
      </c>
      <c r="Y129" s="270">
        <f t="shared" si="29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0.19892699667941602</v>
      </c>
      <c r="C130" s="270">
        <f t="shared" si="30"/>
        <v>0.19140553922598005</v>
      </c>
      <c r="D130" s="270">
        <f t="shared" si="30"/>
        <v>0.18018763573742944</v>
      </c>
      <c r="E130" s="270">
        <f t="shared" si="30"/>
        <v>0.17094568098772242</v>
      </c>
      <c r="F130" s="270">
        <f t="shared" si="30"/>
        <v>0.16290990199634839</v>
      </c>
      <c r="G130" s="270">
        <f t="shared" si="30"/>
        <v>0.13171497119382891</v>
      </c>
      <c r="H130" s="270">
        <f t="shared" si="30"/>
        <v>0.16691938954787006</v>
      </c>
      <c r="I130" s="270">
        <f t="shared" si="30"/>
        <v>0.16780769087522659</v>
      </c>
      <c r="J130" s="270">
        <f t="shared" si="30"/>
        <v>0.14828680076214451</v>
      </c>
      <c r="K130" s="270">
        <f t="shared" si="30"/>
        <v>0.15229398937432484</v>
      </c>
      <c r="L130" s="270">
        <f t="shared" si="30"/>
        <v>0.1862956300469096</v>
      </c>
      <c r="M130" s="270">
        <f t="shared" si="30"/>
        <v>4.5130798356082538E-2</v>
      </c>
      <c r="N130" s="270">
        <f t="shared" si="30"/>
        <v>4.2353727411909396E-2</v>
      </c>
      <c r="O130" s="270">
        <f t="shared" si="30"/>
        <v>4.5620594447033633E-2</v>
      </c>
      <c r="P130" s="270">
        <f t="shared" si="30"/>
        <v>3.4202412973268918E-2</v>
      </c>
      <c r="Q130" s="270">
        <f t="shared" si="30"/>
        <v>4.4094507658082781E-2</v>
      </c>
      <c r="R130" s="270">
        <f t="shared" si="30"/>
        <v>0</v>
      </c>
      <c r="S130" s="270">
        <f t="shared" si="30"/>
        <v>0</v>
      </c>
      <c r="T130" s="270">
        <f t="shared" si="30"/>
        <v>0</v>
      </c>
      <c r="U130" s="270">
        <f t="shared" si="30"/>
        <v>0</v>
      </c>
      <c r="V130" s="270">
        <f t="shared" si="30"/>
        <v>0</v>
      </c>
      <c r="W130" s="270">
        <f t="shared" si="30"/>
        <v>0</v>
      </c>
      <c r="X130" s="270">
        <f t="shared" si="30"/>
        <v>0</v>
      </c>
      <c r="Y130" s="270">
        <f t="shared" si="30"/>
        <v>0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1.7197646191300663E-4</v>
      </c>
      <c r="C131" s="271">
        <f t="shared" si="31"/>
        <v>1.8803044032332809E-4</v>
      </c>
      <c r="D131" s="271">
        <f t="shared" si="31"/>
        <v>2.4738487502749053E-4</v>
      </c>
      <c r="E131" s="271">
        <f t="shared" si="31"/>
        <v>2.4756388240932461E-4</v>
      </c>
      <c r="F131" s="271">
        <f t="shared" si="31"/>
        <v>2.8693557838770198E-4</v>
      </c>
      <c r="G131" s="271">
        <f t="shared" si="31"/>
        <v>2.6092338130677693E-4</v>
      </c>
      <c r="H131" s="271">
        <f t="shared" si="31"/>
        <v>3.3243921084039318E-4</v>
      </c>
      <c r="I131" s="271">
        <f t="shared" si="31"/>
        <v>2.7532976479198489E-4</v>
      </c>
      <c r="J131" s="271">
        <f t="shared" si="31"/>
        <v>2.9608115368060667E-4</v>
      </c>
      <c r="K131" s="271">
        <f t="shared" si="31"/>
        <v>3.4892431561432468E-4</v>
      </c>
      <c r="L131" s="271">
        <f t="shared" si="31"/>
        <v>3.3163527829673992E-4</v>
      </c>
      <c r="M131" s="271">
        <f t="shared" si="31"/>
        <v>1.0447463954699112E-2</v>
      </c>
      <c r="N131" s="271">
        <f t="shared" si="31"/>
        <v>2.795391807469989E-2</v>
      </c>
      <c r="O131" s="271">
        <f t="shared" si="31"/>
        <v>2.0381224424347696E-2</v>
      </c>
      <c r="P131" s="271">
        <f t="shared" si="31"/>
        <v>6.7730412985200966E-2</v>
      </c>
      <c r="Q131" s="271">
        <f t="shared" si="31"/>
        <v>6.7372942213444267E-3</v>
      </c>
      <c r="R131" s="271">
        <f t="shared" si="31"/>
        <v>0</v>
      </c>
      <c r="S131" s="271">
        <f t="shared" si="31"/>
        <v>0</v>
      </c>
      <c r="T131" s="271">
        <f t="shared" si="31"/>
        <v>0</v>
      </c>
      <c r="U131" s="271">
        <f t="shared" si="31"/>
        <v>0</v>
      </c>
      <c r="V131" s="271">
        <f t="shared" si="31"/>
        <v>0</v>
      </c>
      <c r="W131" s="271">
        <f t="shared" si="31"/>
        <v>0</v>
      </c>
      <c r="X131" s="271">
        <f t="shared" si="31"/>
        <v>0</v>
      </c>
      <c r="Y131" s="271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0</v>
      </c>
      <c r="C136" s="272">
        <f t="shared" si="32"/>
        <v>0</v>
      </c>
      <c r="D136" s="272">
        <f t="shared" si="32"/>
        <v>0</v>
      </c>
      <c r="E136" s="272">
        <f t="shared" si="32"/>
        <v>0</v>
      </c>
      <c r="F136" s="272">
        <f t="shared" si="32"/>
        <v>0</v>
      </c>
      <c r="G136" s="272">
        <f t="shared" si="32"/>
        <v>0</v>
      </c>
      <c r="H136" s="272">
        <f t="shared" si="32"/>
        <v>0</v>
      </c>
      <c r="I136" s="272">
        <f t="shared" si="32"/>
        <v>0</v>
      </c>
      <c r="J136" s="272">
        <f t="shared" si="32"/>
        <v>0</v>
      </c>
      <c r="K136" s="272">
        <f t="shared" si="32"/>
        <v>0</v>
      </c>
      <c r="L136" s="272">
        <f t="shared" si="32"/>
        <v>0</v>
      </c>
      <c r="M136" s="272">
        <f t="shared" si="32"/>
        <v>0</v>
      </c>
      <c r="N136" s="272">
        <f t="shared" si="32"/>
        <v>0</v>
      </c>
      <c r="O136" s="272">
        <f t="shared" si="32"/>
        <v>0</v>
      </c>
      <c r="P136" s="272">
        <f t="shared" si="32"/>
        <v>0</v>
      </c>
      <c r="Q136" s="272">
        <f t="shared" si="32"/>
        <v>0</v>
      </c>
      <c r="R136" s="272">
        <f t="shared" si="32"/>
        <v>0</v>
      </c>
      <c r="S136" s="272">
        <f t="shared" si="32"/>
        <v>0</v>
      </c>
      <c r="T136" s="272">
        <f t="shared" si="32"/>
        <v>0</v>
      </c>
      <c r="U136" s="272">
        <f t="shared" si="32"/>
        <v>0</v>
      </c>
      <c r="V136" s="272">
        <f t="shared" si="32"/>
        <v>0</v>
      </c>
      <c r="W136" s="272">
        <f t="shared" si="32"/>
        <v>0</v>
      </c>
      <c r="X136" s="272">
        <f t="shared" si="32"/>
        <v>0</v>
      </c>
      <c r="Y136" s="272">
        <f t="shared" si="32"/>
        <v>0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</v>
      </c>
      <c r="C137" s="273">
        <f>IF(C$6=0,0,C$6/ISI!C$8*1000)</f>
        <v>0</v>
      </c>
      <c r="D137" s="273">
        <f>IF(D$6=0,0,D$6/ISI!D$8*1000)</f>
        <v>0</v>
      </c>
      <c r="E137" s="273">
        <f>IF(E$6=0,0,E$6/ISI!E$8*1000)</f>
        <v>0</v>
      </c>
      <c r="F137" s="273">
        <f>IF(F$6=0,0,F$6/ISI!F$8*1000)</f>
        <v>0</v>
      </c>
      <c r="G137" s="273">
        <f>IF(G$6=0,0,G$6/ISI!G$8*1000)</f>
        <v>0</v>
      </c>
      <c r="H137" s="273">
        <f>IF(H$6=0,0,H$6/ISI!H$8*1000)</f>
        <v>0</v>
      </c>
      <c r="I137" s="273">
        <f>IF(I$6=0,0,I$6/ISI!I$8*1000)</f>
        <v>0</v>
      </c>
      <c r="J137" s="273">
        <f>IF(J$6=0,0,J$6/ISI!J$8*1000)</f>
        <v>0</v>
      </c>
      <c r="K137" s="273">
        <f>IF(K$6=0,0,K$6/ISI!K$8*1000)</f>
        <v>0</v>
      </c>
      <c r="L137" s="273">
        <f>IF(L$6=0,0,L$6/ISI!L$8*1000)</f>
        <v>0</v>
      </c>
      <c r="M137" s="273">
        <f>IF(M$6=0,0,M$6/ISI!M$8*1000)</f>
        <v>0</v>
      </c>
      <c r="N137" s="273">
        <f>IF(N$6=0,0,N$6/ISI!N$8*1000)</f>
        <v>0</v>
      </c>
      <c r="O137" s="273">
        <f>IF(O$6=0,0,O$6/ISI!O$8*1000)</f>
        <v>0</v>
      </c>
      <c r="P137" s="273">
        <f>IF(P$6=0,0,P$6/ISI!P$8*1000)</f>
        <v>0</v>
      </c>
      <c r="Q137" s="273">
        <f>IF(Q$6=0,0,Q$6/ISI!Q$8*1000)</f>
        <v>0</v>
      </c>
      <c r="R137" s="273">
        <f>IF(R$6=0,0,R$6/ISI!R$8*1000)</f>
        <v>0</v>
      </c>
      <c r="S137" s="273">
        <f>IF(S$6=0,0,S$6/ISI!S$8*1000)</f>
        <v>0</v>
      </c>
      <c r="T137" s="273">
        <f>IF(T$6=0,0,T$6/ISI!T$8*1000)</f>
        <v>0</v>
      </c>
      <c r="U137" s="273">
        <f>IF(U$6=0,0,U$6/ISI!U$8*1000)</f>
        <v>0</v>
      </c>
      <c r="V137" s="273">
        <f>IF(V$6=0,0,V$6/ISI!V$8*1000)</f>
        <v>0</v>
      </c>
      <c r="W137" s="273">
        <f>IF(W$6=0,0,W$6/ISI!W$8*1000)</f>
        <v>0</v>
      </c>
      <c r="X137" s="273">
        <f>IF(X$6=0,0,X$6/ISI!X$8*1000)</f>
        <v>0</v>
      </c>
      <c r="Y137" s="273">
        <f>IF(Y$6=0,0,Y$6/ISI!Y$8*1000)</f>
        <v>0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</v>
      </c>
      <c r="C138" s="274">
        <f>IF(C$7=0,0,C$7/ISI!C$8*1000)</f>
        <v>0</v>
      </c>
      <c r="D138" s="274">
        <f>IF(D$7=0,0,D$7/ISI!D$8*1000)</f>
        <v>0</v>
      </c>
      <c r="E138" s="274">
        <f>IF(E$7=0,0,E$7/ISI!E$8*1000)</f>
        <v>0</v>
      </c>
      <c r="F138" s="274">
        <f>IF(F$7=0,0,F$7/ISI!F$8*1000)</f>
        <v>0</v>
      </c>
      <c r="G138" s="274">
        <f>IF(G$7=0,0,G$7/ISI!G$8*1000)</f>
        <v>0</v>
      </c>
      <c r="H138" s="274">
        <f>IF(H$7=0,0,H$7/ISI!H$8*1000)</f>
        <v>0</v>
      </c>
      <c r="I138" s="274">
        <f>IF(I$7=0,0,I$7/ISI!I$8*1000)</f>
        <v>0</v>
      </c>
      <c r="J138" s="274">
        <f>IF(J$7=0,0,J$7/ISI!J$8*1000)</f>
        <v>0</v>
      </c>
      <c r="K138" s="274">
        <f>IF(K$7=0,0,K$7/ISI!K$8*1000)</f>
        <v>0</v>
      </c>
      <c r="L138" s="274">
        <f>IF(L$7=0,0,L$7/ISI!L$8*1000)</f>
        <v>0</v>
      </c>
      <c r="M138" s="274">
        <f>IF(M$7=0,0,M$7/ISI!M$8*1000)</f>
        <v>0</v>
      </c>
      <c r="N138" s="274">
        <f>IF(N$7=0,0,N$7/ISI!N$8*1000)</f>
        <v>0</v>
      </c>
      <c r="O138" s="274">
        <f>IF(O$7=0,0,O$7/ISI!O$8*1000)</f>
        <v>0</v>
      </c>
      <c r="P138" s="274">
        <f>IF(P$7=0,0,P$7/ISI!P$8*1000)</f>
        <v>0</v>
      </c>
      <c r="Q138" s="274">
        <f>IF(Q$7=0,0,Q$7/ISI!Q$8*1000)</f>
        <v>0</v>
      </c>
      <c r="R138" s="274">
        <f>IF(R$7=0,0,R$7/ISI!R$8*1000)</f>
        <v>0</v>
      </c>
      <c r="S138" s="274">
        <f>IF(S$7=0,0,S$7/ISI!S$8*1000)</f>
        <v>0</v>
      </c>
      <c r="T138" s="274">
        <f>IF(T$7=0,0,T$7/ISI!T$8*1000)</f>
        <v>0</v>
      </c>
      <c r="U138" s="274">
        <f>IF(U$7=0,0,U$7/ISI!U$8*1000)</f>
        <v>0</v>
      </c>
      <c r="V138" s="274">
        <f>IF(V$7=0,0,V$7/ISI!V$8*1000)</f>
        <v>0</v>
      </c>
      <c r="W138" s="274">
        <f>IF(W$7=0,0,W$7/ISI!W$8*1000)</f>
        <v>0</v>
      </c>
      <c r="X138" s="274">
        <f>IF(X$7=0,0,X$7/ISI!X$8*1000)</f>
        <v>0</v>
      </c>
      <c r="Y138" s="274">
        <f>IF(Y$7=0,0,Y$7/ISI!Y$8*1000)</f>
        <v>0</v>
      </c>
      <c r="DA138" s="77"/>
    </row>
    <row r="139" spans="1:105" ht="12" customHeight="1" x14ac:dyDescent="0.25">
      <c r="A139" s="173" t="s">
        <v>93</v>
      </c>
      <c r="B139" s="274">
        <f>IF(B$8=0,0,B$8/ISI!B$8*1000)</f>
        <v>0</v>
      </c>
      <c r="C139" s="274">
        <f>IF(C$8=0,0,C$8/ISI!C$8*1000)</f>
        <v>0</v>
      </c>
      <c r="D139" s="274">
        <f>IF(D$8=0,0,D$8/ISI!D$8*1000)</f>
        <v>0</v>
      </c>
      <c r="E139" s="274">
        <f>IF(E$8=0,0,E$8/ISI!E$8*1000)</f>
        <v>0</v>
      </c>
      <c r="F139" s="274">
        <f>IF(F$8=0,0,F$8/ISI!F$8*1000)</f>
        <v>0</v>
      </c>
      <c r="G139" s="274">
        <f>IF(G$8=0,0,G$8/ISI!G$8*1000)</f>
        <v>0</v>
      </c>
      <c r="H139" s="274">
        <f>IF(H$8=0,0,H$8/ISI!H$8*1000)</f>
        <v>0</v>
      </c>
      <c r="I139" s="274">
        <f>IF(I$8=0,0,I$8/ISI!I$8*1000)</f>
        <v>0</v>
      </c>
      <c r="J139" s="274">
        <f>IF(J$8=0,0,J$8/ISI!J$8*1000)</f>
        <v>0</v>
      </c>
      <c r="K139" s="274">
        <f>IF(K$8=0,0,K$8/ISI!K$8*1000)</f>
        <v>0</v>
      </c>
      <c r="L139" s="274">
        <f>IF(L$8=0,0,L$8/ISI!L$8*1000)</f>
        <v>0</v>
      </c>
      <c r="M139" s="274">
        <f>IF(M$8=0,0,M$8/ISI!M$8*1000)</f>
        <v>0</v>
      </c>
      <c r="N139" s="274">
        <f>IF(N$8=0,0,N$8/ISI!N$8*1000)</f>
        <v>0</v>
      </c>
      <c r="O139" s="274">
        <f>IF(O$8=0,0,O$8/ISI!O$8*1000)</f>
        <v>0</v>
      </c>
      <c r="P139" s="274">
        <f>IF(P$8=0,0,P$8/ISI!P$8*1000)</f>
        <v>0</v>
      </c>
      <c r="Q139" s="274">
        <f>IF(Q$8=0,0,Q$8/ISI!Q$8*1000)</f>
        <v>0</v>
      </c>
      <c r="R139" s="274">
        <f>IF(R$8=0,0,R$8/ISI!R$8*1000)</f>
        <v>0</v>
      </c>
      <c r="S139" s="274">
        <f>IF(S$8=0,0,S$8/ISI!S$8*1000)</f>
        <v>0</v>
      </c>
      <c r="T139" s="274">
        <f>IF(T$8=0,0,T$8/ISI!T$8*1000)</f>
        <v>0</v>
      </c>
      <c r="U139" s="274">
        <f>IF(U$8=0,0,U$8/ISI!U$8*1000)</f>
        <v>0</v>
      </c>
      <c r="V139" s="274">
        <f>IF(V$8=0,0,V$8/ISI!V$8*1000)</f>
        <v>0</v>
      </c>
      <c r="W139" s="274">
        <f>IF(W$8=0,0,W$8/ISI!W$8*1000)</f>
        <v>0</v>
      </c>
      <c r="X139" s="274">
        <f>IF(X$8=0,0,X$8/ISI!X$8*1000)</f>
        <v>0</v>
      </c>
      <c r="Y139" s="274">
        <f>IF(Y$8=0,0,Y$8/ISI!Y$8*1000)</f>
        <v>0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</v>
      </c>
      <c r="C140" s="274">
        <f>IF(C$9=0,0,C$9/ISI!C$8*1000)</f>
        <v>0</v>
      </c>
      <c r="D140" s="274">
        <f>IF(D$9=0,0,D$9/ISI!D$8*1000)</f>
        <v>0</v>
      </c>
      <c r="E140" s="274">
        <f>IF(E$9=0,0,E$9/ISI!E$8*1000)</f>
        <v>0</v>
      </c>
      <c r="F140" s="274">
        <f>IF(F$9=0,0,F$9/ISI!F$8*1000)</f>
        <v>0</v>
      </c>
      <c r="G140" s="274">
        <f>IF(G$9=0,0,G$9/ISI!G$8*1000)</f>
        <v>0</v>
      </c>
      <c r="H140" s="274">
        <f>IF(H$9=0,0,H$9/ISI!H$8*1000)</f>
        <v>0</v>
      </c>
      <c r="I140" s="274">
        <f>IF(I$9=0,0,I$9/ISI!I$8*1000)</f>
        <v>0</v>
      </c>
      <c r="J140" s="274">
        <f>IF(J$9=0,0,J$9/ISI!J$8*1000)</f>
        <v>0</v>
      </c>
      <c r="K140" s="274">
        <f>IF(K$9=0,0,K$9/ISI!K$8*1000)</f>
        <v>0</v>
      </c>
      <c r="L140" s="274">
        <f>IF(L$9=0,0,L$9/ISI!L$8*1000)</f>
        <v>0</v>
      </c>
      <c r="M140" s="274">
        <f>IF(M$9=0,0,M$9/ISI!M$8*1000)</f>
        <v>0</v>
      </c>
      <c r="N140" s="274">
        <f>IF(N$9=0,0,N$9/ISI!N$8*1000)</f>
        <v>0</v>
      </c>
      <c r="O140" s="274">
        <f>IF(O$9=0,0,O$9/ISI!O$8*1000)</f>
        <v>0</v>
      </c>
      <c r="P140" s="274">
        <f>IF(P$9=0,0,P$9/ISI!P$8*1000)</f>
        <v>0</v>
      </c>
      <c r="Q140" s="274">
        <f>IF(Q$9=0,0,Q$9/ISI!Q$8*1000)</f>
        <v>0</v>
      </c>
      <c r="R140" s="274">
        <f>IF(R$9=0,0,R$9/ISI!R$8*1000)</f>
        <v>0</v>
      </c>
      <c r="S140" s="274">
        <f>IF(S$9=0,0,S$9/ISI!S$8*1000)</f>
        <v>0</v>
      </c>
      <c r="T140" s="274">
        <f>IF(T$9=0,0,T$9/ISI!T$8*1000)</f>
        <v>0</v>
      </c>
      <c r="U140" s="274">
        <f>IF(U$9=0,0,U$9/ISI!U$8*1000)</f>
        <v>0</v>
      </c>
      <c r="V140" s="274">
        <f>IF(V$9=0,0,V$9/ISI!V$8*1000)</f>
        <v>0</v>
      </c>
      <c r="W140" s="274">
        <f>IF(W$9=0,0,W$9/ISI!W$8*1000)</f>
        <v>0</v>
      </c>
      <c r="X140" s="274">
        <f>IF(X$9=0,0,X$9/ISI!X$8*1000)</f>
        <v>0</v>
      </c>
      <c r="Y140" s="274">
        <f>IF(Y$9=0,0,Y$9/ISI!Y$8*1000)</f>
        <v>0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</v>
      </c>
      <c r="C141" s="275">
        <f>IF(C$10=0,0,C$10/ISI!C$8*1000)</f>
        <v>0</v>
      </c>
      <c r="D141" s="275">
        <f>IF(D$10=0,0,D$10/ISI!D$8*1000)</f>
        <v>0</v>
      </c>
      <c r="E141" s="275">
        <f>IF(E$10=0,0,E$10/ISI!E$8*1000)</f>
        <v>0</v>
      </c>
      <c r="F141" s="275">
        <f>IF(F$10=0,0,F$10/ISI!F$8*1000)</f>
        <v>0</v>
      </c>
      <c r="G141" s="275">
        <f>IF(G$10=0,0,G$10/ISI!G$8*1000)</f>
        <v>0</v>
      </c>
      <c r="H141" s="275">
        <f>IF(H$10=0,0,H$10/ISI!H$8*1000)</f>
        <v>0</v>
      </c>
      <c r="I141" s="275">
        <f>IF(I$10=0,0,I$10/ISI!I$8*1000)</f>
        <v>0</v>
      </c>
      <c r="J141" s="275">
        <f>IF(J$10=0,0,J$10/ISI!J$8*1000)</f>
        <v>0</v>
      </c>
      <c r="K141" s="275">
        <f>IF(K$10=0,0,K$10/ISI!K$8*1000)</f>
        <v>0</v>
      </c>
      <c r="L141" s="275">
        <f>IF(L$10=0,0,L$10/ISI!L$8*1000)</f>
        <v>0</v>
      </c>
      <c r="M141" s="275">
        <f>IF(M$10=0,0,M$10/ISI!M$8*1000)</f>
        <v>0</v>
      </c>
      <c r="N141" s="275">
        <f>IF(N$10=0,0,N$10/ISI!N$8*1000)</f>
        <v>0</v>
      </c>
      <c r="O141" s="275">
        <f>IF(O$10=0,0,O$10/ISI!O$8*1000)</f>
        <v>0</v>
      </c>
      <c r="P141" s="275">
        <f>IF(P$10=0,0,P$10/ISI!P$8*1000)</f>
        <v>0</v>
      </c>
      <c r="Q141" s="275">
        <f>IF(Q$10=0,0,Q$10/ISI!Q$8*1000)</f>
        <v>0</v>
      </c>
      <c r="R141" s="275">
        <f>IF(R$10=0,0,R$10/ISI!R$8*1000)</f>
        <v>0</v>
      </c>
      <c r="S141" s="275">
        <f>IF(S$10=0,0,S$10/ISI!S$8*1000)</f>
        <v>0</v>
      </c>
      <c r="T141" s="275">
        <f>IF(T$10=0,0,T$10/ISI!T$8*1000)</f>
        <v>0</v>
      </c>
      <c r="U141" s="275">
        <f>IF(U$10=0,0,U$10/ISI!U$8*1000)</f>
        <v>0</v>
      </c>
      <c r="V141" s="275">
        <f>IF(V$10=0,0,V$10/ISI!V$8*1000)</f>
        <v>0</v>
      </c>
      <c r="W141" s="275">
        <f>IF(W$10=0,0,W$10/ISI!W$8*1000)</f>
        <v>0</v>
      </c>
      <c r="X141" s="275">
        <f>IF(X$10=0,0,X$10/ISI!X$8*1000)</f>
        <v>0</v>
      </c>
      <c r="Y141" s="275">
        <f>IF(Y$10=0,0,Y$10/ISI!Y$8*1000)</f>
        <v>0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0</v>
      </c>
      <c r="C142" s="276">
        <f>IF(C$16=0,0,C$16/ISI!C$8*1000)</f>
        <v>0</v>
      </c>
      <c r="D142" s="276">
        <f>IF(D$16=0,0,D$16/ISI!D$8*1000)</f>
        <v>0</v>
      </c>
      <c r="E142" s="276">
        <f>IF(E$16=0,0,E$16/ISI!E$8*1000)</f>
        <v>0</v>
      </c>
      <c r="F142" s="276">
        <f>IF(F$16=0,0,F$16/ISI!F$8*1000)</f>
        <v>0</v>
      </c>
      <c r="G142" s="276">
        <f>IF(G$16=0,0,G$16/ISI!G$8*1000)</f>
        <v>0</v>
      </c>
      <c r="H142" s="276">
        <f>IF(H$16=0,0,H$16/ISI!H$8*1000)</f>
        <v>0</v>
      </c>
      <c r="I142" s="276">
        <f>IF(I$16=0,0,I$16/ISI!I$8*1000)</f>
        <v>0</v>
      </c>
      <c r="J142" s="276">
        <f>IF(J$16=0,0,J$16/ISI!J$8*1000)</f>
        <v>0</v>
      </c>
      <c r="K142" s="276">
        <f>IF(K$16=0,0,K$16/ISI!K$8*1000)</f>
        <v>0</v>
      </c>
      <c r="L142" s="276">
        <f>IF(L$16=0,0,L$16/ISI!L$8*1000)</f>
        <v>0</v>
      </c>
      <c r="M142" s="276">
        <f>IF(M$16=0,0,M$16/ISI!M$8*1000)</f>
        <v>0</v>
      </c>
      <c r="N142" s="276">
        <f>IF(N$16=0,0,N$16/ISI!N$8*1000)</f>
        <v>0</v>
      </c>
      <c r="O142" s="276">
        <f>IF(O$16=0,0,O$16/ISI!O$8*1000)</f>
        <v>0</v>
      </c>
      <c r="P142" s="276">
        <f>IF(P$16=0,0,P$16/ISI!P$8*1000)</f>
        <v>0</v>
      </c>
      <c r="Q142" s="276">
        <f>IF(Q$16=0,0,Q$16/ISI!Q$8*1000)</f>
        <v>0</v>
      </c>
      <c r="R142" s="276">
        <f>IF(R$16=0,0,R$16/ISI!R$8*1000)</f>
        <v>0</v>
      </c>
      <c r="S142" s="276">
        <f>IF(S$16=0,0,S$16/ISI!S$8*1000)</f>
        <v>0</v>
      </c>
      <c r="T142" s="276">
        <f>IF(T$16=0,0,T$16/ISI!T$8*1000)</f>
        <v>0</v>
      </c>
      <c r="U142" s="276">
        <f>IF(U$16=0,0,U$16/ISI!U$8*1000)</f>
        <v>0</v>
      </c>
      <c r="V142" s="276">
        <f>IF(V$16=0,0,V$16/ISI!V$8*1000)</f>
        <v>0</v>
      </c>
      <c r="W142" s="276">
        <f>IF(W$16=0,0,W$16/ISI!W$8*1000)</f>
        <v>0</v>
      </c>
      <c r="X142" s="276">
        <f>IF(X$16=0,0,X$16/ISI!X$8*1000)</f>
        <v>0</v>
      </c>
      <c r="Y142" s="276">
        <f>IF(Y$16=0,0,Y$16/ISI!Y$8*1000)</f>
        <v>0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0</v>
      </c>
      <c r="C143" s="276">
        <f>IF(C$22=0,0,C$22/ISI!C$8*1000)</f>
        <v>0</v>
      </c>
      <c r="D143" s="276">
        <f>IF(D$22=0,0,D$22/ISI!D$8*1000)</f>
        <v>0</v>
      </c>
      <c r="E143" s="276">
        <f>IF(E$22=0,0,E$22/ISI!E$8*1000)</f>
        <v>0</v>
      </c>
      <c r="F143" s="276">
        <f>IF(F$22=0,0,F$22/ISI!F$8*1000)</f>
        <v>0</v>
      </c>
      <c r="G143" s="276">
        <f>IF(G$22=0,0,G$22/ISI!G$8*1000)</f>
        <v>0</v>
      </c>
      <c r="H143" s="276">
        <f>IF(H$22=0,0,H$22/ISI!H$8*1000)</f>
        <v>0</v>
      </c>
      <c r="I143" s="276">
        <f>IF(I$22=0,0,I$22/ISI!I$8*1000)</f>
        <v>0</v>
      </c>
      <c r="J143" s="276">
        <f>IF(J$22=0,0,J$22/ISI!J$8*1000)</f>
        <v>0</v>
      </c>
      <c r="K143" s="276">
        <f>IF(K$22=0,0,K$22/ISI!K$8*1000)</f>
        <v>0</v>
      </c>
      <c r="L143" s="276">
        <f>IF(L$22=0,0,L$22/ISI!L$8*1000)</f>
        <v>0</v>
      </c>
      <c r="M143" s="276">
        <f>IF(M$22=0,0,M$22/ISI!M$8*1000)</f>
        <v>0</v>
      </c>
      <c r="N143" s="276">
        <f>IF(N$22=0,0,N$22/ISI!N$8*1000)</f>
        <v>0</v>
      </c>
      <c r="O143" s="276">
        <f>IF(O$22=0,0,O$22/ISI!O$8*1000)</f>
        <v>0</v>
      </c>
      <c r="P143" s="276">
        <f>IF(P$22=0,0,P$22/ISI!P$8*1000)</f>
        <v>0</v>
      </c>
      <c r="Q143" s="276">
        <f>IF(Q$22=0,0,Q$22/ISI!Q$8*1000)</f>
        <v>0</v>
      </c>
      <c r="R143" s="276">
        <f>IF(R$22=0,0,R$22/ISI!R$8*1000)</f>
        <v>0</v>
      </c>
      <c r="S143" s="276">
        <f>IF(S$22=0,0,S$22/ISI!S$8*1000)</f>
        <v>0</v>
      </c>
      <c r="T143" s="276">
        <f>IF(T$22=0,0,T$22/ISI!T$8*1000)</f>
        <v>0</v>
      </c>
      <c r="U143" s="276">
        <f>IF(U$22=0,0,U$22/ISI!U$8*1000)</f>
        <v>0</v>
      </c>
      <c r="V143" s="276">
        <f>IF(V$22=0,0,V$22/ISI!V$8*1000)</f>
        <v>0</v>
      </c>
      <c r="W143" s="276">
        <f>IF(W$22=0,0,W$22/ISI!W$8*1000)</f>
        <v>0</v>
      </c>
      <c r="X143" s="276">
        <f>IF(X$22=0,0,X$22/ISI!X$8*1000)</f>
        <v>0</v>
      </c>
      <c r="Y143" s="276">
        <f>IF(Y$22=0,0,Y$22/ISI!Y$8*1000)</f>
        <v>0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0</v>
      </c>
      <c r="C144" s="276">
        <f>IF(C$28=0,0,C$28/ISI!C$8*1000)</f>
        <v>0</v>
      </c>
      <c r="D144" s="276">
        <f>IF(D$28=0,0,D$28/ISI!D$8*1000)</f>
        <v>0</v>
      </c>
      <c r="E144" s="276">
        <f>IF(E$28=0,0,E$28/ISI!E$8*1000)</f>
        <v>0</v>
      </c>
      <c r="F144" s="276">
        <f>IF(F$28=0,0,F$28/ISI!F$8*1000)</f>
        <v>0</v>
      </c>
      <c r="G144" s="276">
        <f>IF(G$28=0,0,G$28/ISI!G$8*1000)</f>
        <v>0</v>
      </c>
      <c r="H144" s="276">
        <f>IF(H$28=0,0,H$28/ISI!H$8*1000)</f>
        <v>0</v>
      </c>
      <c r="I144" s="276">
        <f>IF(I$28=0,0,I$28/ISI!I$8*1000)</f>
        <v>0</v>
      </c>
      <c r="J144" s="276">
        <f>IF(J$28=0,0,J$28/ISI!J$8*1000)</f>
        <v>0</v>
      </c>
      <c r="K144" s="276">
        <f>IF(K$28=0,0,K$28/ISI!K$8*1000)</f>
        <v>0</v>
      </c>
      <c r="L144" s="276">
        <f>IF(L$28=0,0,L$28/ISI!L$8*1000)</f>
        <v>0</v>
      </c>
      <c r="M144" s="276">
        <f>IF(M$28=0,0,M$28/ISI!M$8*1000)</f>
        <v>0</v>
      </c>
      <c r="N144" s="276">
        <f>IF(N$28=0,0,N$28/ISI!N$8*1000)</f>
        <v>0</v>
      </c>
      <c r="O144" s="276">
        <f>IF(O$28=0,0,O$28/ISI!O$8*1000)</f>
        <v>0</v>
      </c>
      <c r="P144" s="276">
        <f>IF(P$28=0,0,P$28/ISI!P$8*1000)</f>
        <v>0</v>
      </c>
      <c r="Q144" s="276">
        <f>IF(Q$28=0,0,Q$28/ISI!Q$8*1000)</f>
        <v>0</v>
      </c>
      <c r="R144" s="276">
        <f>IF(R$28=0,0,R$28/ISI!R$8*1000)</f>
        <v>0</v>
      </c>
      <c r="S144" s="276">
        <f>IF(S$28=0,0,S$28/ISI!S$8*1000)</f>
        <v>0</v>
      </c>
      <c r="T144" s="276">
        <f>IF(T$28=0,0,T$28/ISI!T$8*1000)</f>
        <v>0</v>
      </c>
      <c r="U144" s="276">
        <f>IF(U$28=0,0,U$28/ISI!U$8*1000)</f>
        <v>0</v>
      </c>
      <c r="V144" s="276">
        <f>IF(V$28=0,0,V$28/ISI!V$8*1000)</f>
        <v>0</v>
      </c>
      <c r="W144" s="276">
        <f>IF(W$28=0,0,W$28/ISI!W$8*1000)</f>
        <v>0</v>
      </c>
      <c r="X144" s="276">
        <f>IF(X$28=0,0,X$28/ISI!X$8*1000)</f>
        <v>0</v>
      </c>
      <c r="Y144" s="276">
        <f>IF(Y$28=0,0,Y$28/ISI!Y$8*1000)</f>
        <v>0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0</v>
      </c>
      <c r="C145" s="277">
        <f>IF(C$35=0,0,C$35/ISI!C$8*1000)</f>
        <v>0</v>
      </c>
      <c r="D145" s="277">
        <f>IF(D$35=0,0,D$35/ISI!D$8*1000)</f>
        <v>0</v>
      </c>
      <c r="E145" s="277">
        <f>IF(E$35=0,0,E$35/ISI!E$8*1000)</f>
        <v>0</v>
      </c>
      <c r="F145" s="277">
        <f>IF(F$35=0,0,F$35/ISI!F$8*1000)</f>
        <v>0</v>
      </c>
      <c r="G145" s="277">
        <f>IF(G$35=0,0,G$35/ISI!G$8*1000)</f>
        <v>0</v>
      </c>
      <c r="H145" s="277">
        <f>IF(H$35=0,0,H$35/ISI!H$8*1000)</f>
        <v>0</v>
      </c>
      <c r="I145" s="277">
        <f>IF(I$35=0,0,I$35/ISI!I$8*1000)</f>
        <v>0</v>
      </c>
      <c r="J145" s="277">
        <f>IF(J$35=0,0,J$35/ISI!J$8*1000)</f>
        <v>0</v>
      </c>
      <c r="K145" s="277">
        <f>IF(K$35=0,0,K$35/ISI!K$8*1000)</f>
        <v>0</v>
      </c>
      <c r="L145" s="277">
        <f>IF(L$35=0,0,L$35/ISI!L$8*1000)</f>
        <v>0</v>
      </c>
      <c r="M145" s="277">
        <f>IF(M$35=0,0,M$35/ISI!M$8*1000)</f>
        <v>0</v>
      </c>
      <c r="N145" s="277">
        <f>IF(N$35=0,0,N$35/ISI!N$8*1000)</f>
        <v>0</v>
      </c>
      <c r="O145" s="277">
        <f>IF(O$35=0,0,O$35/ISI!O$8*1000)</f>
        <v>0</v>
      </c>
      <c r="P145" s="277">
        <f>IF(P$35=0,0,P$35/ISI!P$8*1000)</f>
        <v>0</v>
      </c>
      <c r="Q145" s="277">
        <f>IF(Q$35=0,0,Q$35/ISI!Q$8*1000)</f>
        <v>0</v>
      </c>
      <c r="R145" s="277">
        <f>IF(R$35=0,0,R$35/ISI!R$8*1000)</f>
        <v>0</v>
      </c>
      <c r="S145" s="277">
        <f>IF(S$35=0,0,S$35/ISI!S$8*1000)</f>
        <v>0</v>
      </c>
      <c r="T145" s="277">
        <f>IF(T$35=0,0,T$35/ISI!T$8*1000)</f>
        <v>0</v>
      </c>
      <c r="U145" s="277">
        <f>IF(U$35=0,0,U$35/ISI!U$8*1000)</f>
        <v>0</v>
      </c>
      <c r="V145" s="277">
        <f>IF(V$35=0,0,V$35/ISI!V$8*1000)</f>
        <v>0</v>
      </c>
      <c r="W145" s="277">
        <f>IF(W$35=0,0,W$35/ISI!W$8*1000)</f>
        <v>0</v>
      </c>
      <c r="X145" s="277">
        <f>IF(X$35=0,0,X$35/ISI!X$8*1000)</f>
        <v>0</v>
      </c>
      <c r="Y145" s="277">
        <f>IF(Y$35=0,0,Y$35/ISI!Y$8*1000)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275.7376885012103</v>
      </c>
      <c r="C147" s="272">
        <f t="shared" si="33"/>
        <v>271.76485320021038</v>
      </c>
      <c r="D147" s="272">
        <f t="shared" si="33"/>
        <v>256.54573715192794</v>
      </c>
      <c r="E147" s="272">
        <f t="shared" si="33"/>
        <v>251.72647000462976</v>
      </c>
      <c r="F147" s="272">
        <f t="shared" si="33"/>
        <v>201.74957290490596</v>
      </c>
      <c r="G147" s="272">
        <f t="shared" si="33"/>
        <v>190.43522940777333</v>
      </c>
      <c r="H147" s="272">
        <f t="shared" si="33"/>
        <v>196.70419636578262</v>
      </c>
      <c r="I147" s="272">
        <f t="shared" si="33"/>
        <v>193.90737617071687</v>
      </c>
      <c r="J147" s="272">
        <f t="shared" si="33"/>
        <v>199.71203048541449</v>
      </c>
      <c r="K147" s="272">
        <f t="shared" si="33"/>
        <v>164.39250892362421</v>
      </c>
      <c r="L147" s="272">
        <f t="shared" si="33"/>
        <v>198.44061878131234</v>
      </c>
      <c r="M147" s="272">
        <f t="shared" si="33"/>
        <v>82.577203638254048</v>
      </c>
      <c r="N147" s="272">
        <f t="shared" si="33"/>
        <v>102.02679644291504</v>
      </c>
      <c r="O147" s="272">
        <f t="shared" si="33"/>
        <v>137.46859570823003</v>
      </c>
      <c r="P147" s="272">
        <f t="shared" si="33"/>
        <v>161.4617368873603</v>
      </c>
      <c r="Q147" s="272">
        <f t="shared" si="33"/>
        <v>139.34307824591565</v>
      </c>
      <c r="R147" s="272">
        <f t="shared" si="33"/>
        <v>0</v>
      </c>
      <c r="S147" s="272">
        <f t="shared" si="33"/>
        <v>0</v>
      </c>
      <c r="T147" s="272">
        <f t="shared" si="33"/>
        <v>0</v>
      </c>
      <c r="U147" s="272">
        <f t="shared" si="33"/>
        <v>0</v>
      </c>
      <c r="V147" s="272">
        <f t="shared" si="33"/>
        <v>0</v>
      </c>
      <c r="W147" s="272">
        <f t="shared" si="33"/>
        <v>0</v>
      </c>
      <c r="X147" s="272">
        <f t="shared" si="33"/>
        <v>0</v>
      </c>
      <c r="Y147" s="272">
        <f t="shared" si="33"/>
        <v>0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0.13300932543031588</v>
      </c>
      <c r="C148" s="273">
        <f>IF(C$55=0,0,C$55/ISI!C$9*1000)</f>
        <v>0.13585428919429535</v>
      </c>
      <c r="D148" s="273">
        <f>IF(D$55=0,0,D$55/ISI!D$9*1000)</f>
        <v>0.14146917352309035</v>
      </c>
      <c r="E148" s="273">
        <f>IF(E$55=0,0,E$55/ISI!E$9*1000)</f>
        <v>0.14150582593981553</v>
      </c>
      <c r="F148" s="273">
        <f>IF(F$55=0,0,F$55/ISI!F$9*1000)</f>
        <v>0.11904868471471002</v>
      </c>
      <c r="G148" s="273">
        <f>IF(G$55=0,0,G$55/ISI!G$9*1000)</f>
        <v>0.1123331667764713</v>
      </c>
      <c r="H148" s="273">
        <f>IF(H$55=0,0,H$55/ISI!H$9*1000)</f>
        <v>0.12181629770182877</v>
      </c>
      <c r="I148" s="273">
        <f>IF(I$55=0,0,I$55/ISI!I$9*1000)</f>
        <v>0.11337444572537239</v>
      </c>
      <c r="J148" s="273">
        <f>IF(J$55=0,0,J$55/ISI!J$9*1000)</f>
        <v>0.11989118050738681</v>
      </c>
      <c r="K148" s="273">
        <f>IF(K$55=0,0,K$55/ISI!K$9*1000)</f>
        <v>0.10365004908854138</v>
      </c>
      <c r="L148" s="273">
        <f>IF(L$55=0,0,L$55/ISI!L$9*1000)</f>
        <v>0.12099371335587361</v>
      </c>
      <c r="M148" s="273">
        <f>IF(M$55=0,0,M$55/ISI!M$9*1000)</f>
        <v>0.15363043577769903</v>
      </c>
      <c r="N148" s="273">
        <f>IF(N$55=0,0,N$55/ISI!N$9*1000)</f>
        <v>0.23776229758376191</v>
      </c>
      <c r="O148" s="273">
        <f>IF(O$55=0,0,O$55/ISI!O$9*1000)</f>
        <v>0.29766051990989872</v>
      </c>
      <c r="P148" s="273">
        <f>IF(P$55=0,0,P$55/ISI!P$9*1000)</f>
        <v>0.46758045875090559</v>
      </c>
      <c r="Q148" s="273">
        <f>IF(Q$55=0,0,Q$55/ISI!Q$9*1000)</f>
        <v>0.23688813962967331</v>
      </c>
      <c r="R148" s="273">
        <f>IF(R$55=0,0,R$55/ISI!R$9*1000)</f>
        <v>0</v>
      </c>
      <c r="S148" s="273">
        <f>IF(S$55=0,0,S$55/ISI!S$9*1000)</f>
        <v>0</v>
      </c>
      <c r="T148" s="273">
        <f>IF(T$55=0,0,T$55/ISI!T$9*1000)</f>
        <v>0</v>
      </c>
      <c r="U148" s="273">
        <f>IF(U$55=0,0,U$55/ISI!U$9*1000)</f>
        <v>0</v>
      </c>
      <c r="V148" s="273">
        <f>IF(V$55=0,0,V$55/ISI!V$9*1000)</f>
        <v>0</v>
      </c>
      <c r="W148" s="273">
        <f>IF(W$55=0,0,W$55/ISI!W$9*1000)</f>
        <v>0</v>
      </c>
      <c r="X148" s="273">
        <f>IF(X$55=0,0,X$55/ISI!X$9*1000)</f>
        <v>0</v>
      </c>
      <c r="Y148" s="273">
        <f>IF(Y$55=0,0,Y$55/ISI!Y$9*1000)</f>
        <v>0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9.8279797410772154E-2</v>
      </c>
      <c r="C149" s="274">
        <f>IF(C$56=0,0,C$56/ISI!C$9*1000)</f>
        <v>0.10038192417113517</v>
      </c>
      <c r="D149" s="274">
        <f>IF(D$56=0,0,D$56/ISI!D$9*1000)</f>
        <v>0.10453072871948989</v>
      </c>
      <c r="E149" s="274">
        <f>IF(E$56=0,0,E$56/ISI!E$9*1000)</f>
        <v>0.10455781097164564</v>
      </c>
      <c r="F149" s="274">
        <f>IF(F$56=0,0,F$56/ISI!F$9*1000)</f>
        <v>8.7964363234894455E-2</v>
      </c>
      <c r="G149" s="274">
        <f>IF(G$56=0,0,G$56/ISI!G$9*1000)</f>
        <v>8.3002307075724771E-2</v>
      </c>
      <c r="H149" s="274">
        <f>IF(H$56=0,0,H$56/ISI!H$9*1000)</f>
        <v>9.000933596748649E-2</v>
      </c>
      <c r="I149" s="274">
        <f>IF(I$56=0,0,I$56/ISI!I$9*1000)</f>
        <v>8.3771701881803301E-2</v>
      </c>
      <c r="J149" s="274">
        <f>IF(J$56=0,0,J$56/ISI!J$9*1000)</f>
        <v>8.8586878352205412E-2</v>
      </c>
      <c r="K149" s="274">
        <f>IF(K$56=0,0,K$56/ISI!K$9*1000)</f>
        <v>7.6586403194528627E-2</v>
      </c>
      <c r="L149" s="274">
        <f>IF(L$56=0,0,L$56/ISI!L$9*1000)</f>
        <v>8.9401533299423949E-2</v>
      </c>
      <c r="M149" s="274">
        <f>IF(M$56=0,0,M$56/ISI!M$9*1000)</f>
        <v>0.11351661288043456</v>
      </c>
      <c r="N149" s="274">
        <f>IF(N$56=0,0,N$56/ISI!N$9*1000)</f>
        <v>0.17568114388110354</v>
      </c>
      <c r="O149" s="274">
        <f>IF(O$56=0,0,O$56/ISI!O$9*1000)</f>
        <v>0.21993958317799503</v>
      </c>
      <c r="P149" s="274">
        <f>IF(P$56=0,0,P$56/ISI!P$9*1000)</f>
        <v>0.34549241273575421</v>
      </c>
      <c r="Q149" s="274">
        <f>IF(Q$56=0,0,Q$56/ISI!Q$9*1000)</f>
        <v>0.17503523378153041</v>
      </c>
      <c r="R149" s="274">
        <f>IF(R$56=0,0,R$56/ISI!R$9*1000)</f>
        <v>0</v>
      </c>
      <c r="S149" s="274">
        <f>IF(S$56=0,0,S$56/ISI!S$9*1000)</f>
        <v>0</v>
      </c>
      <c r="T149" s="274">
        <f>IF(T$56=0,0,T$56/ISI!T$9*1000)</f>
        <v>0</v>
      </c>
      <c r="U149" s="274">
        <f>IF(U$56=0,0,U$56/ISI!U$9*1000)</f>
        <v>0</v>
      </c>
      <c r="V149" s="274">
        <f>IF(V$56=0,0,V$56/ISI!V$9*1000)</f>
        <v>0</v>
      </c>
      <c r="W149" s="274">
        <f>IF(W$56=0,0,W$56/ISI!W$9*1000)</f>
        <v>0</v>
      </c>
      <c r="X149" s="274">
        <f>IF(X$56=0,0,X$56/ISI!X$9*1000)</f>
        <v>0</v>
      </c>
      <c r="Y149" s="274">
        <f>IF(Y$56=0,0,Y$56/ISI!Y$9*1000)</f>
        <v>0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2.4569949352693055</v>
      </c>
      <c r="C150" s="274">
        <f>IF(C$57=0,0,C$57/ISI!C$9*1000)</f>
        <v>2.5095481042783789</v>
      </c>
      <c r="D150" s="274">
        <f>IF(D$57=0,0,D$57/ISI!D$9*1000)</f>
        <v>2.6132682179872484</v>
      </c>
      <c r="E150" s="274">
        <f>IF(E$57=0,0,E$57/ISI!E$9*1000)</f>
        <v>2.6139452742911402</v>
      </c>
      <c r="F150" s="274">
        <f>IF(F$57=0,0,F$57/ISI!F$9*1000)</f>
        <v>2.1991090808723612</v>
      </c>
      <c r="G150" s="274">
        <f>IF(G$57=0,0,G$57/ISI!G$9*1000)</f>
        <v>2.0750576768931195</v>
      </c>
      <c r="H150" s="274">
        <f>IF(H$57=0,0,H$57/ISI!H$9*1000)</f>
        <v>2.2502333991871621</v>
      </c>
      <c r="I150" s="274">
        <f>IF(I$57=0,0,I$57/ISI!I$9*1000)</f>
        <v>2.0942925470450833</v>
      </c>
      <c r="J150" s="274">
        <f>IF(J$57=0,0,J$57/ISI!J$9*1000)</f>
        <v>2.2146719588051353</v>
      </c>
      <c r="K150" s="274">
        <f>IF(K$57=0,0,K$57/ISI!K$9*1000)</f>
        <v>1.9146600798632156</v>
      </c>
      <c r="L150" s="274">
        <f>IF(L$57=0,0,L$57/ISI!L$9*1000)</f>
        <v>2.235038332485598</v>
      </c>
      <c r="M150" s="274">
        <f>IF(M$57=0,0,M$57/ISI!M$9*1000)</f>
        <v>2.8379153220108657</v>
      </c>
      <c r="N150" s="274">
        <f>IF(N$57=0,0,N$57/ISI!N$9*1000)</f>
        <v>4.392028597027589</v>
      </c>
      <c r="O150" s="274">
        <f>IF(O$57=0,0,O$57/ISI!O$9*1000)</f>
        <v>5.4984895794498776</v>
      </c>
      <c r="P150" s="274">
        <f>IF(P$57=0,0,P$57/ISI!P$9*1000)</f>
        <v>8.6373103183938564</v>
      </c>
      <c r="Q150" s="274">
        <f>IF(Q$57=0,0,Q$57/ISI!Q$9*1000)</f>
        <v>4.375880844538262</v>
      </c>
      <c r="R150" s="274">
        <f>IF(R$57=0,0,R$57/ISI!R$9*1000)</f>
        <v>0</v>
      </c>
      <c r="S150" s="274">
        <f>IF(S$57=0,0,S$57/ISI!S$9*1000)</f>
        <v>0</v>
      </c>
      <c r="T150" s="274">
        <f>IF(T$57=0,0,T$57/ISI!T$9*1000)</f>
        <v>0</v>
      </c>
      <c r="U150" s="274">
        <f>IF(U$57=0,0,U$57/ISI!U$9*1000)</f>
        <v>0</v>
      </c>
      <c r="V150" s="274">
        <f>IF(V$57=0,0,V$57/ISI!V$9*1000)</f>
        <v>0</v>
      </c>
      <c r="W150" s="274">
        <f>IF(W$57=0,0,W$57/ISI!W$9*1000)</f>
        <v>0</v>
      </c>
      <c r="X150" s="274">
        <f>IF(X$57=0,0,X$57/ISI!X$9*1000)</f>
        <v>0</v>
      </c>
      <c r="Y150" s="274">
        <f>IF(Y$57=0,0,Y$57/ISI!Y$9*1000)</f>
        <v>0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6.142487338173263E-2</v>
      </c>
      <c r="C151" s="274">
        <f>IF(C$58=0,0,C$58/ISI!C$9*1000)</f>
        <v>6.2738702606959504E-2</v>
      </c>
      <c r="D151" s="274">
        <f>IF(D$58=0,0,D$58/ISI!D$9*1000)</f>
        <v>6.5331705449681171E-2</v>
      </c>
      <c r="E151" s="274">
        <f>IF(E$58=0,0,E$58/ISI!E$9*1000)</f>
        <v>6.5348631857278516E-2</v>
      </c>
      <c r="F151" s="274">
        <f>IF(F$58=0,0,F$58/ISI!F$9*1000)</f>
        <v>5.4977727021809059E-2</v>
      </c>
      <c r="G151" s="274">
        <f>IF(G$58=0,0,G$58/ISI!G$9*1000)</f>
        <v>5.1876441922327987E-2</v>
      </c>
      <c r="H151" s="274">
        <f>IF(H$58=0,0,H$58/ISI!H$9*1000)</f>
        <v>5.6255834979679058E-2</v>
      </c>
      <c r="I151" s="274">
        <f>IF(I$58=0,0,I$58/ISI!I$9*1000)</f>
        <v>5.2357313676127094E-2</v>
      </c>
      <c r="J151" s="274">
        <f>IF(J$58=0,0,J$58/ISI!J$9*1000)</f>
        <v>5.536679897012841E-2</v>
      </c>
      <c r="K151" s="274">
        <f>IF(K$58=0,0,K$58/ISI!K$9*1000)</f>
        <v>4.78665019965804E-2</v>
      </c>
      <c r="L151" s="274">
        <f>IF(L$58=0,0,L$58/ISI!L$9*1000)</f>
        <v>5.587595831213997E-2</v>
      </c>
      <c r="M151" s="274">
        <f>IF(M$58=0,0,M$58/ISI!M$9*1000)</f>
        <v>7.0947883050271623E-2</v>
      </c>
      <c r="N151" s="274">
        <f>IF(N$58=0,0,N$58/ISI!N$9*1000)</f>
        <v>0.10980071492568974</v>
      </c>
      <c r="O151" s="274">
        <f>IF(O$58=0,0,O$58/ISI!O$9*1000)</f>
        <v>0.13746223948624697</v>
      </c>
      <c r="P151" s="274">
        <f>IF(P$58=0,0,P$58/ISI!P$9*1000)</f>
        <v>0.21593275795984637</v>
      </c>
      <c r="Q151" s="274">
        <f>IF(Q$58=0,0,Q$58/ISI!Q$9*1000)</f>
        <v>0.10939702111345651</v>
      </c>
      <c r="R151" s="274">
        <f>IF(R$58=0,0,R$58/ISI!R$9*1000)</f>
        <v>0</v>
      </c>
      <c r="S151" s="274">
        <f>IF(S$58=0,0,S$58/ISI!S$9*1000)</f>
        <v>0</v>
      </c>
      <c r="T151" s="274">
        <f>IF(T$58=0,0,T$58/ISI!T$9*1000)</f>
        <v>0</v>
      </c>
      <c r="U151" s="274">
        <f>IF(U$58=0,0,U$58/ISI!U$9*1000)</f>
        <v>0</v>
      </c>
      <c r="V151" s="274">
        <f>IF(V$58=0,0,V$58/ISI!V$9*1000)</f>
        <v>0</v>
      </c>
      <c r="W151" s="274">
        <f>IF(W$58=0,0,W$58/ISI!W$9*1000)</f>
        <v>0</v>
      </c>
      <c r="X151" s="274">
        <f>IF(X$58=0,0,X$58/ISI!X$9*1000)</f>
        <v>0</v>
      </c>
      <c r="Y151" s="274">
        <f>IF(Y$58=0,0,Y$58/ISI!Y$9*1000)</f>
        <v>0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0.71525890854580698</v>
      </c>
      <c r="C152" s="275">
        <f>IF(C$59=0,0,C$59/ISI!C$9*1000)</f>
        <v>0.7097701482270804</v>
      </c>
      <c r="D152" s="275">
        <f>IF(D$59=0,0,D$59/ISI!D$9*1000)</f>
        <v>0.67314123017743133</v>
      </c>
      <c r="E152" s="275">
        <f>IF(E$59=0,0,E$59/ISI!E$9*1000)</f>
        <v>0.67495881236087152</v>
      </c>
      <c r="F152" s="275">
        <f>IF(F$59=0,0,F$59/ISI!F$9*1000)</f>
        <v>0.54058492612210574</v>
      </c>
      <c r="G152" s="275">
        <f>IF(G$59=0,0,G$59/ISI!G$9*1000)</f>
        <v>0.53398260899853067</v>
      </c>
      <c r="H152" s="275">
        <f>IF(H$59=0,0,H$59/ISI!H$9*1000)</f>
        <v>0.52346651871562322</v>
      </c>
      <c r="I152" s="275">
        <f>IF(I$59=0,0,I$59/ISI!I$9*1000)</f>
        <v>0.52100839113014163</v>
      </c>
      <c r="J152" s="275">
        <f>IF(J$59=0,0,J$59/ISI!J$9*1000)</f>
        <v>0.54509537420312892</v>
      </c>
      <c r="K152" s="275">
        <f>IF(K$59=0,0,K$59/ISI!K$9*1000)</f>
        <v>0.44277676829078932</v>
      </c>
      <c r="L152" s="275">
        <f>IF(L$59=0,0,L$59/ISI!L$9*1000)</f>
        <v>0.51614842135810424</v>
      </c>
      <c r="M152" s="275">
        <f>IF(M$59=0,0,M$59/ISI!M$9*1000)</f>
        <v>0.19044358106427012</v>
      </c>
      <c r="N152" s="275">
        <f>IF(N$59=0,0,N$59/ISI!N$9*1000)</f>
        <v>0.20628502976615079</v>
      </c>
      <c r="O152" s="275">
        <f>IF(O$59=0,0,O$59/ISI!O$9*1000)</f>
        <v>0.28872904669280425</v>
      </c>
      <c r="P152" s="275">
        <f>IF(P$59=0,0,P$59/ISI!P$9*1000)</f>
        <v>0.30807017668261266</v>
      </c>
      <c r="Q152" s="275">
        <f>IF(Q$59=0,0,Q$59/ISI!Q$9*1000)</f>
        <v>0.34467520232158694</v>
      </c>
      <c r="R152" s="275">
        <f>IF(R$59=0,0,R$59/ISI!R$9*1000)</f>
        <v>0</v>
      </c>
      <c r="S152" s="275">
        <f>IF(S$59=0,0,S$59/ISI!S$9*1000)</f>
        <v>0</v>
      </c>
      <c r="T152" s="275">
        <f>IF(T$59=0,0,T$59/ISI!T$9*1000)</f>
        <v>0</v>
      </c>
      <c r="U152" s="275">
        <f>IF(U$59=0,0,U$59/ISI!U$9*1000)</f>
        <v>0</v>
      </c>
      <c r="V152" s="275">
        <f>IF(V$59=0,0,V$59/ISI!V$9*1000)</f>
        <v>0</v>
      </c>
      <c r="W152" s="275">
        <f>IF(W$59=0,0,W$59/ISI!W$9*1000)</f>
        <v>0</v>
      </c>
      <c r="X152" s="275">
        <f>IF(X$59=0,0,X$59/ISI!X$9*1000)</f>
        <v>0</v>
      </c>
      <c r="Y152" s="275">
        <f>IF(Y$59=0,0,Y$59/ISI!Y$9*1000)</f>
        <v>0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45.614074369292936</v>
      </c>
      <c r="C153" s="276">
        <f>IF(C$65=0,0,C$65/ISI!C$9*1000)</f>
        <v>45.210350697033867</v>
      </c>
      <c r="D153" s="276">
        <f>IF(D$65=0,0,D$65/ISI!D$9*1000)</f>
        <v>42.796231984709976</v>
      </c>
      <c r="E153" s="276">
        <f>IF(E$65=0,0,E$65/ISI!E$9*1000)</f>
        <v>40.773961794848084</v>
      </c>
      <c r="F153" s="276">
        <f>IF(F$65=0,0,F$65/ISI!F$9*1000)</f>
        <v>33.489949953585153</v>
      </c>
      <c r="G153" s="276">
        <f>IF(G$65=0,0,G$65/ISI!G$9*1000)</f>
        <v>32.443657964304471</v>
      </c>
      <c r="H153" s="276">
        <f>IF(H$65=0,0,H$65/ISI!H$9*1000)</f>
        <v>31.733178364439869</v>
      </c>
      <c r="I153" s="276">
        <f>IF(I$65=0,0,I$65/ISI!I$9*1000)</f>
        <v>31.093846921690204</v>
      </c>
      <c r="J153" s="276">
        <f>IF(J$65=0,0,J$65/ISI!J$9*1000)</f>
        <v>33.144646521304573</v>
      </c>
      <c r="K153" s="276">
        <f>IF(K$65=0,0,K$65/ISI!K$9*1000)</f>
        <v>27.207942011616638</v>
      </c>
      <c r="L153" s="276">
        <f>IF(L$65=0,0,L$65/ISI!L$9*1000)</f>
        <v>31.043023373921294</v>
      </c>
      <c r="M153" s="276">
        <f>IF(M$65=0,0,M$65/ISI!M$9*1000)</f>
        <v>13.520335215889837</v>
      </c>
      <c r="N153" s="276">
        <f>IF(N$65=0,0,N$65/ISI!N$9*1000)</f>
        <v>15.676898942078402</v>
      </c>
      <c r="O153" s="276">
        <f>IF(O$65=0,0,O$65/ISI!O$9*1000)</f>
        <v>21.930158832595332</v>
      </c>
      <c r="P153" s="276">
        <f>IF(P$65=0,0,P$65/ISI!P$9*1000)</f>
        <v>15.67566839358448</v>
      </c>
      <c r="Q153" s="276">
        <f>IF(Q$65=0,0,Q$65/ISI!Q$9*1000)</f>
        <v>21.458796050425079</v>
      </c>
      <c r="R153" s="276">
        <f>IF(R$65=0,0,R$65/ISI!R$9*1000)</f>
        <v>0</v>
      </c>
      <c r="S153" s="276">
        <f>IF(S$65=0,0,S$65/ISI!S$9*1000)</f>
        <v>0</v>
      </c>
      <c r="T153" s="276">
        <f>IF(T$65=0,0,T$65/ISI!T$9*1000)</f>
        <v>0</v>
      </c>
      <c r="U153" s="276">
        <f>IF(U$65=0,0,U$65/ISI!U$9*1000)</f>
        <v>0</v>
      </c>
      <c r="V153" s="276">
        <f>IF(V$65=0,0,V$65/ISI!V$9*1000)</f>
        <v>0</v>
      </c>
      <c r="W153" s="276">
        <f>IF(W$65=0,0,W$65/ISI!W$9*1000)</f>
        <v>0</v>
      </c>
      <c r="X153" s="276">
        <f>IF(X$65=0,0,X$65/ISI!X$9*1000)</f>
        <v>0</v>
      </c>
      <c r="Y153" s="276">
        <f>IF(Y$65=0,0,Y$65/ISI!Y$9*1000)</f>
        <v>0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18.248243187618783</v>
      </c>
      <c r="C154" s="276">
        <f>IF(C$71=0,0,C$71/ISI!C$9*1000)</f>
        <v>18.638558606910653</v>
      </c>
      <c r="D154" s="276">
        <f>IF(D$71=0,0,D$71/ISI!D$9*1000)</f>
        <v>19.408893877544596</v>
      </c>
      <c r="E154" s="276">
        <f>IF(E$71=0,0,E$71/ISI!E$9*1000)</f>
        <v>19.413922413789329</v>
      </c>
      <c r="F154" s="276">
        <f>IF(F$71=0,0,F$71/ISI!F$9*1000)</f>
        <v>16.332910063349864</v>
      </c>
      <c r="G154" s="276">
        <f>IF(G$71=0,0,G$71/ISI!G$9*1000)</f>
        <v>15.411573126474735</v>
      </c>
      <c r="H154" s="276">
        <f>IF(H$71=0,0,H$71/ISI!H$9*1000)</f>
        <v>16.71261332607045</v>
      </c>
      <c r="I154" s="276">
        <f>IF(I$71=0,0,I$71/ISI!I$9*1000)</f>
        <v>15.554431617217551</v>
      </c>
      <c r="J154" s="276">
        <f>IF(J$71=0,0,J$71/ISI!J$9*1000)</f>
        <v>16.448496455954846</v>
      </c>
      <c r="K154" s="276">
        <f>IF(K$71=0,0,K$71/ISI!K$9*1000)</f>
        <v>14.220290916122691</v>
      </c>
      <c r="L154" s="276">
        <f>IF(L$71=0,0,L$71/ISI!L$9*1000)</f>
        <v>16.599758688707595</v>
      </c>
      <c r="M154" s="276">
        <f>IF(M$71=0,0,M$71/ISI!M$9*1000)</f>
        <v>21.077360884444602</v>
      </c>
      <c r="N154" s="276">
        <f>IF(N$71=0,0,N$71/ISI!N$9*1000)</f>
        <v>32.619849872320124</v>
      </c>
      <c r="O154" s="276">
        <f>IF(O$71=0,0,O$71/ISI!O$9*1000)</f>
        <v>40.837599447225301</v>
      </c>
      <c r="P154" s="276">
        <f>IF(P$71=0,0,P$71/ISI!P$9*1000)</f>
        <v>64.14980222973243</v>
      </c>
      <c r="Q154" s="276">
        <f>IF(Q$71=0,0,Q$71/ISI!Q$9*1000)</f>
        <v>32.499919582628074</v>
      </c>
      <c r="R154" s="276">
        <f>IF(R$71=0,0,R$71/ISI!R$9*1000)</f>
        <v>0</v>
      </c>
      <c r="S154" s="276">
        <f>IF(S$71=0,0,S$71/ISI!S$9*1000)</f>
        <v>0</v>
      </c>
      <c r="T154" s="276">
        <f>IF(T$71=0,0,T$71/ISI!T$9*1000)</f>
        <v>0</v>
      </c>
      <c r="U154" s="276">
        <f>IF(U$71=0,0,U$71/ISI!U$9*1000)</f>
        <v>0</v>
      </c>
      <c r="V154" s="276">
        <f>IF(V$71=0,0,V$71/ISI!V$9*1000)</f>
        <v>0</v>
      </c>
      <c r="W154" s="276">
        <f>IF(W$71=0,0,W$71/ISI!W$9*1000)</f>
        <v>0</v>
      </c>
      <c r="X154" s="276">
        <f>IF(X$71=0,0,X$71/ISI!X$9*1000)</f>
        <v>0</v>
      </c>
      <c r="Y154" s="276">
        <f>IF(Y$71=0,0,Y$71/ISI!Y$9*1000)</f>
        <v>0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122.97316423184401</v>
      </c>
      <c r="C155" s="276">
        <f>IF(C$72=0,0,C$72/ISI!C$9*1000)</f>
        <v>122.02949164554056</v>
      </c>
      <c r="D155" s="276">
        <f>IF(D$72=0,0,D$72/ISI!D$9*1000)</f>
        <v>115.73194833480844</v>
      </c>
      <c r="E155" s="276">
        <f>IF(E$72=0,0,E$72/ISI!E$9*1000)</f>
        <v>116.04444193632602</v>
      </c>
      <c r="F155" s="276">
        <f>IF(F$72=0,0,F$72/ISI!F$9*1000)</f>
        <v>92.941783886939959</v>
      </c>
      <c r="G155" s="276">
        <f>IF(G$72=0,0,G$72/ISI!G$9*1000)</f>
        <v>91.80665950296158</v>
      </c>
      <c r="H155" s="276">
        <f>IF(H$72=0,0,H$72/ISI!H$9*1000)</f>
        <v>89.9986472126064</v>
      </c>
      <c r="I155" s="276">
        <f>IF(I$72=0,0,I$72/ISI!I$9*1000)</f>
        <v>89.576025804245518</v>
      </c>
      <c r="J155" s="276">
        <f>IF(J$72=0,0,J$72/ISI!J$9*1000)</f>
        <v>94.171502491533445</v>
      </c>
      <c r="K155" s="276">
        <f>IF(K$72=0,0,K$72/ISI!K$9*1000)</f>
        <v>76.408931050614328</v>
      </c>
      <c r="L155" s="276">
        <f>IF(L$72=0,0,L$72/ISI!L$9*1000)</f>
        <v>88.74046003386789</v>
      </c>
      <c r="M155" s="276">
        <f>IF(M$72=0,0,M$72/ISI!M$9*1000)</f>
        <v>32.742618779444612</v>
      </c>
      <c r="N155" s="276">
        <f>IF(N$72=0,0,N$72/ISI!N$9*1000)</f>
        <v>35.466210264445913</v>
      </c>
      <c r="O155" s="276">
        <f>IF(O$72=0,0,O$72/ISI!O$9*1000)</f>
        <v>49.640660260555251</v>
      </c>
      <c r="P155" s="276">
        <f>IF(P$72=0,0,P$72/ISI!P$9*1000)</f>
        <v>52.965945589055082</v>
      </c>
      <c r="Q155" s="276">
        <f>IF(Q$72=0,0,Q$72/ISI!Q$9*1000)</f>
        <v>59.259381121042111</v>
      </c>
      <c r="R155" s="276">
        <f>IF(R$72=0,0,R$72/ISI!R$9*1000)</f>
        <v>0</v>
      </c>
      <c r="S155" s="276">
        <f>IF(S$72=0,0,S$72/ISI!S$9*1000)</f>
        <v>0</v>
      </c>
      <c r="T155" s="276">
        <f>IF(T$72=0,0,T$72/ISI!T$9*1000)</f>
        <v>0</v>
      </c>
      <c r="U155" s="276">
        <f>IF(U$72=0,0,U$72/ISI!U$9*1000)</f>
        <v>0</v>
      </c>
      <c r="V155" s="276">
        <f>IF(V$72=0,0,V$72/ISI!V$9*1000)</f>
        <v>0</v>
      </c>
      <c r="W155" s="276">
        <f>IF(W$72=0,0,W$72/ISI!W$9*1000)</f>
        <v>0</v>
      </c>
      <c r="X155" s="276">
        <f>IF(X$72=0,0,X$72/ISI!X$9*1000)</f>
        <v>0</v>
      </c>
      <c r="Y155" s="276">
        <f>IF(Y$72=0,0,Y$72/ISI!Y$9*1000)</f>
        <v>0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85.437238872416643</v>
      </c>
      <c r="C156" s="277">
        <f>IF(C$79=0,0,C$79/ISI!C$9*1000)</f>
        <v>82.368159082247445</v>
      </c>
      <c r="D156" s="277">
        <f>IF(D$79=0,0,D$79/ISI!D$9*1000)</f>
        <v>75.010921899008011</v>
      </c>
      <c r="E156" s="277">
        <f>IF(E$79=0,0,E$79/ISI!E$9*1000)</f>
        <v>71.893827504245593</v>
      </c>
      <c r="F156" s="277">
        <f>IF(F$79=0,0,F$79/ISI!F$9*1000)</f>
        <v>55.983244219065114</v>
      </c>
      <c r="G156" s="277">
        <f>IF(G$79=0,0,G$79/ISI!G$9*1000)</f>
        <v>47.917086612366361</v>
      </c>
      <c r="H156" s="277">
        <f>IF(H$79=0,0,H$79/ISI!H$9*1000)</f>
        <v>55.21797607611412</v>
      </c>
      <c r="I156" s="277">
        <f>IF(I$79=0,0,I$79/ISI!I$9*1000)</f>
        <v>54.818267428105067</v>
      </c>
      <c r="J156" s="277">
        <f>IF(J$79=0,0,J$79/ISI!J$9*1000)</f>
        <v>52.923772825783658</v>
      </c>
      <c r="K156" s="277">
        <f>IF(K$79=0,0,K$79/ISI!K$9*1000)</f>
        <v>43.96980514283689</v>
      </c>
      <c r="L156" s="277">
        <f>IF(L$79=0,0,L$79/ISI!L$9*1000)</f>
        <v>59.039918726004423</v>
      </c>
      <c r="M156" s="277">
        <f>IF(M$79=0,0,M$79/ISI!M$9*1000)</f>
        <v>11.870434923691461</v>
      </c>
      <c r="N156" s="277">
        <f>IF(N$79=0,0,N$79/ISI!N$9*1000)</f>
        <v>13.142279580886322</v>
      </c>
      <c r="O156" s="277">
        <f>IF(O$79=0,0,O$79/ISI!O$9*1000)</f>
        <v>18.617896199137331</v>
      </c>
      <c r="P156" s="277">
        <f>IF(P$79=0,0,P$79/ISI!P$9*1000)</f>
        <v>18.695934550465317</v>
      </c>
      <c r="Q156" s="277">
        <f>IF(Q$79=0,0,Q$79/ISI!Q$9*1000)</f>
        <v>20.883105050435891</v>
      </c>
      <c r="R156" s="277">
        <f>IF(R$79=0,0,R$79/ISI!R$9*1000)</f>
        <v>0</v>
      </c>
      <c r="S156" s="277">
        <f>IF(S$79=0,0,S$79/ISI!S$9*1000)</f>
        <v>0</v>
      </c>
      <c r="T156" s="277">
        <f>IF(T$79=0,0,T$79/ISI!T$9*1000)</f>
        <v>0</v>
      </c>
      <c r="U156" s="277">
        <f>IF(U$79=0,0,U$79/ISI!U$9*1000)</f>
        <v>0</v>
      </c>
      <c r="V156" s="277">
        <f>IF(V$79=0,0,V$79/ISI!V$9*1000)</f>
        <v>0</v>
      </c>
      <c r="W156" s="277">
        <f>IF(W$79=0,0,W$79/ISI!W$9*1000)</f>
        <v>0</v>
      </c>
      <c r="X156" s="277">
        <f>IF(X$79=0,0,X$79/ISI!X$9*1000)</f>
        <v>0</v>
      </c>
      <c r="Y156" s="277">
        <f>IF(Y$79=0,0,Y$79/ISI!Y$9*1000)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LV: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254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255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256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257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258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259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268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269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270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273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275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276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277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280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282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286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287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292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295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298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56.117319505584753</v>
      </c>
      <c r="C54" s="223">
        <v>57.426266318286203</v>
      </c>
      <c r="D54" s="223">
        <v>54.968386251924827</v>
      </c>
      <c r="E54" s="223">
        <v>54.171630835347791</v>
      </c>
      <c r="F54" s="223">
        <v>56.376343734416253</v>
      </c>
      <c r="G54" s="223">
        <v>55.468502365040948</v>
      </c>
      <c r="H54" s="223">
        <v>57.467344541233018</v>
      </c>
      <c r="I54" s="223">
        <v>57.02939663318574</v>
      </c>
      <c r="J54" s="223">
        <v>53.544802662984267</v>
      </c>
      <c r="K54" s="223">
        <v>48.556753999843828</v>
      </c>
      <c r="L54" s="223">
        <v>55.456821170448478</v>
      </c>
      <c r="M54" s="223">
        <v>21.891011256870058</v>
      </c>
      <c r="N54" s="223">
        <v>41.236292956248477</v>
      </c>
      <c r="O54" s="223">
        <v>13.47396367010108</v>
      </c>
      <c r="P54" s="223">
        <v>0.87777916022675817</v>
      </c>
      <c r="Q54" s="223">
        <v>6.6905104013024417</v>
      </c>
      <c r="R54" s="223">
        <v>0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>
        <v>0</v>
      </c>
      <c r="Y54" s="223">
        <v>0</v>
      </c>
      <c r="DA54" s="89" t="s">
        <v>300</v>
      </c>
    </row>
    <row r="55" spans="1:105" ht="12" customHeight="1" x14ac:dyDescent="0.25">
      <c r="A55" s="55" t="s">
        <v>91</v>
      </c>
      <c r="B55" s="259">
        <v>2.6016729935840761E-2</v>
      </c>
      <c r="C55" s="259">
        <v>2.7522988274968119E-2</v>
      </c>
      <c r="D55" s="259">
        <v>2.8938776224178939E-2</v>
      </c>
      <c r="E55" s="259">
        <v>2.8946273801631828E-2</v>
      </c>
      <c r="F55" s="259">
        <v>3.1601947515002747E-2</v>
      </c>
      <c r="G55" s="259">
        <v>3.0999853828984261E-2</v>
      </c>
      <c r="H55" s="259">
        <v>3.3698151023858251E-2</v>
      </c>
      <c r="I55" s="259">
        <v>3.1617227128366322E-2</v>
      </c>
      <c r="J55" s="259">
        <v>3.0532481949199511E-2</v>
      </c>
      <c r="K55" s="259">
        <v>2.9031482040293238E-2</v>
      </c>
      <c r="L55" s="259">
        <v>3.206345984822799E-2</v>
      </c>
      <c r="M55" s="259">
        <v>3.5320256711283103E-2</v>
      </c>
      <c r="N55" s="259">
        <v>8.0006010692581259E-2</v>
      </c>
      <c r="O55" s="259">
        <v>2.4684177406572139E-2</v>
      </c>
      <c r="P55" s="259">
        <v>1.954886605745131E-3</v>
      </c>
      <c r="Q55" s="259">
        <v>9.9039521980672073E-3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301</v>
      </c>
    </row>
    <row r="56" spans="1:105" ht="12" customHeight="1" x14ac:dyDescent="0.25">
      <c r="A56" s="173" t="s">
        <v>92</v>
      </c>
      <c r="B56" s="224">
        <v>4.9885962121930961E-3</v>
      </c>
      <c r="C56" s="224">
        <v>5.2774147786957054E-3</v>
      </c>
      <c r="D56" s="224">
        <v>5.5488860365409112E-3</v>
      </c>
      <c r="E56" s="224">
        <v>5.550323664812196E-3</v>
      </c>
      <c r="F56" s="224">
        <v>6.0595376920943994E-3</v>
      </c>
      <c r="G56" s="224">
        <v>5.9440888140507584E-3</v>
      </c>
      <c r="H56" s="224">
        <v>6.4614757108250589E-3</v>
      </c>
      <c r="I56" s="224">
        <v>6.0624674923243716E-3</v>
      </c>
      <c r="J56" s="224">
        <v>5.8544722636645454E-3</v>
      </c>
      <c r="K56" s="224">
        <v>5.56666197856962E-3</v>
      </c>
      <c r="L56" s="224">
        <v>6.1480306995970891E-3</v>
      </c>
      <c r="M56" s="224">
        <v>6.7725075087497026E-3</v>
      </c>
      <c r="N56" s="224">
        <v>1.5340808890200499E-2</v>
      </c>
      <c r="O56" s="224">
        <v>4.7330849885900113E-3</v>
      </c>
      <c r="P56" s="224">
        <v>3.748411095759038E-4</v>
      </c>
      <c r="Q56" s="224">
        <v>1.899040292260424E-3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302</v>
      </c>
    </row>
    <row r="57" spans="1:105" ht="12" customHeight="1" x14ac:dyDescent="0.25">
      <c r="A57" s="173" t="s">
        <v>93</v>
      </c>
      <c r="B57" s="224">
        <v>0.6901004128211301</v>
      </c>
      <c r="C57" s="224">
        <v>0.73005430034698238</v>
      </c>
      <c r="D57" s="224">
        <v>0.76760843765121001</v>
      </c>
      <c r="E57" s="224">
        <v>0.76780731280993109</v>
      </c>
      <c r="F57" s="224">
        <v>0.83824973698987337</v>
      </c>
      <c r="G57" s="224">
        <v>0.8222790480407618</v>
      </c>
      <c r="H57" s="224">
        <v>0.89385207096442287</v>
      </c>
      <c r="I57" s="224">
        <v>0.83865503264063113</v>
      </c>
      <c r="J57" s="224">
        <v>0.80988188944412642</v>
      </c>
      <c r="K57" s="224">
        <v>0.77006748312422513</v>
      </c>
      <c r="L57" s="224">
        <v>0.85049146961600275</v>
      </c>
      <c r="M57" s="224">
        <v>0.93687883902066849</v>
      </c>
      <c r="N57" s="224">
        <v>2.1195262749676949</v>
      </c>
      <c r="O57" s="224">
        <v>0.65475411631031166</v>
      </c>
      <c r="P57" s="224">
        <v>5.1853866991359687E-2</v>
      </c>
      <c r="Q57" s="224">
        <v>0.26270486403563642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303</v>
      </c>
    </row>
    <row r="58" spans="1:105" ht="12" customHeight="1" x14ac:dyDescent="0.25">
      <c r="A58" s="173" t="s">
        <v>94</v>
      </c>
      <c r="B58" s="224">
        <v>1.1898573012456041E-2</v>
      </c>
      <c r="C58" s="224">
        <v>1.2587449933880271E-2</v>
      </c>
      <c r="D58" s="224">
        <v>1.323495084292547E-2</v>
      </c>
      <c r="E58" s="224">
        <v>1.3238379808554889E-2</v>
      </c>
      <c r="F58" s="224">
        <v>1.4452933968656059E-2</v>
      </c>
      <c r="G58" s="224">
        <v>1.4177570550536381E-2</v>
      </c>
      <c r="H58" s="224">
        <v>1.541161826758956E-2</v>
      </c>
      <c r="I58" s="224">
        <v>1.445992199503973E-2</v>
      </c>
      <c r="J58" s="224">
        <v>1.396382122657054E-2</v>
      </c>
      <c r="K58" s="224">
        <v>1.327734921214541E-2</v>
      </c>
      <c r="L58" s="224">
        <v>1.466400346918789E-2</v>
      </c>
      <c r="M58" s="224">
        <v>1.6153477179272239E-2</v>
      </c>
      <c r="N58" s="224">
        <v>3.6590200306057537E-2</v>
      </c>
      <c r="O58" s="224">
        <v>1.1289139251889809E-2</v>
      </c>
      <c r="P58" s="224">
        <v>8.9405398245254609E-4</v>
      </c>
      <c r="Q58" s="224">
        <v>4.5295046161138129E-3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304</v>
      </c>
    </row>
    <row r="59" spans="1:105" ht="12" customHeight="1" x14ac:dyDescent="0.25">
      <c r="A59" s="56" t="s">
        <v>95</v>
      </c>
      <c r="B59" s="260">
        <v>0.19840426575367631</v>
      </c>
      <c r="C59" s="260">
        <v>0.2041884263167679</v>
      </c>
      <c r="D59" s="260">
        <v>0.19555609597607451</v>
      </c>
      <c r="E59" s="260">
        <v>0.19608192421987761</v>
      </c>
      <c r="F59" s="260">
        <v>0.2038130415837289</v>
      </c>
      <c r="G59" s="260">
        <v>0.20901872957431319</v>
      </c>
      <c r="H59" s="260">
        <v>0.2056898733805799</v>
      </c>
      <c r="I59" s="260">
        <v>0.20635765779187781</v>
      </c>
      <c r="J59" s="260">
        <v>0.19716491593022439</v>
      </c>
      <c r="K59" s="260">
        <v>0.1761649057975023</v>
      </c>
      <c r="L59" s="260">
        <v>0.19429067165889391</v>
      </c>
      <c r="M59" s="260">
        <v>6.3767273702611205E-2</v>
      </c>
      <c r="N59" s="260">
        <v>0.1063647907821537</v>
      </c>
      <c r="O59" s="260">
        <v>3.5883276402797377E-2</v>
      </c>
      <c r="P59" s="260">
        <v>2.2015749311477119E-3</v>
      </c>
      <c r="Q59" s="260">
        <v>2.0774908534298472E-2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305</v>
      </c>
    </row>
    <row r="60" spans="1:105" ht="12" customHeight="1" x14ac:dyDescent="0.25">
      <c r="A60" s="37" t="s">
        <v>159</v>
      </c>
      <c r="B60" s="226">
        <v>2.3388797026358469E-3</v>
      </c>
      <c r="C60" s="226">
        <v>0</v>
      </c>
      <c r="D60" s="226">
        <v>0</v>
      </c>
      <c r="E60" s="226">
        <v>0</v>
      </c>
      <c r="F60" s="226">
        <v>0</v>
      </c>
      <c r="G60" s="226">
        <v>2.3648431540764111E-3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306</v>
      </c>
    </row>
    <row r="61" spans="1:105" ht="12" customHeight="1" x14ac:dyDescent="0.25">
      <c r="A61" s="37" t="s">
        <v>35</v>
      </c>
      <c r="B61" s="226">
        <v>0.19568175298403859</v>
      </c>
      <c r="C61" s="226">
        <v>0.2037602487018787</v>
      </c>
      <c r="D61" s="226">
        <v>0.1950191426129762</v>
      </c>
      <c r="E61" s="226">
        <v>0.19555467640182689</v>
      </c>
      <c r="F61" s="226">
        <v>0.20317746696302419</v>
      </c>
      <c r="G61" s="226">
        <v>0.20608674389765069</v>
      </c>
      <c r="H61" s="226">
        <v>0.2049416921321868</v>
      </c>
      <c r="I61" s="226">
        <v>0.20574186249001319</v>
      </c>
      <c r="J61" s="226">
        <v>0.19654208504642581</v>
      </c>
      <c r="K61" s="226">
        <v>0.1755004084845346</v>
      </c>
      <c r="L61" s="226">
        <v>0.19356936631592581</v>
      </c>
      <c r="M61" s="226">
        <v>5.5563797590278519E-2</v>
      </c>
      <c r="N61" s="226">
        <v>6.6671524204800742E-2</v>
      </c>
      <c r="O61" s="226">
        <v>2.62735402033204E-2</v>
      </c>
      <c r="P61" s="226">
        <v>3.1054310819309092E-4</v>
      </c>
      <c r="Q61" s="226">
        <v>1.9151542676875209E-2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3.8363306700184209E-4</v>
      </c>
      <c r="C64" s="226">
        <v>4.2817761488924398E-4</v>
      </c>
      <c r="D64" s="226">
        <v>5.3695336309833271E-4</v>
      </c>
      <c r="E64" s="226">
        <v>5.2724781805059808E-4</v>
      </c>
      <c r="F64" s="226">
        <v>6.3557462070474051E-4</v>
      </c>
      <c r="G64" s="226">
        <v>5.6714252258603496E-4</v>
      </c>
      <c r="H64" s="226">
        <v>7.4818124839312703E-4</v>
      </c>
      <c r="I64" s="226">
        <v>6.1579530186458707E-4</v>
      </c>
      <c r="J64" s="226">
        <v>6.2283088379851592E-4</v>
      </c>
      <c r="K64" s="226">
        <v>6.6449731296766557E-4</v>
      </c>
      <c r="L64" s="226">
        <v>7.2130534296809554E-4</v>
      </c>
      <c r="M64" s="226">
        <v>8.203476112332686E-3</v>
      </c>
      <c r="N64" s="226">
        <v>3.9693266577352948E-2</v>
      </c>
      <c r="O64" s="226">
        <v>9.609736199476979E-3</v>
      </c>
      <c r="P64" s="226">
        <v>1.8910318229546209E-3</v>
      </c>
      <c r="Q64" s="226">
        <v>1.623365857423256E-3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310</v>
      </c>
    </row>
    <row r="65" spans="1:105" ht="12" customHeight="1" x14ac:dyDescent="0.25">
      <c r="A65" s="57" t="s">
        <v>220</v>
      </c>
      <c r="B65" s="261">
        <v>8.6634356783811768</v>
      </c>
      <c r="C65" s="261">
        <v>8.9049719637923133</v>
      </c>
      <c r="D65" s="261">
        <v>8.5293959030598359</v>
      </c>
      <c r="E65" s="261">
        <v>8.2717202849986275</v>
      </c>
      <c r="F65" s="261">
        <v>8.7449515874310837</v>
      </c>
      <c r="G65" s="261">
        <v>8.8548456725459594</v>
      </c>
      <c r="H65" s="261">
        <v>8.7128593741554194</v>
      </c>
      <c r="I65" s="261">
        <v>8.6451243412682004</v>
      </c>
      <c r="J65" s="261">
        <v>8.334517633214606</v>
      </c>
      <c r="K65" s="261">
        <v>7.5112282906171473</v>
      </c>
      <c r="L65" s="261">
        <v>8.1910984847562265</v>
      </c>
      <c r="M65" s="261">
        <v>3.0205437673430402</v>
      </c>
      <c r="N65" s="261">
        <v>5.03554306291187</v>
      </c>
      <c r="O65" s="261">
        <v>1.7386915921665631</v>
      </c>
      <c r="P65" s="261">
        <v>6.6586112161374292E-2</v>
      </c>
      <c r="Q65" s="261">
        <v>0.91151315834573476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311</v>
      </c>
    </row>
    <row r="66" spans="1:105" ht="12" customHeight="1" x14ac:dyDescent="0.25">
      <c r="A66" s="18" t="s">
        <v>28</v>
      </c>
      <c r="B66" s="230">
        <v>1.993124714099292</v>
      </c>
      <c r="C66" s="230">
        <v>1.9899544518093371</v>
      </c>
      <c r="D66" s="230">
        <v>1.812181009523455</v>
      </c>
      <c r="E66" s="230">
        <v>1.0048068119114291</v>
      </c>
      <c r="F66" s="230">
        <v>1.4264357283396409</v>
      </c>
      <c r="G66" s="230">
        <v>1.199747156153435</v>
      </c>
      <c r="H66" s="230">
        <v>1.022502199111732</v>
      </c>
      <c r="I66" s="230">
        <v>0.81854910895987443</v>
      </c>
      <c r="J66" s="230">
        <v>1.0114476908149881</v>
      </c>
      <c r="K66" s="230">
        <v>1.023590251017511</v>
      </c>
      <c r="L66" s="230">
        <v>0.82880791741334303</v>
      </c>
      <c r="M66" s="230">
        <v>0.6829776216441048</v>
      </c>
      <c r="N66" s="230">
        <v>1.6089087547991541</v>
      </c>
      <c r="O66" s="230">
        <v>0.54122227142043777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312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0.23315028607289909</v>
      </c>
      <c r="K67" s="230">
        <v>0.15607025292742019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6.6703109642818852</v>
      </c>
      <c r="C68" s="230">
        <v>6.9150175119829767</v>
      </c>
      <c r="D68" s="230">
        <v>6.7172148935363811</v>
      </c>
      <c r="E68" s="230">
        <v>7.2669134730871994</v>
      </c>
      <c r="F68" s="230">
        <v>7.318515859091443</v>
      </c>
      <c r="G68" s="230">
        <v>7.655098516392524</v>
      </c>
      <c r="H68" s="230">
        <v>7.6903571750436877</v>
      </c>
      <c r="I68" s="230">
        <v>7.8265752323083264</v>
      </c>
      <c r="J68" s="230">
        <v>7.0899196563267184</v>
      </c>
      <c r="K68" s="230">
        <v>6.331567786672216</v>
      </c>
      <c r="L68" s="230">
        <v>7.3622905673428827</v>
      </c>
      <c r="M68" s="230">
        <v>2.3375661456989349</v>
      </c>
      <c r="N68" s="230">
        <v>3.4266343081127162</v>
      </c>
      <c r="O68" s="230">
        <v>1.1974693207461251</v>
      </c>
      <c r="P68" s="230">
        <v>6.6586112161374292E-2</v>
      </c>
      <c r="Q68" s="230">
        <v>0.91151315834573476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314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5.1190761851374971</v>
      </c>
      <c r="C71" s="261">
        <v>5.4154489887721864</v>
      </c>
      <c r="D71" s="261">
        <v>5.6940207536282106</v>
      </c>
      <c r="E71" s="261">
        <v>5.6954959840003596</v>
      </c>
      <c r="F71" s="261">
        <v>6.218028834790525</v>
      </c>
      <c r="G71" s="261">
        <v>6.0995603163825711</v>
      </c>
      <c r="H71" s="261">
        <v>6.6304798033729124</v>
      </c>
      <c r="I71" s="261">
        <v>6.2210352658477879</v>
      </c>
      <c r="J71" s="261">
        <v>6.0075997869344366</v>
      </c>
      <c r="K71" s="261">
        <v>5.7122616369623076</v>
      </c>
      <c r="L71" s="261">
        <v>6.3088364343615231</v>
      </c>
      <c r="M71" s="261">
        <v>6.9496468399201703</v>
      </c>
      <c r="N71" s="261">
        <v>15.74205770726172</v>
      </c>
      <c r="O71" s="261">
        <v>4.8568818995817864</v>
      </c>
      <c r="P71" s="261">
        <v>0.38464532217510539</v>
      </c>
      <c r="Q71" s="261">
        <v>1.9487109241205109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316</v>
      </c>
    </row>
    <row r="72" spans="1:105" ht="12" customHeight="1" x14ac:dyDescent="0.25">
      <c r="A72" s="57" t="s">
        <v>179</v>
      </c>
      <c r="B72" s="261">
        <v>25.059164695444579</v>
      </c>
      <c r="C72" s="261">
        <v>25.78225278809666</v>
      </c>
      <c r="D72" s="261">
        <v>24.692215073604</v>
      </c>
      <c r="E72" s="261">
        <v>24.75861488396162</v>
      </c>
      <c r="F72" s="261">
        <v>25.73475636082819</v>
      </c>
      <c r="G72" s="261">
        <v>26.399425545936541</v>
      </c>
      <c r="H72" s="261">
        <v>25.971687196901911</v>
      </c>
      <c r="I72" s="261">
        <v>26.056069116302631</v>
      </c>
      <c r="J72" s="261">
        <v>24.887746872537079</v>
      </c>
      <c r="K72" s="261">
        <v>22.239791442049849</v>
      </c>
      <c r="L72" s="261">
        <v>24.532345992474291</v>
      </c>
      <c r="M72" s="261">
        <v>8.047911568944432</v>
      </c>
      <c r="N72" s="261">
        <v>13.4118291324931</v>
      </c>
      <c r="O72" s="261">
        <v>4.5263962206517876</v>
      </c>
      <c r="P72" s="261">
        <v>0.2771005660869425</v>
      </c>
      <c r="Q72" s="261">
        <v>2.6224429681477468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317</v>
      </c>
    </row>
    <row r="73" spans="1:105" ht="12" customHeight="1" x14ac:dyDescent="0.25">
      <c r="A73" s="60" t="s">
        <v>181</v>
      </c>
      <c r="B73" s="262">
        <v>25.01090423959554</v>
      </c>
      <c r="C73" s="262">
        <v>25.728388695930679</v>
      </c>
      <c r="D73" s="262">
        <v>24.624667157895601</v>
      </c>
      <c r="E73" s="262">
        <v>24.692287911046101</v>
      </c>
      <c r="F73" s="262">
        <v>25.654802041037659</v>
      </c>
      <c r="G73" s="262">
        <v>26.328079879919581</v>
      </c>
      <c r="H73" s="262">
        <v>25.877567134761961</v>
      </c>
      <c r="I73" s="262">
        <v>25.97860300471341</v>
      </c>
      <c r="J73" s="262">
        <v>24.81190569044362</v>
      </c>
      <c r="K73" s="262">
        <v>22.158216493660941</v>
      </c>
      <c r="L73" s="262">
        <v>24.44160687832537</v>
      </c>
      <c r="M73" s="262">
        <v>7.0159267616339616</v>
      </c>
      <c r="N73" s="262">
        <v>8.4184766195539549</v>
      </c>
      <c r="O73" s="262">
        <v>3.317506035037324</v>
      </c>
      <c r="P73" s="262">
        <v>3.9211641354659529E-2</v>
      </c>
      <c r="Q73" s="262">
        <v>2.418226014428726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318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319</v>
      </c>
    </row>
    <row r="75" spans="1:105" ht="12" customHeight="1" x14ac:dyDescent="0.25">
      <c r="A75" s="59" t="s">
        <v>159</v>
      </c>
      <c r="B75" s="230">
        <v>0.30257062914475941</v>
      </c>
      <c r="C75" s="230">
        <v>0</v>
      </c>
      <c r="D75" s="230">
        <v>0</v>
      </c>
      <c r="E75" s="230">
        <v>0</v>
      </c>
      <c r="F75" s="230">
        <v>0</v>
      </c>
      <c r="G75" s="230">
        <v>0.30592940720773021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320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0.78995598229191977</v>
      </c>
      <c r="K76" s="230">
        <v>0.53305046173624249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24.708333610450779</v>
      </c>
      <c r="C77" s="230">
        <v>25.728388695930679</v>
      </c>
      <c r="D77" s="230">
        <v>24.624667157895601</v>
      </c>
      <c r="E77" s="230">
        <v>24.692287911046101</v>
      </c>
      <c r="F77" s="230">
        <v>25.654802041037659</v>
      </c>
      <c r="G77" s="230">
        <v>26.02215047271185</v>
      </c>
      <c r="H77" s="230">
        <v>25.877567134761961</v>
      </c>
      <c r="I77" s="230">
        <v>25.97860300471341</v>
      </c>
      <c r="J77" s="230">
        <v>24.021949708151698</v>
      </c>
      <c r="K77" s="230">
        <v>21.625166031924699</v>
      </c>
      <c r="L77" s="230">
        <v>24.44160687832537</v>
      </c>
      <c r="M77" s="230">
        <v>7.0159267616339616</v>
      </c>
      <c r="N77" s="230">
        <v>8.4184766195539549</v>
      </c>
      <c r="O77" s="230">
        <v>3.317506035037324</v>
      </c>
      <c r="P77" s="230">
        <v>3.9211641354659529E-2</v>
      </c>
      <c r="Q77" s="230">
        <v>2.418226014428726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322</v>
      </c>
    </row>
    <row r="78" spans="1:105" ht="12" customHeight="1" x14ac:dyDescent="0.25">
      <c r="A78" s="60" t="s">
        <v>187</v>
      </c>
      <c r="B78" s="262">
        <v>4.8260455849032047E-2</v>
      </c>
      <c r="C78" s="262">
        <v>5.386409216598366E-2</v>
      </c>
      <c r="D78" s="262">
        <v>6.7547915708402517E-2</v>
      </c>
      <c r="E78" s="262">
        <v>6.6326972915520796E-2</v>
      </c>
      <c r="F78" s="262">
        <v>7.9954319790528181E-2</v>
      </c>
      <c r="G78" s="262">
        <v>7.134566601695097E-2</v>
      </c>
      <c r="H78" s="262">
        <v>9.4120062139942701E-2</v>
      </c>
      <c r="I78" s="262">
        <v>7.7466111589214362E-2</v>
      </c>
      <c r="J78" s="262">
        <v>7.5841182093456985E-2</v>
      </c>
      <c r="K78" s="262">
        <v>8.1574948388902876E-2</v>
      </c>
      <c r="L78" s="262">
        <v>9.0739114148925909E-2</v>
      </c>
      <c r="M78" s="262">
        <v>1.03198480731047</v>
      </c>
      <c r="N78" s="262">
        <v>4.9933525129391469</v>
      </c>
      <c r="O78" s="262">
        <v>1.2088901856144649</v>
      </c>
      <c r="P78" s="262">
        <v>0.23788892473228301</v>
      </c>
      <c r="Q78" s="262">
        <v>0.20421695371902041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16.344234368886202</v>
      </c>
      <c r="C79" s="261">
        <f t="shared" si="1"/>
        <v>16.343961997973743</v>
      </c>
      <c r="D79" s="261">
        <f t="shared" si="1"/>
        <v>15.04186737490185</v>
      </c>
      <c r="E79" s="261">
        <f t="shared" si="1"/>
        <v>14.434175468082374</v>
      </c>
      <c r="F79" s="261">
        <f t="shared" si="1"/>
        <v>14.584429753617103</v>
      </c>
      <c r="G79" s="261">
        <f t="shared" si="1"/>
        <v>13.032251539367243</v>
      </c>
      <c r="H79" s="261">
        <f t="shared" si="1"/>
        <v>14.997204977455514</v>
      </c>
      <c r="I79" s="261">
        <f t="shared" si="1"/>
        <v>15.010015602718886</v>
      </c>
      <c r="J79" s="261">
        <f t="shared" si="1"/>
        <v>13.257540789484363</v>
      </c>
      <c r="K79" s="261">
        <f t="shared" si="1"/>
        <v>12.099364748061792</v>
      </c>
      <c r="L79" s="261">
        <f t="shared" si="1"/>
        <v>15.326882623564524</v>
      </c>
      <c r="M79" s="261">
        <f t="shared" si="1"/>
        <v>2.8140167265398341</v>
      </c>
      <c r="N79" s="261">
        <f t="shared" si="1"/>
        <v>4.6890349679431109</v>
      </c>
      <c r="O79" s="261">
        <f t="shared" si="1"/>
        <v>1.6206501633407786</v>
      </c>
      <c r="P79" s="261">
        <f t="shared" si="1"/>
        <v>9.2167936183055035E-2</v>
      </c>
      <c r="Q79" s="261">
        <f t="shared" si="1"/>
        <v>0.90803108101207264</v>
      </c>
      <c r="R79" s="261">
        <f t="shared" si="1"/>
        <v>0</v>
      </c>
      <c r="S79" s="261">
        <f t="shared" si="1"/>
        <v>0</v>
      </c>
      <c r="T79" s="261">
        <f t="shared" si="1"/>
        <v>0</v>
      </c>
      <c r="U79" s="261">
        <f t="shared" si="1"/>
        <v>0</v>
      </c>
      <c r="V79" s="261">
        <f t="shared" si="1"/>
        <v>0</v>
      </c>
      <c r="W79" s="261">
        <f t="shared" si="1"/>
        <v>0</v>
      </c>
      <c r="X79" s="261">
        <f t="shared" si="1"/>
        <v>0</v>
      </c>
      <c r="Y79" s="261">
        <f t="shared" si="1"/>
        <v>0</v>
      </c>
      <c r="DA79" s="70"/>
    </row>
    <row r="80" spans="1:105" ht="12" customHeight="1" x14ac:dyDescent="0.25">
      <c r="A80" s="60" t="s">
        <v>190</v>
      </c>
      <c r="B80" s="262">
        <v>5.9048787566453944</v>
      </c>
      <c r="C80" s="262">
        <v>6.0742712217818351</v>
      </c>
      <c r="D80" s="262">
        <v>5.8136912043317857</v>
      </c>
      <c r="E80" s="262">
        <v>5.8296559349533474</v>
      </c>
      <c r="F80" s="262">
        <v>6.0568979884477754</v>
      </c>
      <c r="G80" s="262">
        <v>6.2158536171627086</v>
      </c>
      <c r="H80" s="262">
        <v>6.1094910837254854</v>
      </c>
      <c r="I80" s="262">
        <v>6.1333448619183999</v>
      </c>
      <c r="J80" s="262">
        <v>5.8590914502328797</v>
      </c>
      <c r="K80" s="262">
        <v>5.2318206689484503</v>
      </c>
      <c r="L80" s="262">
        <v>5.7704721049475891</v>
      </c>
      <c r="M80" s="262">
        <v>1.6564054020632339</v>
      </c>
      <c r="N80" s="262">
        <v>1.9875364472197881</v>
      </c>
      <c r="O80" s="262">
        <v>0.78323721220451048</v>
      </c>
      <c r="P80" s="262">
        <v>9.2575616551187675E-3</v>
      </c>
      <c r="Q80" s="262">
        <v>0.57092423706782214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324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325</v>
      </c>
    </row>
    <row r="82" spans="1:105" ht="12" customHeight="1" x14ac:dyDescent="0.25">
      <c r="A82" s="59" t="s">
        <v>159</v>
      </c>
      <c r="B82" s="230">
        <v>7.1434557635594434E-2</v>
      </c>
      <c r="C82" s="230">
        <v>0</v>
      </c>
      <c r="D82" s="230">
        <v>0</v>
      </c>
      <c r="E82" s="230">
        <v>0</v>
      </c>
      <c r="F82" s="230">
        <v>0</v>
      </c>
      <c r="G82" s="230">
        <v>7.2227538850600806E-2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326</v>
      </c>
    </row>
    <row r="83" spans="1:105" ht="12" customHeight="1" x14ac:dyDescent="0.25">
      <c r="A83" s="59" t="s">
        <v>35</v>
      </c>
      <c r="B83" s="230">
        <v>5.8334441990097998</v>
      </c>
      <c r="C83" s="230">
        <v>6.0742712217818351</v>
      </c>
      <c r="D83" s="230">
        <v>5.8136912043317857</v>
      </c>
      <c r="E83" s="230">
        <v>5.8296559349533474</v>
      </c>
      <c r="F83" s="230">
        <v>6.0568979884477754</v>
      </c>
      <c r="G83" s="230">
        <v>6.1436260783121091</v>
      </c>
      <c r="H83" s="230">
        <v>6.1094910837254854</v>
      </c>
      <c r="I83" s="230">
        <v>6.1333448619183999</v>
      </c>
      <c r="J83" s="230">
        <v>5.8590914502328797</v>
      </c>
      <c r="K83" s="230">
        <v>5.2318206689484503</v>
      </c>
      <c r="L83" s="230">
        <v>5.7704721049475891</v>
      </c>
      <c r="M83" s="230">
        <v>1.6564054020632339</v>
      </c>
      <c r="N83" s="230">
        <v>1.9875364472197881</v>
      </c>
      <c r="O83" s="230">
        <v>0.78323721220451048</v>
      </c>
      <c r="P83" s="230">
        <v>9.2575616551187675E-3</v>
      </c>
      <c r="Q83" s="230">
        <v>0.57092423706782214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327</v>
      </c>
    </row>
    <row r="84" spans="1:105" ht="12" customHeight="1" x14ac:dyDescent="0.25">
      <c r="A84" s="60" t="s">
        <v>195</v>
      </c>
      <c r="B84" s="262">
        <v>10.427961696299221</v>
      </c>
      <c r="C84" s="262">
        <v>10.256973885569719</v>
      </c>
      <c r="D84" s="262">
        <v>9.2122286362985619</v>
      </c>
      <c r="E84" s="262">
        <v>8.5888602538958754</v>
      </c>
      <c r="F84" s="262">
        <v>8.5086551759860516</v>
      </c>
      <c r="G84" s="262">
        <v>6.7995537688062226</v>
      </c>
      <c r="H84" s="262">
        <v>8.8654928836385807</v>
      </c>
      <c r="I84" s="262">
        <v>8.8583815981009213</v>
      </c>
      <c r="J84" s="262">
        <v>7.3799512395144529</v>
      </c>
      <c r="K84" s="262">
        <v>6.8478084849255589</v>
      </c>
      <c r="L84" s="262">
        <v>9.5349877238870047</v>
      </c>
      <c r="M84" s="262">
        <v>0.91396778774188359</v>
      </c>
      <c r="N84" s="262">
        <v>1.5226070701928209</v>
      </c>
      <c r="O84" s="262">
        <v>0.55200343903830018</v>
      </c>
      <c r="P84" s="262">
        <v>2.6746661107729729E-2</v>
      </c>
      <c r="Q84" s="262">
        <v>0.2888928193647945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328</v>
      </c>
    </row>
    <row r="85" spans="1:105" ht="12" customHeight="1" x14ac:dyDescent="0.25">
      <c r="A85" s="64" t="s">
        <v>28</v>
      </c>
      <c r="B85" s="229">
        <v>0.1079505231823368</v>
      </c>
      <c r="C85" s="229">
        <v>0.1149551496865838</v>
      </c>
      <c r="D85" s="229">
        <v>0.1130776816408969</v>
      </c>
      <c r="E85" s="229">
        <v>6.4950070817401728E-2</v>
      </c>
      <c r="F85" s="229">
        <v>0.1002603853345356</v>
      </c>
      <c r="G85" s="229">
        <v>0.1109339425677253</v>
      </c>
      <c r="H85" s="229">
        <v>6.7646123792892851E-2</v>
      </c>
      <c r="I85" s="229">
        <v>5.3538622779062572E-2</v>
      </c>
      <c r="J85" s="229">
        <v>7.9710704366670382E-2</v>
      </c>
      <c r="K85" s="229">
        <v>7.779287114846313E-2</v>
      </c>
      <c r="L85" s="229">
        <v>4.6303821841034341E-2</v>
      </c>
      <c r="M85" s="229">
        <v>0.20545892001819899</v>
      </c>
      <c r="N85" s="229">
        <v>0.48400510454955248</v>
      </c>
      <c r="O85" s="229">
        <v>0.1559440715311752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331</v>
      </c>
    </row>
    <row r="88" spans="1:105" ht="12" customHeight="1" x14ac:dyDescent="0.25">
      <c r="A88" s="64" t="s">
        <v>159</v>
      </c>
      <c r="B88" s="229">
        <v>4.5531135326772948E-3</v>
      </c>
      <c r="C88" s="229">
        <v>0</v>
      </c>
      <c r="D88" s="229">
        <v>0</v>
      </c>
      <c r="E88" s="229">
        <v>0</v>
      </c>
      <c r="F88" s="229">
        <v>0</v>
      </c>
      <c r="G88" s="229">
        <v>8.5643095117833631E-3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332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1.8333077395791899E-2</v>
      </c>
      <c r="K89" s="229">
        <v>1.183477466897687E-2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9.9514598794332798</v>
      </c>
      <c r="C90" s="229">
        <v>9.6939759597809072</v>
      </c>
      <c r="D90" s="229">
        <v>8.6312793574041375</v>
      </c>
      <c r="E90" s="229">
        <v>8.0050737380331398</v>
      </c>
      <c r="F90" s="229">
        <v>7.8901164808044539</v>
      </c>
      <c r="G90" s="229">
        <v>5.9204644815902236</v>
      </c>
      <c r="H90" s="229">
        <v>8.2388068636839709</v>
      </c>
      <c r="I90" s="229">
        <v>8.2426430249778804</v>
      </c>
      <c r="J90" s="229">
        <v>6.672518885314342</v>
      </c>
      <c r="K90" s="229">
        <v>6.2733527482347338</v>
      </c>
      <c r="L90" s="229">
        <v>9.0742657637734467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0.36399818015092639</v>
      </c>
      <c r="C91" s="229">
        <v>0.40247733992015777</v>
      </c>
      <c r="D91" s="229">
        <v>0.42230616107138258</v>
      </c>
      <c r="E91" s="229">
        <v>0.47327100886316292</v>
      </c>
      <c r="F91" s="229">
        <v>0.51827830984706125</v>
      </c>
      <c r="G91" s="229">
        <v>0.71316226779039993</v>
      </c>
      <c r="H91" s="229">
        <v>0.51261112881578252</v>
      </c>
      <c r="I91" s="229">
        <v>0.51577118299805802</v>
      </c>
      <c r="J91" s="229">
        <v>0.56295980509160826</v>
      </c>
      <c r="K91" s="229">
        <v>0.48482809087338502</v>
      </c>
      <c r="L91" s="229">
        <v>0.41441813827252272</v>
      </c>
      <c r="M91" s="229">
        <v>0.7085088677236846</v>
      </c>
      <c r="N91" s="229">
        <v>1.0386019656432679</v>
      </c>
      <c r="O91" s="229">
        <v>0.34763257013293231</v>
      </c>
      <c r="P91" s="229">
        <v>1.462906468293362E-2</v>
      </c>
      <c r="Q91" s="229">
        <v>0.26465762643852653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335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4.556543618207165E-2</v>
      </c>
      <c r="D94" s="229">
        <v>4.5565436182144058E-2</v>
      </c>
      <c r="E94" s="229">
        <v>4.5565436182171321E-2</v>
      </c>
      <c r="F94" s="229">
        <v>0</v>
      </c>
      <c r="G94" s="229">
        <v>4.6428767346090069E-2</v>
      </c>
      <c r="H94" s="229">
        <v>4.6428767345934673E-2</v>
      </c>
      <c r="I94" s="229">
        <v>4.6428767345920281E-2</v>
      </c>
      <c r="J94" s="229">
        <v>4.6428767346039762E-2</v>
      </c>
      <c r="K94" s="229">
        <v>0</v>
      </c>
      <c r="L94" s="229">
        <v>0</v>
      </c>
      <c r="M94" s="229">
        <v>0</v>
      </c>
      <c r="N94" s="229">
        <v>0</v>
      </c>
      <c r="O94" s="229">
        <v>4.8426797374192802E-2</v>
      </c>
      <c r="P94" s="229">
        <v>1.211759642479612E-2</v>
      </c>
      <c r="Q94" s="229">
        <v>2.423519292626795E-2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338</v>
      </c>
    </row>
    <row r="95" spans="1:105" ht="12" customHeight="1" x14ac:dyDescent="0.25">
      <c r="A95" s="61" t="s">
        <v>207</v>
      </c>
      <c r="B95" s="263">
        <v>1.1393915941584549E-2</v>
      </c>
      <c r="C95" s="263">
        <v>1.271689062218607E-2</v>
      </c>
      <c r="D95" s="263">
        <v>1.5947534271502601E-2</v>
      </c>
      <c r="E95" s="263">
        <v>1.5659279233152051E-2</v>
      </c>
      <c r="F95" s="263">
        <v>1.8876589183276851E-2</v>
      </c>
      <c r="G95" s="263">
        <v>1.6844153398310871E-2</v>
      </c>
      <c r="H95" s="263">
        <v>2.2221010091448001E-2</v>
      </c>
      <c r="I95" s="263">
        <v>1.8289142699563232E-2</v>
      </c>
      <c r="J95" s="263">
        <v>1.8498099737030829E-2</v>
      </c>
      <c r="K95" s="263">
        <v>1.9735594187781591E-2</v>
      </c>
      <c r="L95" s="263">
        <v>2.1422794729930909E-2</v>
      </c>
      <c r="M95" s="263">
        <v>0.24364353673471689</v>
      </c>
      <c r="N95" s="263">
        <v>1.1788914505305019</v>
      </c>
      <c r="O95" s="263">
        <v>0.285409512097968</v>
      </c>
      <c r="P95" s="263">
        <v>5.616371342020654E-2</v>
      </c>
      <c r="Q95" s="263">
        <v>4.8214024579455977E-2</v>
      </c>
      <c r="R95" s="263">
        <v>0</v>
      </c>
      <c r="S95" s="263">
        <v>0</v>
      </c>
      <c r="T95" s="263">
        <v>0</v>
      </c>
      <c r="U95" s="263">
        <v>0</v>
      </c>
      <c r="V95" s="263">
        <v>0</v>
      </c>
      <c r="W95" s="263">
        <v>0</v>
      </c>
      <c r="X95" s="263">
        <v>0</v>
      </c>
      <c r="Y95" s="263">
        <v>0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0.99999999999999978</v>
      </c>
      <c r="C117" s="232">
        <f t="shared" si="17"/>
        <v>0.99999999999999989</v>
      </c>
      <c r="D117" s="232">
        <f t="shared" si="17"/>
        <v>1</v>
      </c>
      <c r="E117" s="232">
        <f t="shared" si="17"/>
        <v>1</v>
      </c>
      <c r="F117" s="232">
        <f t="shared" si="17"/>
        <v>1</v>
      </c>
      <c r="G117" s="232">
        <f t="shared" si="17"/>
        <v>1</v>
      </c>
      <c r="H117" s="232">
        <f t="shared" si="17"/>
        <v>1</v>
      </c>
      <c r="I117" s="232">
        <f t="shared" si="17"/>
        <v>0.99999999999999989</v>
      </c>
      <c r="J117" s="232">
        <f t="shared" si="17"/>
        <v>1</v>
      </c>
      <c r="K117" s="232">
        <f t="shared" si="17"/>
        <v>1</v>
      </c>
      <c r="L117" s="232">
        <f t="shared" si="17"/>
        <v>1</v>
      </c>
      <c r="M117" s="232">
        <f t="shared" si="17"/>
        <v>1</v>
      </c>
      <c r="N117" s="232">
        <f t="shared" si="17"/>
        <v>1.0000000000000002</v>
      </c>
      <c r="O117" s="232">
        <f t="shared" si="17"/>
        <v>0.99999999999999989</v>
      </c>
      <c r="P117" s="232">
        <f t="shared" si="17"/>
        <v>1</v>
      </c>
      <c r="Q117" s="232">
        <f t="shared" si="17"/>
        <v>1</v>
      </c>
      <c r="R117" s="232">
        <f t="shared" si="17"/>
        <v>0</v>
      </c>
      <c r="S117" s="232">
        <f t="shared" si="17"/>
        <v>0</v>
      </c>
      <c r="T117" s="232">
        <f t="shared" si="17"/>
        <v>0</v>
      </c>
      <c r="U117" s="232">
        <f t="shared" si="17"/>
        <v>0</v>
      </c>
      <c r="V117" s="232">
        <f t="shared" si="17"/>
        <v>0</v>
      </c>
      <c r="W117" s="232">
        <f t="shared" si="17"/>
        <v>0</v>
      </c>
      <c r="X117" s="232">
        <f t="shared" si="17"/>
        <v>0</v>
      </c>
      <c r="Y117" s="232">
        <f t="shared" si="17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4.6361319758424306E-4</v>
      </c>
      <c r="C118" s="266">
        <f t="shared" si="18"/>
        <v>4.792752522412204E-4</v>
      </c>
      <c r="D118" s="266">
        <f t="shared" si="18"/>
        <v>5.2646217575953648E-4</v>
      </c>
      <c r="E118" s="266">
        <f t="shared" si="18"/>
        <v>5.3434377653522583E-4</v>
      </c>
      <c r="F118" s="266">
        <f t="shared" si="18"/>
        <v>5.6055333534712007E-4</v>
      </c>
      <c r="G118" s="266">
        <f t="shared" si="18"/>
        <v>5.5887309927664343E-4</v>
      </c>
      <c r="H118" s="266">
        <f t="shared" si="18"/>
        <v>5.8638782238632436E-4</v>
      </c>
      <c r="I118" s="266">
        <f t="shared" si="18"/>
        <v>5.5440227312466553E-4</v>
      </c>
      <c r="J118" s="266">
        <f t="shared" si="18"/>
        <v>5.7022307358892805E-4</v>
      </c>
      <c r="K118" s="266">
        <f t="shared" si="18"/>
        <v>5.9788761910210494E-4</v>
      </c>
      <c r="L118" s="266">
        <f t="shared" si="18"/>
        <v>5.7816981160315384E-4</v>
      </c>
      <c r="M118" s="266">
        <f t="shared" si="18"/>
        <v>1.6134593462510118E-3</v>
      </c>
      <c r="N118" s="266">
        <f t="shared" si="18"/>
        <v>1.9401843608363944E-3</v>
      </c>
      <c r="O118" s="266">
        <f t="shared" si="18"/>
        <v>1.8319907943159062E-3</v>
      </c>
      <c r="P118" s="266">
        <f t="shared" si="18"/>
        <v>2.2270824990195961E-3</v>
      </c>
      <c r="Q118" s="266">
        <f t="shared" si="18"/>
        <v>1.4802984531851568E-3</v>
      </c>
      <c r="R118" s="266">
        <f t="shared" si="18"/>
        <v>0</v>
      </c>
      <c r="S118" s="266">
        <f t="shared" si="18"/>
        <v>0</v>
      </c>
      <c r="T118" s="266">
        <f t="shared" si="18"/>
        <v>0</v>
      </c>
      <c r="U118" s="266">
        <f t="shared" si="18"/>
        <v>0</v>
      </c>
      <c r="V118" s="266">
        <f t="shared" si="18"/>
        <v>0</v>
      </c>
      <c r="W118" s="266">
        <f t="shared" si="18"/>
        <v>0</v>
      </c>
      <c r="X118" s="266">
        <f t="shared" si="18"/>
        <v>0</v>
      </c>
      <c r="Y118" s="266">
        <f t="shared" si="18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8.8895839219416652E-5</v>
      </c>
      <c r="C119" s="267">
        <f t="shared" si="19"/>
        <v>9.1898970924655474E-5</v>
      </c>
      <c r="D119" s="267">
        <f t="shared" si="19"/>
        <v>1.0094686082123442E-4</v>
      </c>
      <c r="E119" s="267">
        <f t="shared" si="19"/>
        <v>1.0245812391511993E-4</v>
      </c>
      <c r="F119" s="267">
        <f t="shared" si="19"/>
        <v>1.0748369423601363E-4</v>
      </c>
      <c r="G119" s="267">
        <f t="shared" si="19"/>
        <v>1.0716151618683369E-4</v>
      </c>
      <c r="H119" s="267">
        <f t="shared" si="19"/>
        <v>1.1243734615558803E-4</v>
      </c>
      <c r="I119" s="267">
        <f t="shared" si="19"/>
        <v>1.0630425447630611E-4</v>
      </c>
      <c r="J119" s="267">
        <f t="shared" si="19"/>
        <v>1.0933782500821065E-4</v>
      </c>
      <c r="K119" s="267">
        <f t="shared" si="19"/>
        <v>1.1464238277928389E-4</v>
      </c>
      <c r="L119" s="267">
        <f t="shared" si="19"/>
        <v>1.1086157788779313E-4</v>
      </c>
      <c r="M119" s="267">
        <f t="shared" si="19"/>
        <v>3.0937389914430225E-4</v>
      </c>
      <c r="N119" s="267">
        <f t="shared" si="19"/>
        <v>3.7202201726709597E-4</v>
      </c>
      <c r="O119" s="267">
        <f t="shared" si="19"/>
        <v>3.5127636562452629E-4</v>
      </c>
      <c r="P119" s="267">
        <f t="shared" si="19"/>
        <v>4.2703350291327315E-4</v>
      </c>
      <c r="Q119" s="267">
        <f t="shared" si="19"/>
        <v>2.838408698820254E-4</v>
      </c>
      <c r="R119" s="267">
        <f t="shared" si="19"/>
        <v>0</v>
      </c>
      <c r="S119" s="267">
        <f t="shared" si="19"/>
        <v>0</v>
      </c>
      <c r="T119" s="267">
        <f t="shared" si="19"/>
        <v>0</v>
      </c>
      <c r="U119" s="267">
        <f t="shared" si="19"/>
        <v>0</v>
      </c>
      <c r="V119" s="267">
        <f t="shared" si="19"/>
        <v>0</v>
      </c>
      <c r="W119" s="267">
        <f t="shared" si="19"/>
        <v>0</v>
      </c>
      <c r="X119" s="267">
        <f t="shared" si="19"/>
        <v>0</v>
      </c>
      <c r="Y119" s="267">
        <f t="shared" si="19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1.2297458590345745E-2</v>
      </c>
      <c r="C120" s="267">
        <f t="shared" si="20"/>
        <v>1.27128985941841E-2</v>
      </c>
      <c r="D120" s="267">
        <f t="shared" si="20"/>
        <v>1.3964543804018454E-2</v>
      </c>
      <c r="E120" s="267">
        <f t="shared" si="20"/>
        <v>1.4173605279553915E-2</v>
      </c>
      <c r="F120" s="267">
        <f t="shared" si="20"/>
        <v>1.486882052760978E-2</v>
      </c>
      <c r="G120" s="267">
        <f t="shared" si="20"/>
        <v>1.4824251836281839E-2</v>
      </c>
      <c r="H120" s="267">
        <f t="shared" si="20"/>
        <v>1.5554086901006552E-2</v>
      </c>
      <c r="I120" s="267">
        <f t="shared" si="20"/>
        <v>1.4705662029617421E-2</v>
      </c>
      <c r="J120" s="267">
        <f t="shared" si="20"/>
        <v>1.5125312806577975E-2</v>
      </c>
      <c r="K120" s="267">
        <f t="shared" si="20"/>
        <v>1.5859121948858069E-2</v>
      </c>
      <c r="L120" s="267">
        <f t="shared" si="20"/>
        <v>1.5336102064018193E-2</v>
      </c>
      <c r="M120" s="267">
        <f t="shared" si="20"/>
        <v>4.2797421646140157E-2</v>
      </c>
      <c r="N120" s="267">
        <f t="shared" si="20"/>
        <v>5.1399534803395222E-2</v>
      </c>
      <c r="O120" s="267">
        <f t="shared" si="20"/>
        <v>4.8594024174432093E-2</v>
      </c>
      <c r="P120" s="267">
        <f t="shared" si="20"/>
        <v>5.9073932648348808E-2</v>
      </c>
      <c r="Q120" s="267">
        <f t="shared" si="20"/>
        <v>3.9265294914494965E-2</v>
      </c>
      <c r="R120" s="267">
        <f t="shared" si="20"/>
        <v>0</v>
      </c>
      <c r="S120" s="267">
        <f t="shared" si="20"/>
        <v>0</v>
      </c>
      <c r="T120" s="267">
        <f t="shared" si="20"/>
        <v>0</v>
      </c>
      <c r="U120" s="267">
        <f t="shared" si="20"/>
        <v>0</v>
      </c>
      <c r="V120" s="267">
        <f t="shared" si="20"/>
        <v>0</v>
      </c>
      <c r="W120" s="267">
        <f t="shared" si="20"/>
        <v>0</v>
      </c>
      <c r="X120" s="267">
        <f t="shared" si="20"/>
        <v>0</v>
      </c>
      <c r="Y120" s="267">
        <f t="shared" si="20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2.1203031643861578E-4</v>
      </c>
      <c r="C121" s="267">
        <f t="shared" si="21"/>
        <v>2.1919324972503147E-4</v>
      </c>
      <c r="D121" s="267">
        <f t="shared" si="21"/>
        <v>2.4077386558645828E-4</v>
      </c>
      <c r="E121" s="267">
        <f t="shared" si="21"/>
        <v>2.4437846164890889E-4</v>
      </c>
      <c r="F121" s="267">
        <f t="shared" si="21"/>
        <v>2.563652236254003E-4</v>
      </c>
      <c r="G121" s="267">
        <f t="shared" si="21"/>
        <v>2.555967791816893E-4</v>
      </c>
      <c r="H121" s="267">
        <f t="shared" si="21"/>
        <v>2.6818044909890815E-4</v>
      </c>
      <c r="I121" s="267">
        <f t="shared" si="21"/>
        <v>2.5355207750217399E-4</v>
      </c>
      <c r="J121" s="267">
        <f t="shared" si="21"/>
        <v>2.6078761209486693E-4</v>
      </c>
      <c r="K121" s="267">
        <f t="shared" si="21"/>
        <v>2.7343980226083713E-4</v>
      </c>
      <c r="L121" s="267">
        <f t="shared" si="21"/>
        <v>2.6442199822664851E-4</v>
      </c>
      <c r="M121" s="267">
        <f t="shared" si="21"/>
        <v>7.3790456684374463E-4</v>
      </c>
      <c r="N121" s="267">
        <f t="shared" si="21"/>
        <v>8.8733001157207747E-4</v>
      </c>
      <c r="O121" s="267">
        <f t="shared" si="21"/>
        <v>8.3784842591943251E-4</v>
      </c>
      <c r="P121" s="267">
        <f t="shared" si="21"/>
        <v>1.0185409075120712E-3</v>
      </c>
      <c r="Q121" s="267">
        <f t="shared" si="21"/>
        <v>6.7700434562242883E-4</v>
      </c>
      <c r="R121" s="267">
        <f t="shared" si="21"/>
        <v>0</v>
      </c>
      <c r="S121" s="267">
        <f t="shared" si="21"/>
        <v>0</v>
      </c>
      <c r="T121" s="267">
        <f t="shared" si="21"/>
        <v>0</v>
      </c>
      <c r="U121" s="267">
        <f t="shared" si="21"/>
        <v>0</v>
      </c>
      <c r="V121" s="267">
        <f t="shared" si="21"/>
        <v>0</v>
      </c>
      <c r="W121" s="267">
        <f t="shared" si="21"/>
        <v>0</v>
      </c>
      <c r="X121" s="267">
        <f t="shared" si="21"/>
        <v>0</v>
      </c>
      <c r="Y121" s="267">
        <f t="shared" si="21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3.5355264203938194E-3</v>
      </c>
      <c r="C122" s="268">
        <f t="shared" si="22"/>
        <v>3.5556625810399993E-3</v>
      </c>
      <c r="D122" s="268">
        <f t="shared" si="22"/>
        <v>3.5576102794763549E-3</v>
      </c>
      <c r="E122" s="268">
        <f t="shared" si="22"/>
        <v>3.6196422591717741E-3</v>
      </c>
      <c r="F122" s="268">
        <f t="shared" si="22"/>
        <v>3.6152227704562274E-3</v>
      </c>
      <c r="G122" s="268">
        <f t="shared" si="22"/>
        <v>3.7682418068321123E-3</v>
      </c>
      <c r="H122" s="268">
        <f t="shared" si="22"/>
        <v>3.5792479193639563E-3</v>
      </c>
      <c r="I122" s="268">
        <f t="shared" si="22"/>
        <v>3.6184436444098213E-3</v>
      </c>
      <c r="J122" s="268">
        <f t="shared" si="22"/>
        <v>3.6822419006975866E-3</v>
      </c>
      <c r="K122" s="268">
        <f t="shared" si="22"/>
        <v>3.6280206415377127E-3</v>
      </c>
      <c r="L122" s="268">
        <f t="shared" si="22"/>
        <v>3.5034585026382011E-3</v>
      </c>
      <c r="M122" s="268">
        <f t="shared" si="22"/>
        <v>2.9129432603347237E-3</v>
      </c>
      <c r="N122" s="268">
        <f t="shared" si="22"/>
        <v>2.5793974956722292E-3</v>
      </c>
      <c r="O122" s="268">
        <f t="shared" si="22"/>
        <v>2.6631566836136634E-3</v>
      </c>
      <c r="P122" s="268">
        <f t="shared" si="22"/>
        <v>2.5081193891399465E-3</v>
      </c>
      <c r="Q122" s="268">
        <f t="shared" si="22"/>
        <v>3.105130593662065E-3</v>
      </c>
      <c r="R122" s="268">
        <f t="shared" si="22"/>
        <v>0</v>
      </c>
      <c r="S122" s="268">
        <f t="shared" si="22"/>
        <v>0</v>
      </c>
      <c r="T122" s="268">
        <f t="shared" si="22"/>
        <v>0</v>
      </c>
      <c r="U122" s="268">
        <f t="shared" si="22"/>
        <v>0</v>
      </c>
      <c r="V122" s="268">
        <f t="shared" si="22"/>
        <v>0</v>
      </c>
      <c r="W122" s="268">
        <f t="shared" si="22"/>
        <v>0</v>
      </c>
      <c r="X122" s="268">
        <f t="shared" si="22"/>
        <v>0</v>
      </c>
      <c r="Y122" s="268">
        <f t="shared" si="22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0.15438078216688519</v>
      </c>
      <c r="C123" s="269">
        <f t="shared" si="23"/>
        <v>0.15506792509261061</v>
      </c>
      <c r="D123" s="269">
        <f t="shared" si="23"/>
        <v>0.15516911600731526</v>
      </c>
      <c r="E123" s="269">
        <f t="shared" si="23"/>
        <v>0.15269468829801608</v>
      </c>
      <c r="F123" s="269">
        <f t="shared" si="23"/>
        <v>0.1551173951370054</v>
      </c>
      <c r="G123" s="269">
        <f t="shared" si="23"/>
        <v>0.15963736706413639</v>
      </c>
      <c r="H123" s="269">
        <f t="shared" si="23"/>
        <v>0.15161409394693559</v>
      </c>
      <c r="I123" s="269">
        <f t="shared" si="23"/>
        <v>0.15159066817546429</v>
      </c>
      <c r="J123" s="269">
        <f t="shared" si="23"/>
        <v>0.15565502567397249</v>
      </c>
      <c r="K123" s="269">
        <f t="shared" si="23"/>
        <v>0.15468967078485735</v>
      </c>
      <c r="L123" s="269">
        <f t="shared" si="23"/>
        <v>0.14770227199969863</v>
      </c>
      <c r="M123" s="269">
        <f t="shared" si="23"/>
        <v>0.13798100653733403</v>
      </c>
      <c r="N123" s="269">
        <f t="shared" si="23"/>
        <v>0.12211434883961463</v>
      </c>
      <c r="O123" s="269">
        <f t="shared" si="23"/>
        <v>0.1290408401519402</v>
      </c>
      <c r="P123" s="269">
        <f t="shared" si="23"/>
        <v>7.5857476662094581E-2</v>
      </c>
      <c r="Q123" s="269">
        <f t="shared" si="23"/>
        <v>0.13623970424861614</v>
      </c>
      <c r="R123" s="269">
        <f t="shared" si="23"/>
        <v>0</v>
      </c>
      <c r="S123" s="269">
        <f t="shared" si="23"/>
        <v>0</v>
      </c>
      <c r="T123" s="269">
        <f t="shared" si="23"/>
        <v>0</v>
      </c>
      <c r="U123" s="269">
        <f t="shared" si="23"/>
        <v>0</v>
      </c>
      <c r="V123" s="269">
        <f t="shared" si="23"/>
        <v>0</v>
      </c>
      <c r="W123" s="269">
        <f t="shared" si="23"/>
        <v>0</v>
      </c>
      <c r="X123" s="269">
        <f t="shared" si="23"/>
        <v>0</v>
      </c>
      <c r="Y123" s="269">
        <f t="shared" si="23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9.1220967612824957E-2</v>
      </c>
      <c r="C124" s="269">
        <f t="shared" si="24"/>
        <v>9.4302648177698942E-2</v>
      </c>
      <c r="D124" s="269">
        <f t="shared" si="24"/>
        <v>0.10358719150917084</v>
      </c>
      <c r="E124" s="269">
        <f t="shared" si="24"/>
        <v>0.10513798267051551</v>
      </c>
      <c r="F124" s="269">
        <f t="shared" si="24"/>
        <v>0.11029500004617335</v>
      </c>
      <c r="G124" s="269">
        <f t="shared" si="24"/>
        <v>0.10996439522093213</v>
      </c>
      <c r="H124" s="269">
        <f t="shared" si="24"/>
        <v>0.11537821794802995</v>
      </c>
      <c r="I124" s="269">
        <f t="shared" si="24"/>
        <v>0.10908471127375967</v>
      </c>
      <c r="J124" s="269">
        <f t="shared" si="24"/>
        <v>0.11219762681257417</v>
      </c>
      <c r="K124" s="269">
        <f t="shared" si="24"/>
        <v>0.11764092873631297</v>
      </c>
      <c r="L124" s="269">
        <f t="shared" si="24"/>
        <v>0.11376123443807018</v>
      </c>
      <c r="M124" s="269">
        <f t="shared" si="24"/>
        <v>0.31746577434786899</v>
      </c>
      <c r="N124" s="269">
        <f t="shared" si="24"/>
        <v>0.3817524946765698</v>
      </c>
      <c r="O124" s="269">
        <f t="shared" si="24"/>
        <v>0.36046422704547421</v>
      </c>
      <c r="P124" s="269">
        <f t="shared" si="24"/>
        <v>0.43820284144788685</v>
      </c>
      <c r="Q124" s="269">
        <f t="shared" si="24"/>
        <v>0.29126491212705619</v>
      </c>
      <c r="R124" s="269">
        <f t="shared" si="24"/>
        <v>0</v>
      </c>
      <c r="S124" s="269">
        <f t="shared" si="24"/>
        <v>0</v>
      </c>
      <c r="T124" s="269">
        <f t="shared" si="24"/>
        <v>0</v>
      </c>
      <c r="U124" s="269">
        <f t="shared" si="24"/>
        <v>0</v>
      </c>
      <c r="V124" s="269">
        <f t="shared" si="24"/>
        <v>0</v>
      </c>
      <c r="W124" s="269">
        <f t="shared" si="24"/>
        <v>0</v>
      </c>
      <c r="X124" s="269">
        <f t="shared" si="24"/>
        <v>0</v>
      </c>
      <c r="Y124" s="269">
        <f t="shared" si="24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0.44654956644803234</v>
      </c>
      <c r="C125" s="269">
        <f t="shared" si="25"/>
        <v>0.44896272108651503</v>
      </c>
      <c r="D125" s="269">
        <f t="shared" si="25"/>
        <v>0.44920756742680168</v>
      </c>
      <c r="E125" s="269">
        <f t="shared" si="25"/>
        <v>0.45704023493799373</v>
      </c>
      <c r="F125" s="269">
        <f t="shared" si="25"/>
        <v>0.45648147176876613</v>
      </c>
      <c r="G125" s="269">
        <f t="shared" si="25"/>
        <v>0.47593543038534952</v>
      </c>
      <c r="H125" s="269">
        <f t="shared" si="25"/>
        <v>0.45193818166188515</v>
      </c>
      <c r="I125" s="269">
        <f t="shared" si="25"/>
        <v>0.45688838834988571</v>
      </c>
      <c r="J125" s="269">
        <f t="shared" si="25"/>
        <v>0.46480228957388758</v>
      </c>
      <c r="K125" s="269">
        <f t="shared" si="25"/>
        <v>0.45801643664486674</v>
      </c>
      <c r="L125" s="269">
        <f t="shared" si="25"/>
        <v>0.44236841338368943</v>
      </c>
      <c r="M125" s="269">
        <f t="shared" si="25"/>
        <v>0.36763544061578035</v>
      </c>
      <c r="N125" s="269">
        <f t="shared" si="25"/>
        <v>0.32524332744272116</v>
      </c>
      <c r="O125" s="269">
        <f t="shared" si="25"/>
        <v>0.33593650179537937</v>
      </c>
      <c r="P125" s="269">
        <f t="shared" si="25"/>
        <v>0.31568369202950619</v>
      </c>
      <c r="Q125" s="269">
        <f t="shared" si="25"/>
        <v>0.39196456037752153</v>
      </c>
      <c r="R125" s="269">
        <f t="shared" si="25"/>
        <v>0</v>
      </c>
      <c r="S125" s="269">
        <f t="shared" si="25"/>
        <v>0</v>
      </c>
      <c r="T125" s="269">
        <f t="shared" si="25"/>
        <v>0</v>
      </c>
      <c r="U125" s="269">
        <f t="shared" si="25"/>
        <v>0</v>
      </c>
      <c r="V125" s="269">
        <f t="shared" si="25"/>
        <v>0</v>
      </c>
      <c r="W125" s="269">
        <f t="shared" si="25"/>
        <v>0</v>
      </c>
      <c r="X125" s="269">
        <f t="shared" si="25"/>
        <v>0</v>
      </c>
      <c r="Y125" s="269">
        <f t="shared" si="25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0.44568957426960626</v>
      </c>
      <c r="C126" s="270">
        <f t="shared" si="26"/>
        <v>0.44802475148446153</v>
      </c>
      <c r="D126" s="270">
        <f t="shared" si="26"/>
        <v>0.44797871716733034</v>
      </c>
      <c r="E126" s="270">
        <f t="shared" si="26"/>
        <v>0.45581584918676693</v>
      </c>
      <c r="F126" s="270">
        <f t="shared" si="26"/>
        <v>0.45506324712888552</v>
      </c>
      <c r="G126" s="270">
        <f t="shared" si="26"/>
        <v>0.47464919291768848</v>
      </c>
      <c r="H126" s="270">
        <f t="shared" si="26"/>
        <v>0.45030038087447588</v>
      </c>
      <c r="I126" s="270">
        <f t="shared" si="26"/>
        <v>0.45553003430508521</v>
      </c>
      <c r="J126" s="270">
        <f t="shared" si="26"/>
        <v>0.46338588353032045</v>
      </c>
      <c r="K126" s="270">
        <f t="shared" si="26"/>
        <v>0.45633644484827401</v>
      </c>
      <c r="L126" s="270">
        <f t="shared" si="26"/>
        <v>0.4407322014221341</v>
      </c>
      <c r="M126" s="270">
        <f t="shared" si="26"/>
        <v>0.32049349750492467</v>
      </c>
      <c r="N126" s="270">
        <f t="shared" si="26"/>
        <v>0.2041521197961689</v>
      </c>
      <c r="O126" s="270">
        <f t="shared" si="26"/>
        <v>0.2462160442364052</v>
      </c>
      <c r="P126" s="270">
        <f t="shared" si="26"/>
        <v>4.4671419795988231E-2</v>
      </c>
      <c r="Q126" s="270">
        <f t="shared" si="26"/>
        <v>0.36144118600547576</v>
      </c>
      <c r="R126" s="270">
        <f t="shared" si="26"/>
        <v>0</v>
      </c>
      <c r="S126" s="270">
        <f t="shared" si="26"/>
        <v>0</v>
      </c>
      <c r="T126" s="270">
        <f t="shared" si="26"/>
        <v>0</v>
      </c>
      <c r="U126" s="270">
        <f t="shared" si="26"/>
        <v>0</v>
      </c>
      <c r="V126" s="270">
        <f t="shared" si="26"/>
        <v>0</v>
      </c>
      <c r="W126" s="270">
        <f t="shared" si="26"/>
        <v>0</v>
      </c>
      <c r="X126" s="270">
        <f t="shared" si="26"/>
        <v>0</v>
      </c>
      <c r="Y126" s="270">
        <f t="shared" si="26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8.5999217842593501E-4</v>
      </c>
      <c r="C127" s="270">
        <f t="shared" si="27"/>
        <v>9.3796960205354252E-4</v>
      </c>
      <c r="D127" s="270">
        <f t="shared" si="27"/>
        <v>1.2288502594714102E-3</v>
      </c>
      <c r="E127" s="270">
        <f t="shared" si="27"/>
        <v>1.2243857512268482E-3</v>
      </c>
      <c r="F127" s="270">
        <f t="shared" si="27"/>
        <v>1.4182246398806136E-3</v>
      </c>
      <c r="G127" s="270">
        <f t="shared" si="27"/>
        <v>1.2862374676608651E-3</v>
      </c>
      <c r="H127" s="270">
        <f t="shared" si="27"/>
        <v>1.6378007874091212E-3</v>
      </c>
      <c r="I127" s="270">
        <f t="shared" si="27"/>
        <v>1.3583540448004034E-3</v>
      </c>
      <c r="J127" s="270">
        <f t="shared" si="27"/>
        <v>1.4164060435670686E-3</v>
      </c>
      <c r="K127" s="270">
        <f t="shared" si="27"/>
        <v>1.6799917965926068E-3</v>
      </c>
      <c r="L127" s="270">
        <f t="shared" si="27"/>
        <v>1.6362119615553887E-3</v>
      </c>
      <c r="M127" s="270">
        <f t="shared" si="27"/>
        <v>4.7141943110855698E-2</v>
      </c>
      <c r="N127" s="270">
        <f t="shared" si="27"/>
        <v>0.12109120764655232</v>
      </c>
      <c r="O127" s="270">
        <f t="shared" si="27"/>
        <v>8.9720457558974259E-2</v>
      </c>
      <c r="P127" s="270">
        <f t="shared" si="27"/>
        <v>0.27101227223351804</v>
      </c>
      <c r="Q127" s="270">
        <f t="shared" si="27"/>
        <v>3.052337437204574E-2</v>
      </c>
      <c r="R127" s="270">
        <f t="shared" si="27"/>
        <v>0</v>
      </c>
      <c r="S127" s="270">
        <f t="shared" si="27"/>
        <v>0</v>
      </c>
      <c r="T127" s="270">
        <f t="shared" si="27"/>
        <v>0</v>
      </c>
      <c r="U127" s="270">
        <f t="shared" si="27"/>
        <v>0</v>
      </c>
      <c r="V127" s="270">
        <f t="shared" si="27"/>
        <v>0</v>
      </c>
      <c r="W127" s="270">
        <f t="shared" si="27"/>
        <v>0</v>
      </c>
      <c r="X127" s="270">
        <f t="shared" si="27"/>
        <v>0</v>
      </c>
      <c r="Y127" s="270">
        <f t="shared" si="27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0.29125115940827567</v>
      </c>
      <c r="C128" s="269">
        <f t="shared" si="28"/>
        <v>0.28460777699506029</v>
      </c>
      <c r="D128" s="269">
        <f t="shared" si="28"/>
        <v>0.27364578807105017</v>
      </c>
      <c r="E128" s="269">
        <f t="shared" si="28"/>
        <v>0.26645266619264968</v>
      </c>
      <c r="F128" s="269">
        <f t="shared" si="28"/>
        <v>0.25869768749678063</v>
      </c>
      <c r="G128" s="269">
        <f t="shared" si="28"/>
        <v>0.23494868229182309</v>
      </c>
      <c r="H128" s="269">
        <f t="shared" si="28"/>
        <v>0.26096916600513825</v>
      </c>
      <c r="I128" s="269">
        <f t="shared" si="28"/>
        <v>0.26319786792176003</v>
      </c>
      <c r="J128" s="269">
        <f t="shared" si="28"/>
        <v>0.24759715472159827</v>
      </c>
      <c r="K128" s="269">
        <f t="shared" si="28"/>
        <v>0.24917985143942503</v>
      </c>
      <c r="L128" s="269">
        <f t="shared" si="28"/>
        <v>0.27637506622416769</v>
      </c>
      <c r="M128" s="269">
        <f t="shared" si="28"/>
        <v>0.12854667578030279</v>
      </c>
      <c r="N128" s="269">
        <f t="shared" si="28"/>
        <v>0.11371136035235166</v>
      </c>
      <c r="O128" s="269">
        <f t="shared" si="28"/>
        <v>0.12028013456330039</v>
      </c>
      <c r="P128" s="269">
        <f t="shared" si="28"/>
        <v>0.10500128091357869</v>
      </c>
      <c r="Q128" s="269">
        <f t="shared" si="28"/>
        <v>0.13571925406995947</v>
      </c>
      <c r="R128" s="269">
        <f t="shared" si="28"/>
        <v>0</v>
      </c>
      <c r="S128" s="269">
        <f t="shared" si="28"/>
        <v>0</v>
      </c>
      <c r="T128" s="269">
        <f t="shared" si="28"/>
        <v>0</v>
      </c>
      <c r="U128" s="269">
        <f t="shared" si="28"/>
        <v>0</v>
      </c>
      <c r="V128" s="269">
        <f t="shared" si="28"/>
        <v>0</v>
      </c>
      <c r="W128" s="269">
        <f t="shared" si="28"/>
        <v>0</v>
      </c>
      <c r="X128" s="269">
        <f t="shared" si="28"/>
        <v>0</v>
      </c>
      <c r="Y128" s="269">
        <f t="shared" si="28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0.10522382053650559</v>
      </c>
      <c r="C129" s="270">
        <f t="shared" si="29"/>
        <v>0.10577513760193059</v>
      </c>
      <c r="D129" s="270">
        <f t="shared" si="29"/>
        <v>0.10576426925991861</v>
      </c>
      <c r="E129" s="270">
        <f t="shared" si="29"/>
        <v>0.10761455479663003</v>
      </c>
      <c r="F129" s="270">
        <f t="shared" si="29"/>
        <v>0.10743687134059744</v>
      </c>
      <c r="G129" s="270">
        <f t="shared" si="29"/>
        <v>0.11206095986251566</v>
      </c>
      <c r="H129" s="270">
        <f t="shared" si="29"/>
        <v>0.10631239589192962</v>
      </c>
      <c r="I129" s="270">
        <f t="shared" si="29"/>
        <v>0.10754707613984067</v>
      </c>
      <c r="J129" s="270">
        <f t="shared" si="29"/>
        <v>0.10942409270065893</v>
      </c>
      <c r="K129" s="270">
        <f t="shared" si="29"/>
        <v>0.1077465077044746</v>
      </c>
      <c r="L129" s="270">
        <f t="shared" si="29"/>
        <v>0.10405342360341646</v>
      </c>
      <c r="M129" s="270">
        <f t="shared" si="29"/>
        <v>7.5666006591787946E-2</v>
      </c>
      <c r="N129" s="270">
        <f t="shared" si="29"/>
        <v>4.8198717797658372E-2</v>
      </c>
      <c r="O129" s="270">
        <f t="shared" si="29"/>
        <v>5.8129681167429982E-2</v>
      </c>
      <c r="P129" s="270">
        <f t="shared" si="29"/>
        <v>1.0546572617111628E-2</v>
      </c>
      <c r="Q129" s="270">
        <f t="shared" si="29"/>
        <v>8.5333435391817092E-2</v>
      </c>
      <c r="R129" s="270">
        <f t="shared" si="29"/>
        <v>0</v>
      </c>
      <c r="S129" s="270">
        <f t="shared" si="29"/>
        <v>0</v>
      </c>
      <c r="T129" s="270">
        <f t="shared" si="29"/>
        <v>0</v>
      </c>
      <c r="U129" s="270">
        <f t="shared" si="29"/>
        <v>0</v>
      </c>
      <c r="V129" s="270">
        <f t="shared" si="29"/>
        <v>0</v>
      </c>
      <c r="W129" s="270">
        <f t="shared" si="29"/>
        <v>0</v>
      </c>
      <c r="X129" s="270">
        <f t="shared" si="29"/>
        <v>0</v>
      </c>
      <c r="Y129" s="270">
        <f t="shared" si="29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0.18582430144870762</v>
      </c>
      <c r="C130" s="270">
        <f t="shared" si="30"/>
        <v>0.17861119211059695</v>
      </c>
      <c r="D130" s="270">
        <f t="shared" si="30"/>
        <v>0.16759139688180272</v>
      </c>
      <c r="E130" s="270">
        <f t="shared" si="30"/>
        <v>0.1585490435021483</v>
      </c>
      <c r="F130" s="270">
        <f t="shared" si="30"/>
        <v>0.15092598441767596</v>
      </c>
      <c r="G130" s="270">
        <f t="shared" si="30"/>
        <v>0.12258405182923499</v>
      </c>
      <c r="H130" s="270">
        <f t="shared" si="30"/>
        <v>0.15427009816466392</v>
      </c>
      <c r="I130" s="270">
        <f t="shared" si="30"/>
        <v>0.15533009502236567</v>
      </c>
      <c r="J130" s="270">
        <f t="shared" si="30"/>
        <v>0.1378275924549488</v>
      </c>
      <c r="K130" s="270">
        <f t="shared" si="30"/>
        <v>0.14102689988189043</v>
      </c>
      <c r="L130" s="270">
        <f t="shared" si="30"/>
        <v>0.17193534578155656</v>
      </c>
      <c r="M130" s="270">
        <f t="shared" si="30"/>
        <v>4.1750825350978384E-2</v>
      </c>
      <c r="N130" s="270">
        <f t="shared" si="30"/>
        <v>3.6923956084226585E-2</v>
      </c>
      <c r="O130" s="270">
        <f t="shared" si="30"/>
        <v>4.0968155514861881E-2</v>
      </c>
      <c r="P130" s="270">
        <f t="shared" si="30"/>
        <v>3.0470831753194299E-2</v>
      </c>
      <c r="Q130" s="270">
        <f t="shared" si="30"/>
        <v>4.3179488863593386E-2</v>
      </c>
      <c r="R130" s="270">
        <f t="shared" si="30"/>
        <v>0</v>
      </c>
      <c r="S130" s="270">
        <f t="shared" si="30"/>
        <v>0</v>
      </c>
      <c r="T130" s="270">
        <f t="shared" si="30"/>
        <v>0</v>
      </c>
      <c r="U130" s="270">
        <f t="shared" si="30"/>
        <v>0</v>
      </c>
      <c r="V130" s="270">
        <f t="shared" si="30"/>
        <v>0</v>
      </c>
      <c r="W130" s="270">
        <f t="shared" si="30"/>
        <v>0</v>
      </c>
      <c r="X130" s="270">
        <f t="shared" si="30"/>
        <v>0</v>
      </c>
      <c r="Y130" s="270">
        <f t="shared" si="30"/>
        <v>0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2.0303742306242257E-4</v>
      </c>
      <c r="C131" s="271">
        <f t="shared" si="31"/>
        <v>2.2144728253274305E-4</v>
      </c>
      <c r="D131" s="271">
        <f t="shared" si="31"/>
        <v>2.9012192932886339E-4</v>
      </c>
      <c r="E131" s="271">
        <f t="shared" si="31"/>
        <v>2.8906789387138295E-4</v>
      </c>
      <c r="F131" s="271">
        <f t="shared" si="31"/>
        <v>3.3483173850724907E-4</v>
      </c>
      <c r="G131" s="271">
        <f t="shared" si="31"/>
        <v>3.0367060007242792E-4</v>
      </c>
      <c r="H131" s="271">
        <f t="shared" si="31"/>
        <v>3.8667194854469656E-4</v>
      </c>
      <c r="I131" s="271">
        <f t="shared" si="31"/>
        <v>3.2069675955366273E-4</v>
      </c>
      <c r="J131" s="271">
        <f t="shared" si="31"/>
        <v>3.4546956599055016E-4</v>
      </c>
      <c r="K131" s="271">
        <f t="shared" si="31"/>
        <v>4.0644385305996911E-4</v>
      </c>
      <c r="L131" s="271">
        <f t="shared" si="31"/>
        <v>3.8629683919471692E-4</v>
      </c>
      <c r="M131" s="271">
        <f t="shared" si="31"/>
        <v>1.1129843837536478E-2</v>
      </c>
      <c r="N131" s="271">
        <f t="shared" si="31"/>
        <v>2.8588686470466695E-2</v>
      </c>
      <c r="O131" s="271">
        <f t="shared" si="31"/>
        <v>2.1182297881008529E-2</v>
      </c>
      <c r="P131" s="271">
        <f t="shared" si="31"/>
        <v>6.3983876543272769E-2</v>
      </c>
      <c r="Q131" s="271">
        <f t="shared" si="31"/>
        <v>7.2063298145489995E-3</v>
      </c>
      <c r="R131" s="271">
        <f t="shared" si="31"/>
        <v>0</v>
      </c>
      <c r="S131" s="271">
        <f t="shared" si="31"/>
        <v>0</v>
      </c>
      <c r="T131" s="271">
        <f t="shared" si="31"/>
        <v>0</v>
      </c>
      <c r="U131" s="271">
        <f t="shared" si="31"/>
        <v>0</v>
      </c>
      <c r="V131" s="271">
        <f t="shared" si="31"/>
        <v>0</v>
      </c>
      <c r="W131" s="271">
        <f t="shared" si="31"/>
        <v>0</v>
      </c>
      <c r="X131" s="271">
        <f t="shared" si="31"/>
        <v>0</v>
      </c>
      <c r="Y131" s="271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</v>
      </c>
      <c r="C136" s="272">
        <f>IF(C$5=0,0,C$5/ISI_fec!C$5)</f>
        <v>0</v>
      </c>
      <c r="D136" s="272">
        <f>IF(D$5=0,0,D$5/ISI_fec!D$5)</f>
        <v>0</v>
      </c>
      <c r="E136" s="272">
        <f>IF(E$5=0,0,E$5/ISI_fec!E$5)</f>
        <v>0</v>
      </c>
      <c r="F136" s="272">
        <f>IF(F$5=0,0,F$5/ISI_fec!F$5)</f>
        <v>0</v>
      </c>
      <c r="G136" s="272">
        <f>IF(G$5=0,0,G$5/ISI_fec!G$5)</f>
        <v>0</v>
      </c>
      <c r="H136" s="272">
        <f>IF(H$5=0,0,H$5/ISI_fec!H$5)</f>
        <v>0</v>
      </c>
      <c r="I136" s="272">
        <f>IF(I$5=0,0,I$5/ISI_fec!I$5)</f>
        <v>0</v>
      </c>
      <c r="J136" s="272">
        <f>IF(J$5=0,0,J$5/ISI_fec!J$5)</f>
        <v>0</v>
      </c>
      <c r="K136" s="272">
        <f>IF(K$5=0,0,K$5/ISI_fec!K$5)</f>
        <v>0</v>
      </c>
      <c r="L136" s="272">
        <f>IF(L$5=0,0,L$5/ISI_fec!L$5)</f>
        <v>0</v>
      </c>
      <c r="M136" s="272">
        <f>IF(M$5=0,0,M$5/ISI_fec!M$5)</f>
        <v>0</v>
      </c>
      <c r="N136" s="272">
        <f>IF(N$5=0,0,N$5/ISI_fec!N$5)</f>
        <v>0</v>
      </c>
      <c r="O136" s="272">
        <f>IF(O$5=0,0,O$5/ISI_fec!O$5)</f>
        <v>0</v>
      </c>
      <c r="P136" s="272">
        <f>IF(P$5=0,0,P$5/ISI_fec!P$5)</f>
        <v>0</v>
      </c>
      <c r="Q136" s="272">
        <f>IF(Q$5=0,0,Q$5/ISI_fec!Q$5)</f>
        <v>0</v>
      </c>
      <c r="R136" s="272">
        <f>IF(R$5=0,0,R$5/ISI_fec!R$5)</f>
        <v>0</v>
      </c>
      <c r="S136" s="272">
        <f>IF(S$5=0,0,S$5/ISI_fec!S$5)</f>
        <v>0</v>
      </c>
      <c r="T136" s="272">
        <f>IF(T$5=0,0,T$5/ISI_fec!T$5)</f>
        <v>0</v>
      </c>
      <c r="U136" s="272">
        <f>IF(U$5=0,0,U$5/ISI_fec!U$5)</f>
        <v>0</v>
      </c>
      <c r="V136" s="272">
        <f>IF(V$5=0,0,V$5/ISI_fec!V$5)</f>
        <v>0</v>
      </c>
      <c r="W136" s="272">
        <f>IF(W$5=0,0,W$5/ISI_fec!W$5)</f>
        <v>0</v>
      </c>
      <c r="X136" s="272">
        <f>IF(X$5=0,0,X$5/ISI_fec!X$5)</f>
        <v>0</v>
      </c>
      <c r="Y136" s="272">
        <f>IF(Y$5=0,0,Y$5/ISI_fec!Y$5)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0.40866876467200142</v>
      </c>
      <c r="C147" s="272">
        <f>IF(C$54=0,0,C$54/ISI_fec!C$54)</f>
        <v>0.41030807305035427</v>
      </c>
      <c r="D147" s="272">
        <f>IF(D$54=0,0,D$54/ISI_fec!D$54)</f>
        <v>0.41204518256038797</v>
      </c>
      <c r="E147" s="272">
        <f>IF(E$54=0,0,E$54/ISI_fec!E$54)</f>
        <v>0.41384687570990675</v>
      </c>
      <c r="F147" s="272">
        <f>IF(F$54=0,0,F$54/ISI_fec!F$54)</f>
        <v>0.421950649462704</v>
      </c>
      <c r="G147" s="272">
        <f>IF(G$54=0,0,G$54/ISI_fec!G$54)</f>
        <v>0.42307184661658337</v>
      </c>
      <c r="H147" s="272">
        <f>IF(H$54=0,0,H$54/ISI_fec!H$54)</f>
        <v>0.42332454629465016</v>
      </c>
      <c r="I147" s="272">
        <f>IF(I$54=0,0,I$54/ISI_fec!I$54)</f>
        <v>0.42272941432715627</v>
      </c>
      <c r="J147" s="272">
        <f>IF(J$54=0,0,J$54/ISI_fec!J$54)</f>
        <v>0.42199261016650447</v>
      </c>
      <c r="K147" s="272">
        <f>IF(K$54=0,0,K$54/ISI_fec!K$54)</f>
        <v>0.42675014208367007</v>
      </c>
      <c r="L147" s="272">
        <f>IF(L$54=0,0,L$54/ISI_fec!L$54)</f>
        <v>0.42675888071058843</v>
      </c>
      <c r="M147" s="272">
        <f>IF(M$54=0,0,M$54/ISI_fec!M$54)</f>
        <v>0.4666215688138714</v>
      </c>
      <c r="N147" s="272">
        <f>IF(N$54=0,0,N$54/ISI_fec!N$54)</f>
        <v>0.50217022325519789</v>
      </c>
      <c r="O147" s="272">
        <f>IF(O$54=0,0,O$54/ISI_fec!O$54)</f>
        <v>0.49415099138882423</v>
      </c>
      <c r="P147" s="272">
        <f>IF(P$54=0,0,P$54/ISI_fec!P$54)</f>
        <v>0.54364531012020434</v>
      </c>
      <c r="Q147" s="272">
        <f>IF(Q$54=0,0,Q$54/ISI_fec!Q$54)</f>
        <v>0.48014659109904856</v>
      </c>
      <c r="R147" s="272">
        <f>IF(R$54=0,0,R$54/ISI_fec!R$54)</f>
        <v>0</v>
      </c>
      <c r="S147" s="272">
        <f>IF(S$54=0,0,S$54/ISI_fec!S$54)</f>
        <v>0</v>
      </c>
      <c r="T147" s="272">
        <f>IF(T$54=0,0,T$54/ISI_fec!T$54)</f>
        <v>0</v>
      </c>
      <c r="U147" s="272">
        <f>IF(U$54=0,0,U$54/ISI_fec!U$54)</f>
        <v>0</v>
      </c>
      <c r="V147" s="272">
        <f>IF(V$54=0,0,V$54/ISI_fec!V$54)</f>
        <v>0</v>
      </c>
      <c r="W147" s="272">
        <f>IF(W$54=0,0,W$54/ISI_fec!W$54)</f>
        <v>0</v>
      </c>
      <c r="X147" s="272">
        <f>IF(X$54=0,0,X$54/ISI_fec!X$54)</f>
        <v>0</v>
      </c>
      <c r="Y147" s="272">
        <f>IF(Y$54=0,0,Y$54/ISI_fec!Y$54)</f>
        <v>0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0.3927726828252483</v>
      </c>
      <c r="C148" s="273">
        <f>IF(C$55=0,0,C$55/ISI_fec!C$55)</f>
        <v>0.39338246879432243</v>
      </c>
      <c r="D148" s="273">
        <f>IF(D$55=0,0,D$55/ISI_fec!D$55)</f>
        <v>0.39338246879432232</v>
      </c>
      <c r="E148" s="273">
        <f>IF(E$55=0,0,E$55/ISI_fec!E$55)</f>
        <v>0.39338246879432232</v>
      </c>
      <c r="F148" s="273">
        <f>IF(F$55=0,0,F$55/ISI_fec!F$55)</f>
        <v>0.40083591098722959</v>
      </c>
      <c r="G148" s="273">
        <f>IF(G$55=0,0,G$55/ISI_fec!G$55)</f>
        <v>0.40083591098722965</v>
      </c>
      <c r="H148" s="273">
        <f>IF(H$55=0,0,H$55/ISI_fec!H$55)</f>
        <v>0.40083591098722965</v>
      </c>
      <c r="I148" s="273">
        <f>IF(I$55=0,0,I$55/ISI_fec!I$55)</f>
        <v>0.40083591098722976</v>
      </c>
      <c r="J148" s="273">
        <f>IF(J$55=0,0,J$55/ISI_fec!J$55)</f>
        <v>0.40083591098722965</v>
      </c>
      <c r="K148" s="273">
        <f>IF(K$55=0,0,K$55/ISI_fec!K$55)</f>
        <v>0.40467441367821055</v>
      </c>
      <c r="L148" s="273">
        <f>IF(L$55=0,0,L$55/ISI_fec!L$55)</f>
        <v>0.40467441367821055</v>
      </c>
      <c r="M148" s="273">
        <f>IF(M$55=0,0,M$55/ISI_fec!M$55)</f>
        <v>0.40467441367821044</v>
      </c>
      <c r="N148" s="273">
        <f>IF(N$55=0,0,N$55/ISI_fec!N$55)</f>
        <v>0.41808560840361342</v>
      </c>
      <c r="O148" s="273">
        <f>IF(O$55=0,0,O$55/ISI_fec!O$55)</f>
        <v>0.41808560840361347</v>
      </c>
      <c r="P148" s="273">
        <f>IF(P$55=0,0,P$55/ISI_fec!P$55)</f>
        <v>0.41808560840361358</v>
      </c>
      <c r="Q148" s="273">
        <f>IF(Q$55=0,0,Q$55/ISI_fec!Q$55)</f>
        <v>0.41808560840361336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0.1019259474904992</v>
      </c>
      <c r="C149" s="274">
        <f>IF(C$56=0,0,C$56/ISI_fec!C$56)</f>
        <v>0.10208418917934886</v>
      </c>
      <c r="D149" s="274">
        <f>IF(D$56=0,0,D$56/ISI_fec!D$56)</f>
        <v>0.10208418917934883</v>
      </c>
      <c r="E149" s="274">
        <f>IF(E$56=0,0,E$56/ISI_fec!E$56)</f>
        <v>0.10208418917934883</v>
      </c>
      <c r="F149" s="274">
        <f>IF(F$56=0,0,F$56/ISI_fec!F$56)</f>
        <v>0.10401838468427339</v>
      </c>
      <c r="G149" s="274">
        <f>IF(G$56=0,0,G$56/ISI_fec!G$56)</f>
        <v>0.10401838468427338</v>
      </c>
      <c r="H149" s="274">
        <f>IF(H$56=0,0,H$56/ISI_fec!H$56)</f>
        <v>0.10401838468427339</v>
      </c>
      <c r="I149" s="274">
        <f>IF(I$56=0,0,I$56/ISI_fec!I$56)</f>
        <v>0.10401838468427338</v>
      </c>
      <c r="J149" s="274">
        <f>IF(J$56=0,0,J$56/ISI_fec!J$56)</f>
        <v>0.10401838468427338</v>
      </c>
      <c r="K149" s="274">
        <f>IF(K$56=0,0,K$56/ISI_fec!K$56)</f>
        <v>0.10501449016928015</v>
      </c>
      <c r="L149" s="274">
        <f>IF(L$56=0,0,L$56/ISI_fec!L$56)</f>
        <v>0.10501449016928015</v>
      </c>
      <c r="M149" s="274">
        <f>IF(M$56=0,0,M$56/ISI_fec!M$56)</f>
        <v>0.10501449016928015</v>
      </c>
      <c r="N149" s="274">
        <f>IF(N$56=0,0,N$56/ISI_fec!N$56)</f>
        <v>0.10849474424279086</v>
      </c>
      <c r="O149" s="274">
        <f>IF(O$56=0,0,O$56/ISI_fec!O$56)</f>
        <v>0.10849474424279085</v>
      </c>
      <c r="P149" s="274">
        <f>IF(P$56=0,0,P$56/ISI_fec!P$56)</f>
        <v>0.10849474424279083</v>
      </c>
      <c r="Q149" s="274">
        <f>IF(Q$56=0,0,Q$56/ISI_fec!Q$56)</f>
        <v>0.10849474424279082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0.56399945354130532</v>
      </c>
      <c r="C150" s="274">
        <f>IF(C$57=0,0,C$57/ISI_fec!C$57)</f>
        <v>0.56487507185279551</v>
      </c>
      <c r="D150" s="274">
        <f>IF(D$57=0,0,D$57/ISI_fec!D$57)</f>
        <v>0.56487507185279529</v>
      </c>
      <c r="E150" s="274">
        <f>IF(E$57=0,0,E$57/ISI_fec!E$57)</f>
        <v>0.5648750718527954</v>
      </c>
      <c r="F150" s="274">
        <f>IF(F$57=0,0,F$57/ISI_fec!F$57)</f>
        <v>0.57557779510117324</v>
      </c>
      <c r="G150" s="274">
        <f>IF(G$57=0,0,G$57/ISI_fec!G$57)</f>
        <v>0.57557779510117302</v>
      </c>
      <c r="H150" s="274">
        <f>IF(H$57=0,0,H$57/ISI_fec!H$57)</f>
        <v>0.57557779510117291</v>
      </c>
      <c r="I150" s="274">
        <f>IF(I$57=0,0,I$57/ISI_fec!I$57)</f>
        <v>0.57557779510117291</v>
      </c>
      <c r="J150" s="274">
        <f>IF(J$57=0,0,J$57/ISI_fec!J$57)</f>
        <v>0.57557779510117313</v>
      </c>
      <c r="K150" s="274">
        <f>IF(K$57=0,0,K$57/ISI_fec!K$57)</f>
        <v>0.58108966880012158</v>
      </c>
      <c r="L150" s="274">
        <f>IF(L$57=0,0,L$57/ISI_fec!L$57)</f>
        <v>0.58108966880012192</v>
      </c>
      <c r="M150" s="274">
        <f>IF(M$57=0,0,M$57/ISI_fec!M$57)</f>
        <v>0.58108966880012158</v>
      </c>
      <c r="N150" s="274">
        <f>IF(N$57=0,0,N$57/ISI_fec!N$57)</f>
        <v>0.59959670383584251</v>
      </c>
      <c r="O150" s="274">
        <f>IF(O$57=0,0,O$57/ISI_fec!O$57)</f>
        <v>0.6003473891742972</v>
      </c>
      <c r="P150" s="274">
        <f>IF(P$57=0,0,P$57/ISI_fec!P$57)</f>
        <v>0.60034738917429709</v>
      </c>
      <c r="Q150" s="274">
        <f>IF(Q$57=0,0,Q$57/ISI_fec!Q$57)</f>
        <v>0.6003473891742972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0.38897462179527342</v>
      </c>
      <c r="C151" s="274">
        <f>IF(C$58=0,0,C$58/ISI_fec!C$58)</f>
        <v>0.38957851121291431</v>
      </c>
      <c r="D151" s="274">
        <f>IF(D$58=0,0,D$58/ISI_fec!D$58)</f>
        <v>0.38957851121291442</v>
      </c>
      <c r="E151" s="274">
        <f>IF(E$58=0,0,E$58/ISI_fec!E$58)</f>
        <v>0.38957851121291454</v>
      </c>
      <c r="F151" s="274">
        <f>IF(F$58=0,0,F$58/ISI_fec!F$58)</f>
        <v>0.39695987958406698</v>
      </c>
      <c r="G151" s="274">
        <f>IF(G$58=0,0,G$58/ISI_fec!G$58)</f>
        <v>0.3969598795840672</v>
      </c>
      <c r="H151" s="274">
        <f>IF(H$58=0,0,H$58/ISI_fec!H$58)</f>
        <v>0.39695987958406703</v>
      </c>
      <c r="I151" s="274">
        <f>IF(I$58=0,0,I$58/ISI_fec!I$58)</f>
        <v>0.39695987958406709</v>
      </c>
      <c r="J151" s="274">
        <f>IF(J$58=0,0,J$58/ISI_fec!J$58)</f>
        <v>0.39695987958406687</v>
      </c>
      <c r="K151" s="274">
        <f>IF(K$58=0,0,K$58/ISI_fec!K$58)</f>
        <v>0.40076126445061255</v>
      </c>
      <c r="L151" s="274">
        <f>IF(L$58=0,0,L$58/ISI_fec!L$58)</f>
        <v>0.40076126445061272</v>
      </c>
      <c r="M151" s="274">
        <f>IF(M$58=0,0,M$58/ISI_fec!M$58)</f>
        <v>0.40076126445061272</v>
      </c>
      <c r="N151" s="274">
        <f>IF(N$58=0,0,N$58/ISI_fec!N$58)</f>
        <v>0.41404277465802536</v>
      </c>
      <c r="O151" s="274">
        <f>IF(O$58=0,0,O$58/ISI_fec!O$58)</f>
        <v>0.41404277465802541</v>
      </c>
      <c r="P151" s="274">
        <f>IF(P$58=0,0,P$58/ISI_fec!P$58)</f>
        <v>0.41404277465802536</v>
      </c>
      <c r="Q151" s="274">
        <f>IF(Q$58=0,0,Q$58/ISI_fec!Q$58)</f>
        <v>0.41404277465802547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0.55700409363319159</v>
      </c>
      <c r="C152" s="275">
        <f>IF(C$59=0,0,C$59/ISI_fec!C$59)</f>
        <v>0.55860672949964485</v>
      </c>
      <c r="D152" s="275">
        <f>IF(D$59=0,0,D$59/ISI_fec!D$59)</f>
        <v>0.55867832555655195</v>
      </c>
      <c r="E152" s="275">
        <f>IF(E$59=0,0,E$59/ISI_fec!E$59)</f>
        <v>0.55867205019638411</v>
      </c>
      <c r="F152" s="275">
        <f>IF(F$59=0,0,F$59/ISI_fec!F$59)</f>
        <v>0.56930554775094244</v>
      </c>
      <c r="G152" s="275">
        <f>IF(G$59=0,0,G$59/ISI_fec!G$59)</f>
        <v>0.56855576841546107</v>
      </c>
      <c r="H152" s="275">
        <f>IF(H$59=0,0,H$59/ISI_fec!H$59)</f>
        <v>0.56936392751260745</v>
      </c>
      <c r="I152" s="275">
        <f>IF(I$59=0,0,I$59/ISI_fec!I$59)</f>
        <v>0.56929044270763318</v>
      </c>
      <c r="J152" s="275">
        <f>IF(J$59=0,0,J$59/ISI_fec!J$59)</f>
        <v>0.56931010448849728</v>
      </c>
      <c r="K152" s="275">
        <f>IF(K$59=0,0,K$59/ISI_fec!K$59)</f>
        <v>0.57483158244567134</v>
      </c>
      <c r="L152" s="275">
        <f>IF(L$59=0,0,L$59/ISI_fec!L$59)</f>
        <v>0.57482482316599304</v>
      </c>
      <c r="M152" s="275">
        <f>IF(M$59=0,0,M$59/ISI_fec!M$59)</f>
        <v>0.58937358517187699</v>
      </c>
      <c r="N152" s="275">
        <f>IF(N$59=0,0,N$59/ISI_fec!N$59)</f>
        <v>0.64064253402558102</v>
      </c>
      <c r="O152" s="275">
        <f>IF(O$59=0,0,O$59/ISI_fec!O$59)</f>
        <v>0.62656972808401112</v>
      </c>
      <c r="P152" s="275">
        <f>IF(P$59=0,0,P$59/ISI_fec!P$59)</f>
        <v>0.71463422875102589</v>
      </c>
      <c r="Q152" s="275">
        <f>IF(Q$59=0,0,Q$59/ISI_fec!Q$59)</f>
        <v>0.60273870572548993</v>
      </c>
      <c r="R152" s="275">
        <f>IF(R$59=0,0,R$59/ISI_fec!R$59)</f>
        <v>0</v>
      </c>
      <c r="S152" s="275">
        <f>IF(S$59=0,0,S$59/ISI_fec!S$59)</f>
        <v>0</v>
      </c>
      <c r="T152" s="275">
        <f>IF(T$59=0,0,T$59/ISI_fec!T$59)</f>
        <v>0</v>
      </c>
      <c r="U152" s="275">
        <f>IF(U$59=0,0,U$59/ISI_fec!U$59)</f>
        <v>0</v>
      </c>
      <c r="V152" s="275">
        <f>IF(V$59=0,0,V$59/ISI_fec!V$59)</f>
        <v>0</v>
      </c>
      <c r="W152" s="275">
        <f>IF(W$59=0,0,W$59/ISI_fec!W$59)</f>
        <v>0</v>
      </c>
      <c r="X152" s="275">
        <f>IF(X$59=0,0,X$59/ISI_fec!X$59)</f>
        <v>0</v>
      </c>
      <c r="Y152" s="275">
        <f>IF(Y$59=0,0,Y$59/ISI_fec!Y$59)</f>
        <v>0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0.38138354062963381</v>
      </c>
      <c r="C153" s="276">
        <f>IF(C$65=0,0,C$65/ISI_fec!C$65)</f>
        <v>0.38246126008968417</v>
      </c>
      <c r="D153" s="276">
        <f>IF(D$65=0,0,D$65/ISI_fec!D$65)</f>
        <v>0.38327403297611551</v>
      </c>
      <c r="E153" s="276">
        <f>IF(E$65=0,0,E$65/ISI_fec!E$65)</f>
        <v>0.39013021286143573</v>
      </c>
      <c r="F153" s="276">
        <f>IF(F$65=0,0,F$65/ISI_fec!F$65)</f>
        <v>0.39429410877481474</v>
      </c>
      <c r="G153" s="276">
        <f>IF(G$65=0,0,G$65/ISI_fec!G$65)</f>
        <v>0.39642967968243203</v>
      </c>
      <c r="H153" s="276">
        <f>IF(H$65=0,0,H$65/ISI_fec!H$65)</f>
        <v>0.39784424363544157</v>
      </c>
      <c r="I153" s="276">
        <f>IF(I$65=0,0,I$65/ISI_fec!I$65)</f>
        <v>0.39962698714028494</v>
      </c>
      <c r="J153" s="276">
        <f>IF(J$65=0,0,J$65/ISI_fec!J$65)</f>
        <v>0.39578454246073769</v>
      </c>
      <c r="K153" s="276">
        <f>IF(K$65=0,0,K$65/ISI_fec!K$65)</f>
        <v>0.39886076683076188</v>
      </c>
      <c r="L153" s="276">
        <f>IF(L$65=0,0,L$65/ISI_fec!L$65)</f>
        <v>0.40293621625519327</v>
      </c>
      <c r="M153" s="276">
        <f>IF(M$65=0,0,M$65/ISI_fec!M$65)</f>
        <v>0.39323922432341091</v>
      </c>
      <c r="N153" s="276">
        <f>IF(N$65=0,0,N$65/ISI_fec!N$65)</f>
        <v>0.3990908279283451</v>
      </c>
      <c r="O153" s="276">
        <f>IF(O$65=0,0,O$65/ISI_fec!O$65)</f>
        <v>0.3997132750622549</v>
      </c>
      <c r="P153" s="276">
        <f>IF(P$65=0,0,P$65/ISI_fec!P$65)</f>
        <v>0.42477367146032341</v>
      </c>
      <c r="Q153" s="276">
        <f>IF(Q$65=0,0,Q$65/ISI_fec!Q$65)</f>
        <v>0.42477367146032335</v>
      </c>
      <c r="R153" s="276">
        <f>IF(R$65=0,0,R$65/ISI_fec!R$65)</f>
        <v>0</v>
      </c>
      <c r="S153" s="276">
        <f>IF(S$65=0,0,S$65/ISI_fec!S$65)</f>
        <v>0</v>
      </c>
      <c r="T153" s="276">
        <f>IF(T$65=0,0,T$65/ISI_fec!T$65)</f>
        <v>0</v>
      </c>
      <c r="U153" s="276">
        <f>IF(U$65=0,0,U$65/ISI_fec!U$65)</f>
        <v>0</v>
      </c>
      <c r="V153" s="276">
        <f>IF(V$65=0,0,V$65/ISI_fec!V$65)</f>
        <v>0</v>
      </c>
      <c r="W153" s="276">
        <f>IF(W$65=0,0,W$65/ISI_fec!W$65)</f>
        <v>0</v>
      </c>
      <c r="X153" s="276">
        <f>IF(X$65=0,0,X$65/ISI_fec!X$65)</f>
        <v>0</v>
      </c>
      <c r="Y153" s="276">
        <f>IF(Y$65=0,0,Y$65/ISI_fec!Y$65)</f>
        <v>0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0.56330186650743597</v>
      </c>
      <c r="C154" s="276">
        <f>IF(C$71=0,0,C$71/ISI_fec!C$71)</f>
        <v>0.56417640180372663</v>
      </c>
      <c r="D154" s="276">
        <f>IF(D$71=0,0,D$71/ISI_fec!D$71)</f>
        <v>0.5641764018037263</v>
      </c>
      <c r="E154" s="276">
        <f>IF(E$71=0,0,E$71/ISI_fec!E$71)</f>
        <v>0.56417640180372675</v>
      </c>
      <c r="F154" s="276">
        <f>IF(F$71=0,0,F$71/ISI_fec!F$71)</f>
        <v>0.57486588730707056</v>
      </c>
      <c r="G154" s="276">
        <f>IF(G$71=0,0,G$71/ISI_fec!G$71)</f>
        <v>0.57486588730707</v>
      </c>
      <c r="H154" s="276">
        <f>IF(H$71=0,0,H$71/ISI_fec!H$71)</f>
        <v>0.57486588730707067</v>
      </c>
      <c r="I154" s="276">
        <f>IF(I$71=0,0,I$71/ISI_fec!I$71)</f>
        <v>0.57486588730707011</v>
      </c>
      <c r="J154" s="276">
        <f>IF(J$71=0,0,J$71/ISI_fec!J$71)</f>
        <v>0.57486588730707033</v>
      </c>
      <c r="K154" s="276">
        <f>IF(K$71=0,0,K$71/ISI_fec!K$71)</f>
        <v>0.58037094360291597</v>
      </c>
      <c r="L154" s="276">
        <f>IF(L$71=0,0,L$71/ISI_fec!L$71)</f>
        <v>0.58037094360291597</v>
      </c>
      <c r="M154" s="276">
        <f>IF(M$71=0,0,M$71/ISI_fec!M$71)</f>
        <v>0.58037094360291608</v>
      </c>
      <c r="N154" s="276">
        <f>IF(N$71=0,0,N$71/ISI_fec!N$71)</f>
        <v>0.5996048449184902</v>
      </c>
      <c r="O154" s="276">
        <f>IF(O$71=0,0,O$71/ISI_fec!O$71)</f>
        <v>0.59960484491849053</v>
      </c>
      <c r="P154" s="276">
        <f>IF(P$71=0,0,P$71/ISI_fec!P$71)</f>
        <v>0.59960484491849031</v>
      </c>
      <c r="Q154" s="276">
        <f>IF(Q$71=0,0,Q$71/ISI_fec!Q$71)</f>
        <v>0.59960484491849031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0.40919177884460389</v>
      </c>
      <c r="C155" s="276">
        <f>IF(C$72=0,0,C$72/ISI_fec!C$72)</f>
        <v>0.41025022802209393</v>
      </c>
      <c r="D155" s="276">
        <f>IF(D$72=0,0,D$72/ISI_fec!D$72)</f>
        <v>0.41030181960064727</v>
      </c>
      <c r="E155" s="276">
        <f>IF(E$72=0,0,E$72/ISI_fec!E$72)</f>
        <v>0.41029729762344569</v>
      </c>
      <c r="F155" s="276">
        <f>IF(F$72=0,0,F$72/ISI_fec!F$72)</f>
        <v>0.41810603315992972</v>
      </c>
      <c r="G155" s="276">
        <f>IF(G$72=0,0,G$72/ISI_fec!G$72)</f>
        <v>0.41767191225591044</v>
      </c>
      <c r="H155" s="276">
        <f>IF(H$72=0,0,H$72/ISI_fec!H$72)</f>
        <v>0.41814810117582307</v>
      </c>
      <c r="I155" s="276">
        <f>IF(I$72=0,0,I$72/ISI_fec!I$72)</f>
        <v>0.4180951485796594</v>
      </c>
      <c r="J155" s="276">
        <f>IF(J$72=0,0,J$72/ISI_fec!J$72)</f>
        <v>0.41596599819480401</v>
      </c>
      <c r="K155" s="276">
        <f>IF(K$72=0,0,K$72/ISI_fec!K$72)</f>
        <v>0.42052579219267588</v>
      </c>
      <c r="L155" s="276">
        <f>IF(L$72=0,0,L$72/ISI_fec!L$72)</f>
        <v>0.42215853446342505</v>
      </c>
      <c r="M155" s="276">
        <f>IF(M$72=0,0,M$72/ISI_fec!M$72)</f>
        <v>0.43264226262259026</v>
      </c>
      <c r="N155" s="276">
        <f>IF(N$72=0,0,N$72/ISI_fec!N$72)</f>
        <v>0.4698495535973784</v>
      </c>
      <c r="O155" s="276">
        <f>IF(O$72=0,0,O$72/ISI_fec!O$72)</f>
        <v>0.45970879578798968</v>
      </c>
      <c r="P155" s="276">
        <f>IF(P$72=0,0,P$72/ISI_fec!P$72)</f>
        <v>0.52316741069228212</v>
      </c>
      <c r="Q155" s="276">
        <f>IF(Q$72=0,0,Q$72/ISI_fec!Q$72)</f>
        <v>0.44253634083541865</v>
      </c>
      <c r="R155" s="276">
        <f>IF(R$72=0,0,R$72/ISI_fec!R$72)</f>
        <v>0</v>
      </c>
      <c r="S155" s="276">
        <f>IF(S$72=0,0,S$72/ISI_fec!S$72)</f>
        <v>0</v>
      </c>
      <c r="T155" s="276">
        <f>IF(T$72=0,0,T$72/ISI_fec!T$72)</f>
        <v>0</v>
      </c>
      <c r="U155" s="276">
        <f>IF(U$72=0,0,U$72/ISI_fec!U$72)</f>
        <v>0</v>
      </c>
      <c r="V155" s="276">
        <f>IF(V$72=0,0,V$72/ISI_fec!V$72)</f>
        <v>0</v>
      </c>
      <c r="W155" s="276">
        <f>IF(W$72=0,0,W$72/ISI_fec!W$72)</f>
        <v>0</v>
      </c>
      <c r="X155" s="276">
        <f>IF(X$72=0,0,X$72/ISI_fec!X$72)</f>
        <v>0</v>
      </c>
      <c r="Y155" s="276">
        <f>IF(Y$72=0,0,Y$72/ISI_fec!Y$72)</f>
        <v>0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0.38413867491313547</v>
      </c>
      <c r="C156" s="277">
        <f>IF(C$79=0,0,C$79/ISI_fec!C$79)</f>
        <v>0.38529267733257827</v>
      </c>
      <c r="D156" s="277">
        <f>IF(D$79=0,0,D$79/ISI_fec!D$79)</f>
        <v>0.38563274915622586</v>
      </c>
      <c r="E156" s="277">
        <f>IF(E$79=0,0,E$79/ISI_fec!E$79)</f>
        <v>0.38609753729794177</v>
      </c>
      <c r="F156" s="277">
        <f>IF(F$79=0,0,F$79/ISI_fec!F$79)</f>
        <v>0.39337682260914192</v>
      </c>
      <c r="G156" s="277">
        <f>IF(G$79=0,0,G$79/ISI_fec!G$79)</f>
        <v>0.39504268859664537</v>
      </c>
      <c r="H156" s="277">
        <f>IF(H$79=0,0,H$79/ISI_fec!H$79)</f>
        <v>0.39354626043843816</v>
      </c>
      <c r="I156" s="277">
        <f>IF(I$79=0,0,I$79/ISI_fec!I$79)</f>
        <v>0.39356263479698872</v>
      </c>
      <c r="J156" s="277">
        <f>IF(J$79=0,0,J$79/ISI_fec!J$79)</f>
        <v>0.39427925388547769</v>
      </c>
      <c r="K156" s="277">
        <f>IF(K$79=0,0,K$79/ISI_fec!K$79)</f>
        <v>0.39757043371955014</v>
      </c>
      <c r="L156" s="277">
        <f>IF(L$79=0,0,L$79/ISI_fec!L$79)</f>
        <v>0.39642975921114831</v>
      </c>
      <c r="M156" s="277">
        <f>IF(M$79=0,0,M$79/ISI_fec!M$79)</f>
        <v>0.41727195852888549</v>
      </c>
      <c r="N156" s="277">
        <f>IF(N$79=0,0,N$79/ISI_fec!N$79)</f>
        <v>0.44330064254382617</v>
      </c>
      <c r="O156" s="277">
        <f>IF(O$79=0,0,O$79/ISI_fec!O$79)</f>
        <v>0.43886047403044171</v>
      </c>
      <c r="P156" s="277">
        <f>IF(P$79=0,0,P$79/ISI_fec!P$79)</f>
        <v>0.49298384060058176</v>
      </c>
      <c r="Q156" s="277">
        <f>IF(Q$79=0,0,Q$79/ISI_fec!Q$79)</f>
        <v>0.43481612471854103</v>
      </c>
      <c r="R156" s="277">
        <f>IF(R$79=0,0,R$79/ISI_fec!R$79)</f>
        <v>0</v>
      </c>
      <c r="S156" s="277">
        <f>IF(S$79=0,0,S$79/ISI_fec!S$79)</f>
        <v>0</v>
      </c>
      <c r="T156" s="277">
        <f>IF(T$79=0,0,T$79/ISI_fec!T$79)</f>
        <v>0</v>
      </c>
      <c r="U156" s="277">
        <f>IF(U$79=0,0,U$79/ISI_fec!U$79)</f>
        <v>0</v>
      </c>
      <c r="V156" s="277">
        <f>IF(V$79=0,0,V$79/ISI_fec!V$79)</f>
        <v>0</v>
      </c>
      <c r="W156" s="277">
        <f>IF(W$79=0,0,W$79/ISI_fec!W$79)</f>
        <v>0</v>
      </c>
      <c r="X156" s="277">
        <f>IF(X$79=0,0,X$79/ISI_fec!X$79)</f>
        <v>0</v>
      </c>
      <c r="Y156" s="277">
        <f>IF(Y$79=0,0,Y$79/ISI_fec!Y$79)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LV: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347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348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356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361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363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364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365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368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0</v>
      </c>
      <c r="C35" s="261">
        <f t="shared" si="1"/>
        <v>0</v>
      </c>
      <c r="D35" s="261">
        <f t="shared" si="1"/>
        <v>0</v>
      </c>
      <c r="E35" s="261">
        <f t="shared" si="1"/>
        <v>0</v>
      </c>
      <c r="F35" s="261">
        <f t="shared" si="1"/>
        <v>0</v>
      </c>
      <c r="G35" s="261">
        <f t="shared" si="1"/>
        <v>0</v>
      </c>
      <c r="H35" s="261">
        <f t="shared" si="1"/>
        <v>0</v>
      </c>
      <c r="I35" s="261">
        <f t="shared" si="1"/>
        <v>0</v>
      </c>
      <c r="J35" s="261">
        <f t="shared" si="1"/>
        <v>0</v>
      </c>
      <c r="K35" s="261">
        <f t="shared" si="1"/>
        <v>0</v>
      </c>
      <c r="L35" s="261">
        <f t="shared" si="1"/>
        <v>0</v>
      </c>
      <c r="M35" s="261">
        <f t="shared" si="1"/>
        <v>0</v>
      </c>
      <c r="N35" s="261">
        <f t="shared" si="1"/>
        <v>0</v>
      </c>
      <c r="O35" s="261">
        <f t="shared" si="1"/>
        <v>0</v>
      </c>
      <c r="P35" s="261">
        <f t="shared" si="1"/>
        <v>0</v>
      </c>
      <c r="Q35" s="261">
        <f t="shared" si="1"/>
        <v>0</v>
      </c>
      <c r="R35" s="261">
        <f t="shared" si="1"/>
        <v>0</v>
      </c>
      <c r="S35" s="261">
        <f t="shared" si="1"/>
        <v>0</v>
      </c>
      <c r="T35" s="261">
        <f t="shared" si="1"/>
        <v>0</v>
      </c>
      <c r="U35" s="261">
        <f t="shared" si="1"/>
        <v>0</v>
      </c>
      <c r="V35" s="261">
        <f t="shared" si="1"/>
        <v>0</v>
      </c>
      <c r="W35" s="261">
        <f t="shared" si="1"/>
        <v>0</v>
      </c>
      <c r="X35" s="261">
        <f t="shared" si="1"/>
        <v>0</v>
      </c>
      <c r="Y35" s="261">
        <f t="shared" si="1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374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375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380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383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0</v>
      </c>
      <c r="C52" s="279">
        <v>0</v>
      </c>
      <c r="D52" s="279">
        <v>0</v>
      </c>
      <c r="E52" s="279">
        <v>0</v>
      </c>
      <c r="F52" s="279">
        <v>0</v>
      </c>
      <c r="G52" s="279">
        <v>0</v>
      </c>
      <c r="H52" s="279">
        <v>0</v>
      </c>
      <c r="I52" s="279">
        <v>0</v>
      </c>
      <c r="J52" s="279">
        <v>0</v>
      </c>
      <c r="K52" s="279">
        <v>0</v>
      </c>
      <c r="L52" s="279">
        <v>0</v>
      </c>
      <c r="M52" s="279">
        <v>0</v>
      </c>
      <c r="N52" s="279">
        <v>0</v>
      </c>
      <c r="O52" s="279">
        <v>0</v>
      </c>
      <c r="P52" s="279">
        <v>0</v>
      </c>
      <c r="Q52" s="279">
        <v>0</v>
      </c>
      <c r="R52" s="279">
        <v>0</v>
      </c>
      <c r="S52" s="279">
        <v>0</v>
      </c>
      <c r="T52" s="279">
        <v>0</v>
      </c>
      <c r="U52" s="279">
        <v>0</v>
      </c>
      <c r="V52" s="279">
        <v>0</v>
      </c>
      <c r="W52" s="279">
        <v>0</v>
      </c>
      <c r="X52" s="279">
        <v>0</v>
      </c>
      <c r="Y52" s="279">
        <v>0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391.84749651787996</v>
      </c>
      <c r="C54" s="223">
        <f t="shared" si="2"/>
        <v>394.30366067790061</v>
      </c>
      <c r="D54" s="223">
        <f t="shared" si="2"/>
        <v>374.38933599812765</v>
      </c>
      <c r="E54" s="223">
        <f t="shared" si="2"/>
        <v>366.15822687819195</v>
      </c>
      <c r="F54" s="223">
        <f t="shared" si="2"/>
        <v>376.85618299823744</v>
      </c>
      <c r="G54" s="223">
        <f t="shared" si="2"/>
        <v>348.56501831828473</v>
      </c>
      <c r="H54" s="223">
        <f t="shared" si="2"/>
        <v>357.40559167827024</v>
      </c>
      <c r="I54" s="223">
        <f t="shared" si="2"/>
        <v>352.12643883819032</v>
      </c>
      <c r="J54" s="223">
        <f t="shared" si="2"/>
        <v>328.66486727835598</v>
      </c>
      <c r="K54" s="223">
        <f t="shared" si="2"/>
        <v>299.29036399859041</v>
      </c>
      <c r="L54" s="223">
        <f t="shared" si="2"/>
        <v>335.75145938800625</v>
      </c>
      <c r="M54" s="223">
        <f t="shared" si="2"/>
        <v>90.820425028131567</v>
      </c>
      <c r="N54" s="223">
        <f t="shared" si="2"/>
        <v>159.72187335860457</v>
      </c>
      <c r="O54" s="223">
        <f t="shared" si="2"/>
        <v>53.106474717832086</v>
      </c>
      <c r="P54" s="223">
        <f t="shared" si="2"/>
        <v>0.71588999906617989</v>
      </c>
      <c r="Q54" s="223">
        <f t="shared" si="2"/>
        <v>23.532589998991764</v>
      </c>
      <c r="R54" s="223">
        <f t="shared" si="2"/>
        <v>0</v>
      </c>
      <c r="S54" s="223">
        <f t="shared" si="2"/>
        <v>0</v>
      </c>
      <c r="T54" s="223">
        <f t="shared" si="2"/>
        <v>0</v>
      </c>
      <c r="U54" s="223">
        <f t="shared" si="2"/>
        <v>0</v>
      </c>
      <c r="V54" s="223">
        <f t="shared" si="2"/>
        <v>0</v>
      </c>
      <c r="W54" s="223">
        <f t="shared" si="2"/>
        <v>0</v>
      </c>
      <c r="X54" s="223">
        <f t="shared" si="2"/>
        <v>0</v>
      </c>
      <c r="Y54" s="223">
        <f t="shared" si="2"/>
        <v>0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0.83884863191033576</v>
      </c>
      <c r="C59" s="260">
        <v>0.85711327525731518</v>
      </c>
      <c r="D59" s="260">
        <v>0.82034399313795248</v>
      </c>
      <c r="E59" s="260">
        <v>0.82259670495341752</v>
      </c>
      <c r="F59" s="260">
        <v>0.83876959602109158</v>
      </c>
      <c r="G59" s="260">
        <v>0.86508590823454856</v>
      </c>
      <c r="H59" s="260">
        <v>0.84605277783523458</v>
      </c>
      <c r="I59" s="260">
        <v>0.84935608985016531</v>
      </c>
      <c r="J59" s="260">
        <v>0.8113770081873054</v>
      </c>
      <c r="K59" s="260">
        <v>0.71763918887385603</v>
      </c>
      <c r="L59" s="260">
        <v>0.79152501258154351</v>
      </c>
      <c r="M59" s="260">
        <v>0.22720607306707449</v>
      </c>
      <c r="N59" s="260">
        <v>0.26388148944158257</v>
      </c>
      <c r="O59" s="260">
        <v>0.1039889368729366</v>
      </c>
      <c r="P59" s="260">
        <v>1.229109112221417E-3</v>
      </c>
      <c r="Q59" s="260">
        <v>7.5800541039887689E-2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393</v>
      </c>
    </row>
    <row r="60" spans="1:105" ht="12" customHeight="1" x14ac:dyDescent="0.25">
      <c r="A60" s="37" t="s">
        <v>159</v>
      </c>
      <c r="B60" s="226">
        <v>1.443945730602421E-2</v>
      </c>
      <c r="C60" s="226">
        <v>0</v>
      </c>
      <c r="D60" s="226">
        <v>0</v>
      </c>
      <c r="E60" s="226">
        <v>0</v>
      </c>
      <c r="F60" s="226">
        <v>0</v>
      </c>
      <c r="G60" s="226">
        <v>1.4306057948330821E-2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394</v>
      </c>
    </row>
    <row r="61" spans="1:105" ht="12" customHeight="1" x14ac:dyDescent="0.25">
      <c r="A61" s="37" t="s">
        <v>35</v>
      </c>
      <c r="B61" s="226">
        <v>0.82440917460431151</v>
      </c>
      <c r="C61" s="226">
        <v>0.85711327525731518</v>
      </c>
      <c r="D61" s="226">
        <v>0.82034399313795248</v>
      </c>
      <c r="E61" s="226">
        <v>0.82259670495341752</v>
      </c>
      <c r="F61" s="226">
        <v>0.83876959602109158</v>
      </c>
      <c r="G61" s="226">
        <v>0.85077985028621772</v>
      </c>
      <c r="H61" s="226">
        <v>0.84605277783523458</v>
      </c>
      <c r="I61" s="226">
        <v>0.84935608985016531</v>
      </c>
      <c r="J61" s="226">
        <v>0.8113770081873054</v>
      </c>
      <c r="K61" s="226">
        <v>0.71763918887385603</v>
      </c>
      <c r="L61" s="226">
        <v>0.79152501258154351</v>
      </c>
      <c r="M61" s="226">
        <v>0.22720607306707449</v>
      </c>
      <c r="N61" s="226">
        <v>0.26388148944158257</v>
      </c>
      <c r="O61" s="226">
        <v>0.1039889368729366</v>
      </c>
      <c r="P61" s="226">
        <v>1.229109112221417E-3</v>
      </c>
      <c r="Q61" s="226">
        <v>7.5800541039887689E-2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66.159237817710533</v>
      </c>
      <c r="C65" s="261">
        <v>67.45204601732209</v>
      </c>
      <c r="D65" s="261">
        <v>63.894152579169429</v>
      </c>
      <c r="E65" s="261">
        <v>56.245418669633779</v>
      </c>
      <c r="F65" s="261">
        <v>61.072872926690742</v>
      </c>
      <c r="G65" s="261">
        <v>60.016330117655272</v>
      </c>
      <c r="H65" s="261">
        <v>57.875759810652539</v>
      </c>
      <c r="I65" s="261">
        <v>55.964276928320963</v>
      </c>
      <c r="J65" s="261">
        <v>56.4216519610641</v>
      </c>
      <c r="K65" s="261">
        <v>51.007510218119883</v>
      </c>
      <c r="L65" s="261">
        <v>52.59308757389887</v>
      </c>
      <c r="M65" s="261">
        <v>22.034502359620749</v>
      </c>
      <c r="N65" s="261">
        <v>38.778600285630787</v>
      </c>
      <c r="O65" s="261">
        <v>13.292386965655</v>
      </c>
      <c r="P65" s="261">
        <v>0.36818928409375579</v>
      </c>
      <c r="Q65" s="261">
        <v>5.0402308577498971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399</v>
      </c>
    </row>
    <row r="66" spans="1:105" ht="12" customHeight="1" x14ac:dyDescent="0.25">
      <c r="A66" s="18" t="s">
        <v>28</v>
      </c>
      <c r="B66" s="230">
        <v>26.898585564763351</v>
      </c>
      <c r="C66" s="230">
        <v>26.8141712635665</v>
      </c>
      <c r="D66" s="230">
        <v>24.418715667468199</v>
      </c>
      <c r="E66" s="230">
        <v>13.539537006434349</v>
      </c>
      <c r="F66" s="230">
        <v>18.86348059277638</v>
      </c>
      <c r="G66" s="230">
        <v>15.86570410899742</v>
      </c>
      <c r="H66" s="230">
        <v>13.521780200686869</v>
      </c>
      <c r="I66" s="230">
        <v>10.824662425605259</v>
      </c>
      <c r="J66" s="230">
        <v>13.375593100507441</v>
      </c>
      <c r="K66" s="230">
        <v>13.40777271393385</v>
      </c>
      <c r="L66" s="230">
        <v>10.53399366175336</v>
      </c>
      <c r="M66" s="230">
        <v>8.6805178695347252</v>
      </c>
      <c r="N66" s="230">
        <v>19.83095502144327</v>
      </c>
      <c r="O66" s="230">
        <v>6.6709555947826003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400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2.1550905069023041</v>
      </c>
      <c r="K67" s="230">
        <v>1.4289287436629909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39.260652252947168</v>
      </c>
      <c r="C68" s="230">
        <v>40.637874753755597</v>
      </c>
      <c r="D68" s="230">
        <v>39.47543691170123</v>
      </c>
      <c r="E68" s="230">
        <v>42.705881663199428</v>
      </c>
      <c r="F68" s="230">
        <v>42.209392333914352</v>
      </c>
      <c r="G68" s="230">
        <v>44.150626008657852</v>
      </c>
      <c r="H68" s="230">
        <v>44.353979609965663</v>
      </c>
      <c r="I68" s="230">
        <v>45.139614502715702</v>
      </c>
      <c r="J68" s="230">
        <v>40.890968353654351</v>
      </c>
      <c r="K68" s="230">
        <v>36.170808760523038</v>
      </c>
      <c r="L68" s="230">
        <v>42.059093912145507</v>
      </c>
      <c r="M68" s="230">
        <v>13.353984490086029</v>
      </c>
      <c r="N68" s="230">
        <v>18.947645264187521</v>
      </c>
      <c r="O68" s="230">
        <v>6.6214313708723962</v>
      </c>
      <c r="P68" s="230">
        <v>0.36818928409375579</v>
      </c>
      <c r="Q68" s="230">
        <v>5.0402308577498971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402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144.22172075744379</v>
      </c>
      <c r="C72" s="261">
        <v>147.36192769385309</v>
      </c>
      <c r="D72" s="261">
        <v>141.04025184371341</v>
      </c>
      <c r="E72" s="261">
        <v>141.4275564920587</v>
      </c>
      <c r="F72" s="261">
        <v>144.20813226064621</v>
      </c>
      <c r="G72" s="261">
        <v>148.73264799213339</v>
      </c>
      <c r="H72" s="261">
        <v>145.46031647346771</v>
      </c>
      <c r="I72" s="261">
        <v>146.02824890474199</v>
      </c>
      <c r="J72" s="261">
        <v>142.1462272423334</v>
      </c>
      <c r="K72" s="261">
        <v>125.160706285519</v>
      </c>
      <c r="L72" s="261">
        <v>136.08545689238181</v>
      </c>
      <c r="M72" s="261">
        <v>39.063127217184949</v>
      </c>
      <c r="N72" s="261">
        <v>45.368664900403893</v>
      </c>
      <c r="O72" s="261">
        <v>17.878628926649039</v>
      </c>
      <c r="P72" s="261">
        <v>0.21131849587635079</v>
      </c>
      <c r="Q72" s="261">
        <v>13.032249260777681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405</v>
      </c>
    </row>
    <row r="73" spans="1:105" ht="12" customHeight="1" x14ac:dyDescent="0.25">
      <c r="A73" s="60" t="s">
        <v>181</v>
      </c>
      <c r="B73" s="262">
        <v>144.22172075744379</v>
      </c>
      <c r="C73" s="262">
        <v>147.36192769385309</v>
      </c>
      <c r="D73" s="262">
        <v>141.04025184371341</v>
      </c>
      <c r="E73" s="262">
        <v>141.4275564920587</v>
      </c>
      <c r="F73" s="262">
        <v>144.20813226064621</v>
      </c>
      <c r="G73" s="262">
        <v>148.73264799213339</v>
      </c>
      <c r="H73" s="262">
        <v>145.46031647346771</v>
      </c>
      <c r="I73" s="262">
        <v>146.02824890474199</v>
      </c>
      <c r="J73" s="262">
        <v>142.1462272423334</v>
      </c>
      <c r="K73" s="262">
        <v>125.160706285519</v>
      </c>
      <c r="L73" s="262">
        <v>136.08545689238181</v>
      </c>
      <c r="M73" s="262">
        <v>39.063127217184949</v>
      </c>
      <c r="N73" s="262">
        <v>45.368664900403893</v>
      </c>
      <c r="O73" s="262">
        <v>17.878628926649039</v>
      </c>
      <c r="P73" s="262">
        <v>0.21131849587635079</v>
      </c>
      <c r="Q73" s="262">
        <v>13.032249260777681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406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407</v>
      </c>
    </row>
    <row r="75" spans="1:105" ht="12" customHeight="1" x14ac:dyDescent="0.25">
      <c r="A75" s="59" t="s">
        <v>159</v>
      </c>
      <c r="B75" s="230">
        <v>2.4825496522965671</v>
      </c>
      <c r="C75" s="230">
        <v>0</v>
      </c>
      <c r="D75" s="230">
        <v>0</v>
      </c>
      <c r="E75" s="230">
        <v>0</v>
      </c>
      <c r="F75" s="230">
        <v>0</v>
      </c>
      <c r="G75" s="230">
        <v>2.459614543168875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408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7.1165164252151678</v>
      </c>
      <c r="K76" s="230">
        <v>4.756568600209726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141.73917110514719</v>
      </c>
      <c r="C77" s="230">
        <v>147.36192769385309</v>
      </c>
      <c r="D77" s="230">
        <v>141.04025184371341</v>
      </c>
      <c r="E77" s="230">
        <v>141.4275564920587</v>
      </c>
      <c r="F77" s="230">
        <v>144.20813226064621</v>
      </c>
      <c r="G77" s="230">
        <v>146.2730334489645</v>
      </c>
      <c r="H77" s="230">
        <v>145.46031647346771</v>
      </c>
      <c r="I77" s="230">
        <v>146.02824890474199</v>
      </c>
      <c r="J77" s="230">
        <v>135.0297108171182</v>
      </c>
      <c r="K77" s="230">
        <v>120.40413768530919</v>
      </c>
      <c r="L77" s="230">
        <v>136.08545689238181</v>
      </c>
      <c r="M77" s="230">
        <v>39.063127217184949</v>
      </c>
      <c r="N77" s="230">
        <v>45.368664900403893</v>
      </c>
      <c r="O77" s="230">
        <v>17.878628926649039</v>
      </c>
      <c r="P77" s="230">
        <v>0.21131849587635079</v>
      </c>
      <c r="Q77" s="230">
        <v>13.032249260777681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119.52559931081532</v>
      </c>
      <c r="C79" s="261">
        <f t="shared" si="3"/>
        <v>118.35957369146809</v>
      </c>
      <c r="D79" s="261">
        <f t="shared" si="3"/>
        <v>108.30424758210685</v>
      </c>
      <c r="E79" s="261">
        <f t="shared" si="3"/>
        <v>103.03124501154603</v>
      </c>
      <c r="F79" s="261">
        <f t="shared" si="3"/>
        <v>102.21560821487938</v>
      </c>
      <c r="G79" s="261">
        <f t="shared" si="3"/>
        <v>88.97428430026153</v>
      </c>
      <c r="H79" s="261">
        <f t="shared" si="3"/>
        <v>104.86047261631475</v>
      </c>
      <c r="I79" s="261">
        <f t="shared" si="3"/>
        <v>104.8777069152772</v>
      </c>
      <c r="J79" s="261">
        <f t="shared" si="3"/>
        <v>91.553351066771185</v>
      </c>
      <c r="K79" s="261">
        <f t="shared" si="3"/>
        <v>83.394408306077622</v>
      </c>
      <c r="L79" s="261">
        <f t="shared" si="3"/>
        <v>107.640769909144</v>
      </c>
      <c r="M79" s="261">
        <f t="shared" si="3"/>
        <v>15.789319378258792</v>
      </c>
      <c r="N79" s="261">
        <f t="shared" si="3"/>
        <v>21.972996683128322</v>
      </c>
      <c r="O79" s="261">
        <f t="shared" si="3"/>
        <v>7.9560498886551141</v>
      </c>
      <c r="P79" s="261">
        <f t="shared" si="3"/>
        <v>0.1261231099838519</v>
      </c>
      <c r="Q79" s="261">
        <f t="shared" si="3"/>
        <v>4.5722193394242989</v>
      </c>
      <c r="R79" s="261">
        <f t="shared" si="3"/>
        <v>0</v>
      </c>
      <c r="S79" s="261">
        <f t="shared" si="3"/>
        <v>0</v>
      </c>
      <c r="T79" s="261">
        <f t="shared" si="3"/>
        <v>0</v>
      </c>
      <c r="U79" s="261">
        <f t="shared" si="3"/>
        <v>0</v>
      </c>
      <c r="V79" s="261">
        <f t="shared" si="3"/>
        <v>0</v>
      </c>
      <c r="W79" s="261">
        <f t="shared" si="3"/>
        <v>0</v>
      </c>
      <c r="X79" s="261">
        <f t="shared" si="3"/>
        <v>0</v>
      </c>
      <c r="Y79" s="261">
        <f t="shared" si="3"/>
        <v>0</v>
      </c>
      <c r="DA79" s="70"/>
    </row>
    <row r="80" spans="1:105" ht="12" customHeight="1" x14ac:dyDescent="0.25">
      <c r="A80" s="60" t="s">
        <v>190</v>
      </c>
      <c r="B80" s="262">
        <v>35.87045487008286</v>
      </c>
      <c r="C80" s="262">
        <v>36.651479050099653</v>
      </c>
      <c r="D80" s="262">
        <v>35.079168117358073</v>
      </c>
      <c r="E80" s="262">
        <v>35.175497531793567</v>
      </c>
      <c r="F80" s="262">
        <v>35.867075174163467</v>
      </c>
      <c r="G80" s="262">
        <v>36.992401071697643</v>
      </c>
      <c r="H80" s="262">
        <v>36.178515205936399</v>
      </c>
      <c r="I80" s="262">
        <v>36.319769897242892</v>
      </c>
      <c r="J80" s="262">
        <v>34.695726079358437</v>
      </c>
      <c r="K80" s="262">
        <v>30.68735306735778</v>
      </c>
      <c r="L80" s="262">
        <v>33.846824280668159</v>
      </c>
      <c r="M80" s="262">
        <v>9.7156803744211082</v>
      </c>
      <c r="N80" s="262">
        <v>11.28397746385823</v>
      </c>
      <c r="O80" s="262">
        <v>4.4467265310951571</v>
      </c>
      <c r="P80" s="262">
        <v>5.2558591935640872E-2</v>
      </c>
      <c r="Q80" s="262">
        <v>3.241347464925934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412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413</v>
      </c>
    </row>
    <row r="82" spans="1:105" ht="12" customHeight="1" x14ac:dyDescent="0.25">
      <c r="A82" s="59" t="s">
        <v>159</v>
      </c>
      <c r="B82" s="230">
        <v>0.61745335444451577</v>
      </c>
      <c r="C82" s="230">
        <v>0</v>
      </c>
      <c r="D82" s="230">
        <v>0</v>
      </c>
      <c r="E82" s="230">
        <v>0</v>
      </c>
      <c r="F82" s="230">
        <v>0</v>
      </c>
      <c r="G82" s="230">
        <v>0.61174899318336484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414</v>
      </c>
    </row>
    <row r="83" spans="1:105" ht="12" customHeight="1" x14ac:dyDescent="0.25">
      <c r="A83" s="59" t="s">
        <v>35</v>
      </c>
      <c r="B83" s="230">
        <v>35.253001515638353</v>
      </c>
      <c r="C83" s="230">
        <v>36.651479050099653</v>
      </c>
      <c r="D83" s="230">
        <v>35.079168117358073</v>
      </c>
      <c r="E83" s="230">
        <v>35.175497531793567</v>
      </c>
      <c r="F83" s="230">
        <v>35.867075174163467</v>
      </c>
      <c r="G83" s="230">
        <v>36.380652078514281</v>
      </c>
      <c r="H83" s="230">
        <v>36.178515205936399</v>
      </c>
      <c r="I83" s="230">
        <v>36.319769897242892</v>
      </c>
      <c r="J83" s="230">
        <v>34.695726079358437</v>
      </c>
      <c r="K83" s="230">
        <v>30.68735306735778</v>
      </c>
      <c r="L83" s="230">
        <v>33.846824280668159</v>
      </c>
      <c r="M83" s="230">
        <v>9.7156803744211082</v>
      </c>
      <c r="N83" s="230">
        <v>11.28397746385823</v>
      </c>
      <c r="O83" s="230">
        <v>4.4467265310951571</v>
      </c>
      <c r="P83" s="230">
        <v>5.2558591935640872E-2</v>
      </c>
      <c r="Q83" s="230">
        <v>3.241347464925934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415</v>
      </c>
    </row>
    <row r="84" spans="1:105" ht="12" customHeight="1" x14ac:dyDescent="0.25">
      <c r="A84" s="60" t="s">
        <v>195</v>
      </c>
      <c r="B84" s="262">
        <v>83.655144440732457</v>
      </c>
      <c r="C84" s="262">
        <v>81.708094641368433</v>
      </c>
      <c r="D84" s="262">
        <v>73.225079464748788</v>
      </c>
      <c r="E84" s="262">
        <v>67.855747479752466</v>
      </c>
      <c r="F84" s="262">
        <v>66.348533040715907</v>
      </c>
      <c r="G84" s="262">
        <v>51.981883228563888</v>
      </c>
      <c r="H84" s="262">
        <v>68.681957410378345</v>
      </c>
      <c r="I84" s="262">
        <v>68.557937018034309</v>
      </c>
      <c r="J84" s="262">
        <v>56.857624987412748</v>
      </c>
      <c r="K84" s="262">
        <v>52.707055238719839</v>
      </c>
      <c r="L84" s="262">
        <v>73.793945628475839</v>
      </c>
      <c r="M84" s="262">
        <v>6.0736390038376831</v>
      </c>
      <c r="N84" s="262">
        <v>10.68901921927009</v>
      </c>
      <c r="O84" s="262">
        <v>3.5093233575599569</v>
      </c>
      <c r="P84" s="262">
        <v>7.3564518048211042E-2</v>
      </c>
      <c r="Q84" s="262">
        <v>1.330871874498365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416</v>
      </c>
    </row>
    <row r="85" spans="1:105" ht="12" customHeight="1" x14ac:dyDescent="0.25">
      <c r="A85" s="64" t="s">
        <v>28</v>
      </c>
      <c r="B85" s="229">
        <v>1.334894435110022</v>
      </c>
      <c r="C85" s="229">
        <v>1.4193087362987551</v>
      </c>
      <c r="D85" s="229">
        <v>1.3961283324053211</v>
      </c>
      <c r="E85" s="229">
        <v>0.80191451349238485</v>
      </c>
      <c r="F85" s="229">
        <v>1.214859887119814</v>
      </c>
      <c r="G85" s="229">
        <v>1.3441918909038959</v>
      </c>
      <c r="H85" s="229">
        <v>0.81967131924456038</v>
      </c>
      <c r="I85" s="229">
        <v>0.64873005433700415</v>
      </c>
      <c r="J85" s="229">
        <v>0.96585841941480699</v>
      </c>
      <c r="K85" s="229">
        <v>0.93367880599310804</v>
      </c>
      <c r="L85" s="229">
        <v>0.53924136795126887</v>
      </c>
      <c r="M85" s="229">
        <v>2.3927171599088259</v>
      </c>
      <c r="N85" s="229">
        <v>5.4662483379843261</v>
      </c>
      <c r="O85" s="229">
        <v>1.761199124469085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419</v>
      </c>
    </row>
    <row r="88" spans="1:105" ht="12" customHeight="1" x14ac:dyDescent="0.25">
      <c r="A88" s="64" t="s">
        <v>159</v>
      </c>
      <c r="B88" s="229">
        <v>3.4125815940841193E-2</v>
      </c>
      <c r="C88" s="229">
        <v>0</v>
      </c>
      <c r="D88" s="229">
        <v>0</v>
      </c>
      <c r="E88" s="229">
        <v>0</v>
      </c>
      <c r="F88" s="229">
        <v>0</v>
      </c>
      <c r="G88" s="229">
        <v>6.2898685682110642E-2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420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0.15562018783402931</v>
      </c>
      <c r="K89" s="229">
        <v>9.950649609729624E-2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80.33773823886402</v>
      </c>
      <c r="C90" s="229">
        <v>78.137770678990734</v>
      </c>
      <c r="D90" s="229">
        <v>69.571961999211908</v>
      </c>
      <c r="E90" s="229">
        <v>64.524465359307698</v>
      </c>
      <c r="F90" s="229">
        <v>62.415272519419823</v>
      </c>
      <c r="G90" s="229">
        <v>46.834214039679608</v>
      </c>
      <c r="H90" s="229">
        <v>65.173610159335979</v>
      </c>
      <c r="I90" s="229">
        <v>65.203956359315441</v>
      </c>
      <c r="J90" s="229">
        <v>52.783388639581688</v>
      </c>
      <c r="K90" s="229">
        <v>49.155038639598779</v>
      </c>
      <c r="L90" s="229">
        <v>71.101674359023647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1.9483859508175601</v>
      </c>
      <c r="C91" s="229">
        <v>2.151015226078941</v>
      </c>
      <c r="D91" s="229">
        <v>2.2569891331315519</v>
      </c>
      <c r="E91" s="229">
        <v>2.5293676069523712</v>
      </c>
      <c r="F91" s="229">
        <v>2.718400634176275</v>
      </c>
      <c r="G91" s="229">
        <v>3.74057861229827</v>
      </c>
      <c r="H91" s="229">
        <v>2.6886759317978051</v>
      </c>
      <c r="I91" s="229">
        <v>2.7052506043818538</v>
      </c>
      <c r="J91" s="229">
        <v>2.9527577405822201</v>
      </c>
      <c r="K91" s="229">
        <v>2.5188312970306539</v>
      </c>
      <c r="L91" s="229">
        <v>2.1530299015009282</v>
      </c>
      <c r="M91" s="229">
        <v>3.6809218439288571</v>
      </c>
      <c r="N91" s="229">
        <v>5.2227708812857658</v>
      </c>
      <c r="O91" s="229">
        <v>1.7481242330908719</v>
      </c>
      <c r="P91" s="229">
        <v>7.3564518048211042E-2</v>
      </c>
      <c r="Q91" s="229">
        <v>1.330871874498365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423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61.102089999999997</v>
      </c>
      <c r="C96" s="279">
        <v>60.273000000000003</v>
      </c>
      <c r="D96" s="279">
        <v>60.33034</v>
      </c>
      <c r="E96" s="279">
        <v>64.631410000000002</v>
      </c>
      <c r="F96" s="279">
        <v>68.520799999999994</v>
      </c>
      <c r="G96" s="279">
        <v>49.976669999999999</v>
      </c>
      <c r="H96" s="279">
        <v>48.362990000000003</v>
      </c>
      <c r="I96" s="279">
        <v>44.406849999999999</v>
      </c>
      <c r="J96" s="279">
        <v>37.732259999999997</v>
      </c>
      <c r="K96" s="279">
        <v>39.010100000000001</v>
      </c>
      <c r="L96" s="279">
        <v>38.640619999999998</v>
      </c>
      <c r="M96" s="279">
        <v>13.70627</v>
      </c>
      <c r="N96" s="279">
        <v>53.337730000000001</v>
      </c>
      <c r="O96" s="279">
        <v>13.87542</v>
      </c>
      <c r="P96" s="279">
        <v>9.0299999999999998E-3</v>
      </c>
      <c r="Q96" s="279">
        <v>0.81208999999999998</v>
      </c>
      <c r="R96" s="279">
        <v>0</v>
      </c>
      <c r="S96" s="279">
        <v>0</v>
      </c>
      <c r="T96" s="279">
        <v>0</v>
      </c>
      <c r="U96" s="279">
        <v>0</v>
      </c>
      <c r="V96" s="279">
        <v>0</v>
      </c>
      <c r="W96" s="279">
        <v>0</v>
      </c>
      <c r="X96" s="279">
        <v>0</v>
      </c>
      <c r="Y96" s="279">
        <v>0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0</v>
      </c>
      <c r="C100" s="232">
        <f t="shared" si="4"/>
        <v>0</v>
      </c>
      <c r="D100" s="232">
        <f t="shared" si="4"/>
        <v>0</v>
      </c>
      <c r="E100" s="232">
        <f t="shared" si="4"/>
        <v>0</v>
      </c>
      <c r="F100" s="232">
        <f t="shared" si="4"/>
        <v>0</v>
      </c>
      <c r="G100" s="232">
        <f t="shared" si="4"/>
        <v>0</v>
      </c>
      <c r="H100" s="232">
        <f t="shared" si="4"/>
        <v>0</v>
      </c>
      <c r="I100" s="232">
        <f t="shared" si="4"/>
        <v>0</v>
      </c>
      <c r="J100" s="232">
        <f t="shared" si="4"/>
        <v>0</v>
      </c>
      <c r="K100" s="232">
        <f t="shared" si="4"/>
        <v>0</v>
      </c>
      <c r="L100" s="232">
        <f t="shared" si="4"/>
        <v>0</v>
      </c>
      <c r="M100" s="232">
        <f t="shared" si="4"/>
        <v>0</v>
      </c>
      <c r="N100" s="232">
        <f t="shared" si="4"/>
        <v>0</v>
      </c>
      <c r="O100" s="232">
        <f t="shared" si="4"/>
        <v>0</v>
      </c>
      <c r="P100" s="232">
        <f t="shared" si="4"/>
        <v>0</v>
      </c>
      <c r="Q100" s="232">
        <f t="shared" si="4"/>
        <v>0</v>
      </c>
      <c r="R100" s="232">
        <f t="shared" si="4"/>
        <v>0</v>
      </c>
      <c r="S100" s="232">
        <f t="shared" si="4"/>
        <v>0</v>
      </c>
      <c r="T100" s="232">
        <f t="shared" si="4"/>
        <v>0</v>
      </c>
      <c r="U100" s="232">
        <f t="shared" si="4"/>
        <v>0</v>
      </c>
      <c r="V100" s="232">
        <f t="shared" si="4"/>
        <v>0</v>
      </c>
      <c r="W100" s="232">
        <f t="shared" si="4"/>
        <v>0</v>
      </c>
      <c r="X100" s="232">
        <f t="shared" si="4"/>
        <v>0</v>
      </c>
      <c r="Y100" s="232">
        <f t="shared" si="4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0</v>
      </c>
      <c r="C105" s="268">
        <f t="shared" si="9"/>
        <v>0</v>
      </c>
      <c r="D105" s="268">
        <f t="shared" si="9"/>
        <v>0</v>
      </c>
      <c r="E105" s="268">
        <f t="shared" si="9"/>
        <v>0</v>
      </c>
      <c r="F105" s="268">
        <f t="shared" si="9"/>
        <v>0</v>
      </c>
      <c r="G105" s="268">
        <f t="shared" si="9"/>
        <v>0</v>
      </c>
      <c r="H105" s="268">
        <f t="shared" si="9"/>
        <v>0</v>
      </c>
      <c r="I105" s="268">
        <f t="shared" si="9"/>
        <v>0</v>
      </c>
      <c r="J105" s="268">
        <f t="shared" si="9"/>
        <v>0</v>
      </c>
      <c r="K105" s="268">
        <f t="shared" si="9"/>
        <v>0</v>
      </c>
      <c r="L105" s="268">
        <f t="shared" si="9"/>
        <v>0</v>
      </c>
      <c r="M105" s="268">
        <f t="shared" si="9"/>
        <v>0</v>
      </c>
      <c r="N105" s="268">
        <f t="shared" si="9"/>
        <v>0</v>
      </c>
      <c r="O105" s="268">
        <f t="shared" si="9"/>
        <v>0</v>
      </c>
      <c r="P105" s="268">
        <f t="shared" si="9"/>
        <v>0</v>
      </c>
      <c r="Q105" s="268">
        <f t="shared" si="9"/>
        <v>0</v>
      </c>
      <c r="R105" s="268">
        <f t="shared" si="9"/>
        <v>0</v>
      </c>
      <c r="S105" s="268">
        <f t="shared" si="9"/>
        <v>0</v>
      </c>
      <c r="T105" s="268">
        <f t="shared" si="9"/>
        <v>0</v>
      </c>
      <c r="U105" s="268">
        <f t="shared" si="9"/>
        <v>0</v>
      </c>
      <c r="V105" s="268">
        <f t="shared" si="9"/>
        <v>0</v>
      </c>
      <c r="W105" s="268">
        <f t="shared" si="9"/>
        <v>0</v>
      </c>
      <c r="X105" s="268">
        <f t="shared" si="9"/>
        <v>0</v>
      </c>
      <c r="Y105" s="268">
        <f t="shared" si="9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</v>
      </c>
      <c r="C106" s="269">
        <f t="shared" si="10"/>
        <v>0</v>
      </c>
      <c r="D106" s="269">
        <f t="shared" si="10"/>
        <v>0</v>
      </c>
      <c r="E106" s="269">
        <f t="shared" si="10"/>
        <v>0</v>
      </c>
      <c r="F106" s="269">
        <f t="shared" si="10"/>
        <v>0</v>
      </c>
      <c r="G106" s="269">
        <f t="shared" si="10"/>
        <v>0</v>
      </c>
      <c r="H106" s="269">
        <f t="shared" si="10"/>
        <v>0</v>
      </c>
      <c r="I106" s="269">
        <f t="shared" si="10"/>
        <v>0</v>
      </c>
      <c r="J106" s="269">
        <f t="shared" si="10"/>
        <v>0</v>
      </c>
      <c r="K106" s="269">
        <f t="shared" si="10"/>
        <v>0</v>
      </c>
      <c r="L106" s="269">
        <f t="shared" si="10"/>
        <v>0</v>
      </c>
      <c r="M106" s="269">
        <f t="shared" si="10"/>
        <v>0</v>
      </c>
      <c r="N106" s="269">
        <f t="shared" si="10"/>
        <v>0</v>
      </c>
      <c r="O106" s="269">
        <f t="shared" si="10"/>
        <v>0</v>
      </c>
      <c r="P106" s="269">
        <f t="shared" si="10"/>
        <v>0</v>
      </c>
      <c r="Q106" s="269">
        <f t="shared" si="10"/>
        <v>0</v>
      </c>
      <c r="R106" s="269">
        <f t="shared" si="10"/>
        <v>0</v>
      </c>
      <c r="S106" s="269">
        <f t="shared" si="10"/>
        <v>0</v>
      </c>
      <c r="T106" s="269">
        <f t="shared" si="10"/>
        <v>0</v>
      </c>
      <c r="U106" s="269">
        <f t="shared" si="10"/>
        <v>0</v>
      </c>
      <c r="V106" s="269">
        <f t="shared" si="10"/>
        <v>0</v>
      </c>
      <c r="W106" s="269">
        <f t="shared" si="10"/>
        <v>0</v>
      </c>
      <c r="X106" s="269">
        <f t="shared" si="10"/>
        <v>0</v>
      </c>
      <c r="Y106" s="269">
        <f t="shared" si="10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</v>
      </c>
      <c r="C107" s="269">
        <f t="shared" si="11"/>
        <v>0</v>
      </c>
      <c r="D107" s="269">
        <f t="shared" si="11"/>
        <v>0</v>
      </c>
      <c r="E107" s="269">
        <f t="shared" si="11"/>
        <v>0</v>
      </c>
      <c r="F107" s="269">
        <f t="shared" si="11"/>
        <v>0</v>
      </c>
      <c r="G107" s="269">
        <f t="shared" si="11"/>
        <v>0</v>
      </c>
      <c r="H107" s="269">
        <f t="shared" si="11"/>
        <v>0</v>
      </c>
      <c r="I107" s="269">
        <f t="shared" si="11"/>
        <v>0</v>
      </c>
      <c r="J107" s="269">
        <f t="shared" si="11"/>
        <v>0</v>
      </c>
      <c r="K107" s="269">
        <f t="shared" si="11"/>
        <v>0</v>
      </c>
      <c r="L107" s="269">
        <f t="shared" si="11"/>
        <v>0</v>
      </c>
      <c r="M107" s="269">
        <f t="shared" si="11"/>
        <v>0</v>
      </c>
      <c r="N107" s="269">
        <f t="shared" si="11"/>
        <v>0</v>
      </c>
      <c r="O107" s="269">
        <f t="shared" si="11"/>
        <v>0</v>
      </c>
      <c r="P107" s="269">
        <f t="shared" si="11"/>
        <v>0</v>
      </c>
      <c r="Q107" s="269">
        <f t="shared" si="11"/>
        <v>0</v>
      </c>
      <c r="R107" s="269">
        <f t="shared" si="11"/>
        <v>0</v>
      </c>
      <c r="S107" s="269">
        <f t="shared" si="11"/>
        <v>0</v>
      </c>
      <c r="T107" s="269">
        <f t="shared" si="11"/>
        <v>0</v>
      </c>
      <c r="U107" s="269">
        <f t="shared" si="11"/>
        <v>0</v>
      </c>
      <c r="V107" s="269">
        <f t="shared" si="11"/>
        <v>0</v>
      </c>
      <c r="W107" s="269">
        <f t="shared" si="11"/>
        <v>0</v>
      </c>
      <c r="X107" s="269">
        <f t="shared" si="11"/>
        <v>0</v>
      </c>
      <c r="Y107" s="269">
        <f t="shared" si="11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0</v>
      </c>
      <c r="C108" s="269">
        <f t="shared" si="12"/>
        <v>0</v>
      </c>
      <c r="D108" s="269">
        <f t="shared" si="12"/>
        <v>0</v>
      </c>
      <c r="E108" s="269">
        <f t="shared" si="12"/>
        <v>0</v>
      </c>
      <c r="F108" s="269">
        <f t="shared" si="12"/>
        <v>0</v>
      </c>
      <c r="G108" s="269">
        <f t="shared" si="12"/>
        <v>0</v>
      </c>
      <c r="H108" s="269">
        <f t="shared" si="12"/>
        <v>0</v>
      </c>
      <c r="I108" s="269">
        <f t="shared" si="12"/>
        <v>0</v>
      </c>
      <c r="J108" s="269">
        <f t="shared" si="12"/>
        <v>0</v>
      </c>
      <c r="K108" s="269">
        <f t="shared" si="12"/>
        <v>0</v>
      </c>
      <c r="L108" s="269">
        <f t="shared" si="12"/>
        <v>0</v>
      </c>
      <c r="M108" s="269">
        <f t="shared" si="12"/>
        <v>0</v>
      </c>
      <c r="N108" s="269">
        <f t="shared" si="12"/>
        <v>0</v>
      </c>
      <c r="O108" s="269">
        <f t="shared" si="12"/>
        <v>0</v>
      </c>
      <c r="P108" s="269">
        <f t="shared" si="12"/>
        <v>0</v>
      </c>
      <c r="Q108" s="269">
        <f t="shared" si="12"/>
        <v>0</v>
      </c>
      <c r="R108" s="269">
        <f t="shared" si="12"/>
        <v>0</v>
      </c>
      <c r="S108" s="269">
        <f t="shared" si="12"/>
        <v>0</v>
      </c>
      <c r="T108" s="269">
        <f t="shared" si="12"/>
        <v>0</v>
      </c>
      <c r="U108" s="269">
        <f t="shared" si="12"/>
        <v>0</v>
      </c>
      <c r="V108" s="269">
        <f t="shared" si="12"/>
        <v>0</v>
      </c>
      <c r="W108" s="269">
        <f t="shared" si="12"/>
        <v>0</v>
      </c>
      <c r="X108" s="269">
        <f t="shared" si="12"/>
        <v>0</v>
      </c>
      <c r="Y108" s="269">
        <f t="shared" si="12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0</v>
      </c>
      <c r="C109" s="270">
        <f t="shared" si="13"/>
        <v>0</v>
      </c>
      <c r="D109" s="270">
        <f t="shared" si="13"/>
        <v>0</v>
      </c>
      <c r="E109" s="270">
        <f t="shared" si="13"/>
        <v>0</v>
      </c>
      <c r="F109" s="270">
        <f t="shared" si="13"/>
        <v>0</v>
      </c>
      <c r="G109" s="270">
        <f t="shared" si="13"/>
        <v>0</v>
      </c>
      <c r="H109" s="270">
        <f t="shared" si="13"/>
        <v>0</v>
      </c>
      <c r="I109" s="270">
        <f t="shared" si="13"/>
        <v>0</v>
      </c>
      <c r="J109" s="270">
        <f t="shared" si="13"/>
        <v>0</v>
      </c>
      <c r="K109" s="270">
        <f t="shared" si="13"/>
        <v>0</v>
      </c>
      <c r="L109" s="270">
        <f t="shared" si="13"/>
        <v>0</v>
      </c>
      <c r="M109" s="270">
        <f t="shared" si="13"/>
        <v>0</v>
      </c>
      <c r="N109" s="270">
        <f t="shared" si="13"/>
        <v>0</v>
      </c>
      <c r="O109" s="270">
        <f t="shared" si="13"/>
        <v>0</v>
      </c>
      <c r="P109" s="270">
        <f t="shared" si="13"/>
        <v>0</v>
      </c>
      <c r="Q109" s="270">
        <f t="shared" si="13"/>
        <v>0</v>
      </c>
      <c r="R109" s="270">
        <f t="shared" si="13"/>
        <v>0</v>
      </c>
      <c r="S109" s="270">
        <f t="shared" si="13"/>
        <v>0</v>
      </c>
      <c r="T109" s="270">
        <f t="shared" si="13"/>
        <v>0</v>
      </c>
      <c r="U109" s="270">
        <f t="shared" si="13"/>
        <v>0</v>
      </c>
      <c r="V109" s="270">
        <f t="shared" si="13"/>
        <v>0</v>
      </c>
      <c r="W109" s="270">
        <f t="shared" si="13"/>
        <v>0</v>
      </c>
      <c r="X109" s="270">
        <f t="shared" si="13"/>
        <v>0</v>
      </c>
      <c r="Y109" s="270">
        <f t="shared" si="13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0</v>
      </c>
      <c r="C111" s="269">
        <f t="shared" si="15"/>
        <v>0</v>
      </c>
      <c r="D111" s="269">
        <f t="shared" si="15"/>
        <v>0</v>
      </c>
      <c r="E111" s="269">
        <f t="shared" si="15"/>
        <v>0</v>
      </c>
      <c r="F111" s="269">
        <f t="shared" si="15"/>
        <v>0</v>
      </c>
      <c r="G111" s="269">
        <f t="shared" si="15"/>
        <v>0</v>
      </c>
      <c r="H111" s="269">
        <f t="shared" si="15"/>
        <v>0</v>
      </c>
      <c r="I111" s="269">
        <f t="shared" si="15"/>
        <v>0</v>
      </c>
      <c r="J111" s="269">
        <f t="shared" si="15"/>
        <v>0</v>
      </c>
      <c r="K111" s="269">
        <f t="shared" si="15"/>
        <v>0</v>
      </c>
      <c r="L111" s="269">
        <f t="shared" si="15"/>
        <v>0</v>
      </c>
      <c r="M111" s="269">
        <f t="shared" si="15"/>
        <v>0</v>
      </c>
      <c r="N111" s="269">
        <f t="shared" si="15"/>
        <v>0</v>
      </c>
      <c r="O111" s="269">
        <f t="shared" si="15"/>
        <v>0</v>
      </c>
      <c r="P111" s="269">
        <f t="shared" si="15"/>
        <v>0</v>
      </c>
      <c r="Q111" s="269">
        <f t="shared" si="15"/>
        <v>0</v>
      </c>
      <c r="R111" s="269">
        <f t="shared" si="15"/>
        <v>0</v>
      </c>
      <c r="S111" s="269">
        <f t="shared" si="15"/>
        <v>0</v>
      </c>
      <c r="T111" s="269">
        <f t="shared" si="15"/>
        <v>0</v>
      </c>
      <c r="U111" s="269">
        <f t="shared" si="15"/>
        <v>0</v>
      </c>
      <c r="V111" s="269">
        <f t="shared" si="15"/>
        <v>0</v>
      </c>
      <c r="W111" s="269">
        <f t="shared" si="15"/>
        <v>0</v>
      </c>
      <c r="X111" s="269">
        <f t="shared" si="15"/>
        <v>0</v>
      </c>
      <c r="Y111" s="269">
        <f t="shared" si="15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0</v>
      </c>
      <c r="C112" s="270">
        <f t="shared" si="16"/>
        <v>0</v>
      </c>
      <c r="D112" s="270">
        <f t="shared" si="16"/>
        <v>0</v>
      </c>
      <c r="E112" s="270">
        <f t="shared" si="16"/>
        <v>0</v>
      </c>
      <c r="F112" s="270">
        <f t="shared" si="16"/>
        <v>0</v>
      </c>
      <c r="G112" s="270">
        <f t="shared" si="16"/>
        <v>0</v>
      </c>
      <c r="H112" s="270">
        <f t="shared" si="16"/>
        <v>0</v>
      </c>
      <c r="I112" s="270">
        <f t="shared" si="16"/>
        <v>0</v>
      </c>
      <c r="J112" s="270">
        <f t="shared" si="16"/>
        <v>0</v>
      </c>
      <c r="K112" s="270">
        <f t="shared" si="16"/>
        <v>0</v>
      </c>
      <c r="L112" s="270">
        <f t="shared" si="16"/>
        <v>0</v>
      </c>
      <c r="M112" s="270">
        <f t="shared" si="16"/>
        <v>0</v>
      </c>
      <c r="N112" s="270">
        <f t="shared" si="16"/>
        <v>0</v>
      </c>
      <c r="O112" s="270">
        <f t="shared" si="16"/>
        <v>0</v>
      </c>
      <c r="P112" s="270">
        <f t="shared" si="16"/>
        <v>0</v>
      </c>
      <c r="Q112" s="270">
        <f t="shared" si="16"/>
        <v>0</v>
      </c>
      <c r="R112" s="270">
        <f t="shared" si="16"/>
        <v>0</v>
      </c>
      <c r="S112" s="270">
        <f t="shared" si="16"/>
        <v>0</v>
      </c>
      <c r="T112" s="270">
        <f t="shared" si="16"/>
        <v>0</v>
      </c>
      <c r="U112" s="270">
        <f t="shared" si="16"/>
        <v>0</v>
      </c>
      <c r="V112" s="270">
        <f t="shared" si="16"/>
        <v>0</v>
      </c>
      <c r="W112" s="270">
        <f t="shared" si="16"/>
        <v>0</v>
      </c>
      <c r="X112" s="270">
        <f t="shared" si="16"/>
        <v>0</v>
      </c>
      <c r="Y112" s="270">
        <f t="shared" si="16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0</v>
      </c>
      <c r="C113" s="270">
        <f t="shared" si="17"/>
        <v>0</v>
      </c>
      <c r="D113" s="270">
        <f t="shared" si="17"/>
        <v>0</v>
      </c>
      <c r="E113" s="270">
        <f t="shared" si="17"/>
        <v>0</v>
      </c>
      <c r="F113" s="270">
        <f t="shared" si="17"/>
        <v>0</v>
      </c>
      <c r="G113" s="270">
        <f t="shared" si="17"/>
        <v>0</v>
      </c>
      <c r="H113" s="270">
        <f t="shared" si="17"/>
        <v>0</v>
      </c>
      <c r="I113" s="270">
        <f t="shared" si="17"/>
        <v>0</v>
      </c>
      <c r="J113" s="270">
        <f t="shared" si="17"/>
        <v>0</v>
      </c>
      <c r="K113" s="270">
        <f t="shared" si="17"/>
        <v>0</v>
      </c>
      <c r="L113" s="270">
        <f t="shared" si="17"/>
        <v>0</v>
      </c>
      <c r="M113" s="270">
        <f t="shared" si="17"/>
        <v>0</v>
      </c>
      <c r="N113" s="270">
        <f t="shared" si="17"/>
        <v>0</v>
      </c>
      <c r="O113" s="270">
        <f t="shared" si="17"/>
        <v>0</v>
      </c>
      <c r="P113" s="270">
        <f t="shared" si="17"/>
        <v>0</v>
      </c>
      <c r="Q113" s="270">
        <f t="shared" si="17"/>
        <v>0</v>
      </c>
      <c r="R113" s="270">
        <f t="shared" si="17"/>
        <v>0</v>
      </c>
      <c r="S113" s="270">
        <f t="shared" si="17"/>
        <v>0</v>
      </c>
      <c r="T113" s="270">
        <f t="shared" si="17"/>
        <v>0</v>
      </c>
      <c r="U113" s="270">
        <f t="shared" si="17"/>
        <v>0</v>
      </c>
      <c r="V113" s="270">
        <f t="shared" si="17"/>
        <v>0</v>
      </c>
      <c r="W113" s="270">
        <f t="shared" si="17"/>
        <v>0</v>
      </c>
      <c r="X113" s="270">
        <f t="shared" si="17"/>
        <v>0</v>
      </c>
      <c r="Y113" s="270">
        <f t="shared" si="17"/>
        <v>0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</v>
      </c>
      <c r="C115" s="281">
        <f t="shared" si="19"/>
        <v>0</v>
      </c>
      <c r="D115" s="281">
        <f t="shared" si="19"/>
        <v>0</v>
      </c>
      <c r="E115" s="281">
        <f t="shared" si="19"/>
        <v>0</v>
      </c>
      <c r="F115" s="281">
        <f t="shared" si="19"/>
        <v>0</v>
      </c>
      <c r="G115" s="281">
        <f t="shared" si="19"/>
        <v>0</v>
      </c>
      <c r="H115" s="281">
        <f t="shared" si="19"/>
        <v>0</v>
      </c>
      <c r="I115" s="281">
        <f t="shared" si="19"/>
        <v>0</v>
      </c>
      <c r="J115" s="281">
        <f t="shared" si="19"/>
        <v>0</v>
      </c>
      <c r="K115" s="281">
        <f t="shared" si="19"/>
        <v>0</v>
      </c>
      <c r="L115" s="281">
        <f t="shared" si="19"/>
        <v>0</v>
      </c>
      <c r="M115" s="281">
        <f t="shared" si="19"/>
        <v>0</v>
      </c>
      <c r="N115" s="281">
        <f t="shared" si="19"/>
        <v>0</v>
      </c>
      <c r="O115" s="281">
        <f t="shared" si="19"/>
        <v>0</v>
      </c>
      <c r="P115" s="281">
        <f t="shared" si="19"/>
        <v>0</v>
      </c>
      <c r="Q115" s="281">
        <f t="shared" si="19"/>
        <v>0</v>
      </c>
      <c r="R115" s="281">
        <f t="shared" si="19"/>
        <v>0</v>
      </c>
      <c r="S115" s="281">
        <f t="shared" si="19"/>
        <v>0</v>
      </c>
      <c r="T115" s="281">
        <f t="shared" si="19"/>
        <v>0</v>
      </c>
      <c r="U115" s="281">
        <f t="shared" si="19"/>
        <v>0</v>
      </c>
      <c r="V115" s="281">
        <f t="shared" si="19"/>
        <v>0</v>
      </c>
      <c r="W115" s="281">
        <f t="shared" si="19"/>
        <v>0</v>
      </c>
      <c r="X115" s="281">
        <f t="shared" si="19"/>
        <v>0</v>
      </c>
      <c r="Y115" s="281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</v>
      </c>
      <c r="C117" s="232">
        <f t="shared" si="20"/>
        <v>1</v>
      </c>
      <c r="D117" s="232">
        <f t="shared" si="20"/>
        <v>1</v>
      </c>
      <c r="E117" s="232">
        <f t="shared" si="20"/>
        <v>1</v>
      </c>
      <c r="F117" s="232">
        <f t="shared" si="20"/>
        <v>0.99999999999999978</v>
      </c>
      <c r="G117" s="232">
        <f t="shared" si="20"/>
        <v>1</v>
      </c>
      <c r="H117" s="232">
        <f t="shared" si="20"/>
        <v>0.99999999999999989</v>
      </c>
      <c r="I117" s="232">
        <f t="shared" si="20"/>
        <v>1</v>
      </c>
      <c r="J117" s="232">
        <f t="shared" si="20"/>
        <v>1</v>
      </c>
      <c r="K117" s="232">
        <f t="shared" si="20"/>
        <v>0.99999999999999989</v>
      </c>
      <c r="L117" s="232">
        <f t="shared" si="20"/>
        <v>0.99999999999999978</v>
      </c>
      <c r="M117" s="232">
        <f t="shared" si="20"/>
        <v>1</v>
      </c>
      <c r="N117" s="232">
        <f t="shared" si="20"/>
        <v>1</v>
      </c>
      <c r="O117" s="232">
        <f t="shared" si="20"/>
        <v>1</v>
      </c>
      <c r="P117" s="232">
        <f t="shared" si="20"/>
        <v>1.0000000000000002</v>
      </c>
      <c r="Q117" s="232">
        <f t="shared" si="20"/>
        <v>1</v>
      </c>
      <c r="R117" s="232">
        <f t="shared" si="20"/>
        <v>0</v>
      </c>
      <c r="S117" s="232">
        <f t="shared" si="20"/>
        <v>0</v>
      </c>
      <c r="T117" s="232">
        <f t="shared" si="20"/>
        <v>0</v>
      </c>
      <c r="U117" s="232">
        <f t="shared" si="20"/>
        <v>0</v>
      </c>
      <c r="V117" s="232">
        <f t="shared" si="20"/>
        <v>0</v>
      </c>
      <c r="W117" s="232">
        <f t="shared" si="20"/>
        <v>0</v>
      </c>
      <c r="X117" s="232">
        <f t="shared" si="20"/>
        <v>0</v>
      </c>
      <c r="Y117" s="232">
        <f t="shared" si="20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2.14075281675829E-3</v>
      </c>
      <c r="C122" s="268">
        <f t="shared" si="25"/>
        <v>2.1737390765881712E-3</v>
      </c>
      <c r="D122" s="268">
        <f t="shared" si="25"/>
        <v>2.191152135652857E-3</v>
      </c>
      <c r="E122" s="268">
        <f t="shared" si="25"/>
        <v>2.2465607613592325E-3</v>
      </c>
      <c r="F122" s="268">
        <f t="shared" si="25"/>
        <v>2.2257020950217886E-3</v>
      </c>
      <c r="G122" s="268">
        <f t="shared" si="25"/>
        <v>2.4818494764859444E-3</v>
      </c>
      <c r="H122" s="268">
        <f t="shared" si="25"/>
        <v>2.3672063267461E-3</v>
      </c>
      <c r="I122" s="268">
        <f t="shared" si="25"/>
        <v>2.4120770160074878E-3</v>
      </c>
      <c r="J122" s="268">
        <f t="shared" si="25"/>
        <v>2.4687062383827178E-3</v>
      </c>
      <c r="K122" s="268">
        <f t="shared" si="25"/>
        <v>2.3978025195533388E-3</v>
      </c>
      <c r="L122" s="268">
        <f t="shared" si="25"/>
        <v>2.3574730368240314E-3</v>
      </c>
      <c r="M122" s="268">
        <f t="shared" si="25"/>
        <v>2.5017067801290024E-3</v>
      </c>
      <c r="N122" s="268">
        <f t="shared" si="25"/>
        <v>1.6521311946368221E-3</v>
      </c>
      <c r="O122" s="268">
        <f t="shared" si="25"/>
        <v>1.9581216306571976E-3</v>
      </c>
      <c r="P122" s="268">
        <f t="shared" si="25"/>
        <v>1.7168966095694722E-3</v>
      </c>
      <c r="Q122" s="268">
        <f t="shared" si="25"/>
        <v>3.2210879058843633E-3</v>
      </c>
      <c r="R122" s="268">
        <f t="shared" si="25"/>
        <v>0</v>
      </c>
      <c r="S122" s="268">
        <f t="shared" si="25"/>
        <v>0</v>
      </c>
      <c r="T122" s="268">
        <f t="shared" si="25"/>
        <v>0</v>
      </c>
      <c r="U122" s="268">
        <f t="shared" si="25"/>
        <v>0</v>
      </c>
      <c r="V122" s="268">
        <f t="shared" si="25"/>
        <v>0</v>
      </c>
      <c r="W122" s="268">
        <f t="shared" si="25"/>
        <v>0</v>
      </c>
      <c r="X122" s="268">
        <f t="shared" si="25"/>
        <v>0</v>
      </c>
      <c r="Y122" s="268">
        <f t="shared" si="25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0.16883925099848557</v>
      </c>
      <c r="C123" s="269">
        <f t="shared" si="26"/>
        <v>0.17106624346666266</v>
      </c>
      <c r="D123" s="269">
        <f t="shared" si="26"/>
        <v>0.1706623197715465</v>
      </c>
      <c r="E123" s="269">
        <f t="shared" si="26"/>
        <v>0.15360959973280802</v>
      </c>
      <c r="F123" s="269">
        <f t="shared" si="26"/>
        <v>0.16205883220702361</v>
      </c>
      <c r="G123" s="269">
        <f t="shared" si="26"/>
        <v>0.17218116266289418</v>
      </c>
      <c r="H123" s="269">
        <f t="shared" si="26"/>
        <v>0.16193300037328795</v>
      </c>
      <c r="I123" s="269">
        <f t="shared" si="26"/>
        <v>0.15893233439945631</v>
      </c>
      <c r="J123" s="269">
        <f t="shared" si="26"/>
        <v>0.17166925211169265</v>
      </c>
      <c r="K123" s="269">
        <f t="shared" si="26"/>
        <v>0.17042817395337231</v>
      </c>
      <c r="L123" s="269">
        <f t="shared" si="26"/>
        <v>0.15664291577395778</v>
      </c>
      <c r="M123" s="269">
        <f t="shared" si="26"/>
        <v>0.24261615548259741</v>
      </c>
      <c r="N123" s="269">
        <f t="shared" si="26"/>
        <v>0.24278828860569271</v>
      </c>
      <c r="O123" s="269">
        <f t="shared" si="26"/>
        <v>0.25029691833774997</v>
      </c>
      <c r="P123" s="269">
        <f t="shared" si="26"/>
        <v>0.51430985846153554</v>
      </c>
      <c r="Q123" s="269">
        <f t="shared" si="26"/>
        <v>0.21418088098104976</v>
      </c>
      <c r="R123" s="269">
        <f t="shared" si="26"/>
        <v>0</v>
      </c>
      <c r="S123" s="269">
        <f t="shared" si="26"/>
        <v>0</v>
      </c>
      <c r="T123" s="269">
        <f t="shared" si="26"/>
        <v>0</v>
      </c>
      <c r="U123" s="269">
        <f t="shared" si="26"/>
        <v>0</v>
      </c>
      <c r="V123" s="269">
        <f t="shared" si="26"/>
        <v>0</v>
      </c>
      <c r="W123" s="269">
        <f t="shared" si="26"/>
        <v>0</v>
      </c>
      <c r="X123" s="269">
        <f t="shared" si="26"/>
        <v>0</v>
      </c>
      <c r="Y123" s="269">
        <f t="shared" si="26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0.36805574117241546</v>
      </c>
      <c r="C125" s="269">
        <f t="shared" si="28"/>
        <v>0.37372700887560445</v>
      </c>
      <c r="D125" s="269">
        <f t="shared" si="28"/>
        <v>0.37672080447403222</v>
      </c>
      <c r="E125" s="269">
        <f t="shared" si="28"/>
        <v>0.38624710879186858</v>
      </c>
      <c r="F125" s="269">
        <f t="shared" si="28"/>
        <v>0.38266091619709652</v>
      </c>
      <c r="G125" s="269">
        <f t="shared" si="28"/>
        <v>0.42669986996894033</v>
      </c>
      <c r="H125" s="269">
        <f t="shared" si="28"/>
        <v>0.40698948158709375</v>
      </c>
      <c r="I125" s="269">
        <f t="shared" si="28"/>
        <v>0.41470401764363146</v>
      </c>
      <c r="J125" s="269">
        <f t="shared" si="28"/>
        <v>0.43249595984941575</v>
      </c>
      <c r="K125" s="269">
        <f t="shared" si="28"/>
        <v>0.4181915669229781</v>
      </c>
      <c r="L125" s="269">
        <f t="shared" si="28"/>
        <v>0.40531605474011251</v>
      </c>
      <c r="M125" s="269">
        <f t="shared" si="28"/>
        <v>0.43011390009554756</v>
      </c>
      <c r="N125" s="269">
        <f t="shared" si="28"/>
        <v>0.28404791370398602</v>
      </c>
      <c r="O125" s="269">
        <f t="shared" si="28"/>
        <v>0.3366562932607115</v>
      </c>
      <c r="P125" s="269">
        <f t="shared" si="28"/>
        <v>0.29518291378842915</v>
      </c>
      <c r="Q125" s="269">
        <f t="shared" si="28"/>
        <v>0.55379578964049592</v>
      </c>
      <c r="R125" s="269">
        <f t="shared" si="28"/>
        <v>0</v>
      </c>
      <c r="S125" s="269">
        <f t="shared" si="28"/>
        <v>0</v>
      </c>
      <c r="T125" s="269">
        <f t="shared" si="28"/>
        <v>0</v>
      </c>
      <c r="U125" s="269">
        <f t="shared" si="28"/>
        <v>0</v>
      </c>
      <c r="V125" s="269">
        <f t="shared" si="28"/>
        <v>0</v>
      </c>
      <c r="W125" s="269">
        <f t="shared" si="28"/>
        <v>0</v>
      </c>
      <c r="X125" s="269">
        <f t="shared" si="28"/>
        <v>0</v>
      </c>
      <c r="Y125" s="269">
        <f t="shared" si="28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0.36805574117241546</v>
      </c>
      <c r="C126" s="270">
        <f t="shared" si="29"/>
        <v>0.37372700887560445</v>
      </c>
      <c r="D126" s="270">
        <f t="shared" si="29"/>
        <v>0.37672080447403222</v>
      </c>
      <c r="E126" s="270">
        <f t="shared" si="29"/>
        <v>0.38624710879186858</v>
      </c>
      <c r="F126" s="270">
        <f t="shared" si="29"/>
        <v>0.38266091619709652</v>
      </c>
      <c r="G126" s="270">
        <f t="shared" si="29"/>
        <v>0.42669986996894033</v>
      </c>
      <c r="H126" s="270">
        <f t="shared" si="29"/>
        <v>0.40698948158709375</v>
      </c>
      <c r="I126" s="270">
        <f t="shared" si="29"/>
        <v>0.41470401764363146</v>
      </c>
      <c r="J126" s="270">
        <f t="shared" si="29"/>
        <v>0.43249595984941575</v>
      </c>
      <c r="K126" s="270">
        <f t="shared" si="29"/>
        <v>0.4181915669229781</v>
      </c>
      <c r="L126" s="270">
        <f t="shared" si="29"/>
        <v>0.40531605474011251</v>
      </c>
      <c r="M126" s="270">
        <f t="shared" si="29"/>
        <v>0.43011390009554756</v>
      </c>
      <c r="N126" s="270">
        <f t="shared" si="29"/>
        <v>0.28404791370398602</v>
      </c>
      <c r="O126" s="270">
        <f t="shared" si="29"/>
        <v>0.3366562932607115</v>
      </c>
      <c r="P126" s="270">
        <f t="shared" si="29"/>
        <v>0.29518291378842915</v>
      </c>
      <c r="Q126" s="270">
        <f t="shared" si="29"/>
        <v>0.55379578964049592</v>
      </c>
      <c r="R126" s="270">
        <f t="shared" si="29"/>
        <v>0</v>
      </c>
      <c r="S126" s="270">
        <f t="shared" si="29"/>
        <v>0</v>
      </c>
      <c r="T126" s="270">
        <f t="shared" si="29"/>
        <v>0</v>
      </c>
      <c r="U126" s="270">
        <f t="shared" si="29"/>
        <v>0</v>
      </c>
      <c r="V126" s="270">
        <f t="shared" si="29"/>
        <v>0</v>
      </c>
      <c r="W126" s="270">
        <f t="shared" si="29"/>
        <v>0</v>
      </c>
      <c r="X126" s="270">
        <f t="shared" si="29"/>
        <v>0</v>
      </c>
      <c r="Y126" s="270">
        <f t="shared" si="29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0.30503091221194362</v>
      </c>
      <c r="C128" s="269">
        <f t="shared" si="31"/>
        <v>0.30017366181176247</v>
      </c>
      <c r="D128" s="269">
        <f t="shared" si="31"/>
        <v>0.2892824051554943</v>
      </c>
      <c r="E128" s="269">
        <f t="shared" si="31"/>
        <v>0.28138448749321948</v>
      </c>
      <c r="F128" s="269">
        <f t="shared" si="31"/>
        <v>0.27123240330478388</v>
      </c>
      <c r="G128" s="269">
        <f t="shared" si="31"/>
        <v>0.25525878853114442</v>
      </c>
      <c r="H128" s="269">
        <f t="shared" si="31"/>
        <v>0.29339348644189139</v>
      </c>
      <c r="I128" s="269">
        <f t="shared" si="31"/>
        <v>0.29784104613476853</v>
      </c>
      <c r="J128" s="269">
        <f t="shared" si="31"/>
        <v>0.27856141675535995</v>
      </c>
      <c r="K128" s="269">
        <f t="shared" si="31"/>
        <v>0.27864047205499204</v>
      </c>
      <c r="L128" s="269">
        <f t="shared" si="31"/>
        <v>0.32059658089155324</v>
      </c>
      <c r="M128" s="269">
        <f t="shared" si="31"/>
        <v>0.17385207538247108</v>
      </c>
      <c r="N128" s="269">
        <f t="shared" si="31"/>
        <v>0.13757036666978581</v>
      </c>
      <c r="O128" s="269">
        <f t="shared" si="31"/>
        <v>0.14981318061361795</v>
      </c>
      <c r="P128" s="269">
        <f t="shared" si="31"/>
        <v>0.17617666142615376</v>
      </c>
      <c r="Q128" s="269">
        <f t="shared" si="31"/>
        <v>0.19429307779637484</v>
      </c>
      <c r="R128" s="269">
        <f t="shared" si="31"/>
        <v>0</v>
      </c>
      <c r="S128" s="269">
        <f t="shared" si="31"/>
        <v>0</v>
      </c>
      <c r="T128" s="269">
        <f t="shared" si="31"/>
        <v>0</v>
      </c>
      <c r="U128" s="269">
        <f t="shared" si="31"/>
        <v>0</v>
      </c>
      <c r="V128" s="269">
        <f t="shared" si="31"/>
        <v>0</v>
      </c>
      <c r="W128" s="269">
        <f t="shared" si="31"/>
        <v>0</v>
      </c>
      <c r="X128" s="269">
        <f t="shared" si="31"/>
        <v>0</v>
      </c>
      <c r="Y128" s="269">
        <f t="shared" si="31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9.1541875828843267E-2</v>
      </c>
      <c r="C129" s="270">
        <f t="shared" si="32"/>
        <v>9.295241892273369E-2</v>
      </c>
      <c r="D129" s="270">
        <f t="shared" si="32"/>
        <v>9.3697028051924813E-2</v>
      </c>
      <c r="E129" s="270">
        <f t="shared" si="32"/>
        <v>9.6066385921994388E-2</v>
      </c>
      <c r="F129" s="270">
        <f t="shared" si="32"/>
        <v>9.5174437337893478E-2</v>
      </c>
      <c r="G129" s="270">
        <f t="shared" si="32"/>
        <v>0.10612769247520649</v>
      </c>
      <c r="H129" s="270">
        <f t="shared" si="32"/>
        <v>0.10122537545104671</v>
      </c>
      <c r="I129" s="270">
        <f t="shared" si="32"/>
        <v>0.10314411498630073</v>
      </c>
      <c r="J129" s="270">
        <f t="shared" si="32"/>
        <v>0.10556566744316362</v>
      </c>
      <c r="K129" s="270">
        <f t="shared" si="32"/>
        <v>0.10253371561104557</v>
      </c>
      <c r="L129" s="270">
        <f t="shared" si="32"/>
        <v>0.10080916503643123</v>
      </c>
      <c r="M129" s="270">
        <f t="shared" si="32"/>
        <v>0.1069768212537178</v>
      </c>
      <c r="N129" s="270">
        <f t="shared" si="32"/>
        <v>7.0647665385965355E-2</v>
      </c>
      <c r="O129" s="270">
        <f t="shared" si="32"/>
        <v>8.3732286029560829E-2</v>
      </c>
      <c r="P129" s="270">
        <f t="shared" si="32"/>
        <v>7.3417133923087727E-2</v>
      </c>
      <c r="Q129" s="270">
        <f t="shared" si="32"/>
        <v>0.13773866221545555</v>
      </c>
      <c r="R129" s="270">
        <f t="shared" si="32"/>
        <v>0</v>
      </c>
      <c r="S129" s="270">
        <f t="shared" si="32"/>
        <v>0</v>
      </c>
      <c r="T129" s="270">
        <f t="shared" si="32"/>
        <v>0</v>
      </c>
      <c r="U129" s="270">
        <f t="shared" si="32"/>
        <v>0</v>
      </c>
      <c r="V129" s="270">
        <f t="shared" si="32"/>
        <v>0</v>
      </c>
      <c r="W129" s="270">
        <f t="shared" si="32"/>
        <v>0</v>
      </c>
      <c r="X129" s="270">
        <f t="shared" si="32"/>
        <v>0</v>
      </c>
      <c r="Y129" s="270">
        <f t="shared" si="32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0.21348903638310032</v>
      </c>
      <c r="C130" s="270">
        <f t="shared" si="33"/>
        <v>0.20722124288902879</v>
      </c>
      <c r="D130" s="270">
        <f t="shared" si="33"/>
        <v>0.19558537710356952</v>
      </c>
      <c r="E130" s="270">
        <f t="shared" si="33"/>
        <v>0.18531810157122511</v>
      </c>
      <c r="F130" s="270">
        <f t="shared" si="33"/>
        <v>0.17605796596689038</v>
      </c>
      <c r="G130" s="270">
        <f t="shared" si="33"/>
        <v>0.14913109605593794</v>
      </c>
      <c r="H130" s="270">
        <f t="shared" si="33"/>
        <v>0.19216811099084466</v>
      </c>
      <c r="I130" s="270">
        <f t="shared" si="33"/>
        <v>0.19469693114846784</v>
      </c>
      <c r="J130" s="270">
        <f t="shared" si="33"/>
        <v>0.17299574931219633</v>
      </c>
      <c r="K130" s="270">
        <f t="shared" si="33"/>
        <v>0.17610675644394644</v>
      </c>
      <c r="L130" s="270">
        <f t="shared" si="33"/>
        <v>0.21978741585512201</v>
      </c>
      <c r="M130" s="270">
        <f t="shared" si="33"/>
        <v>6.6875254128753281E-2</v>
      </c>
      <c r="N130" s="270">
        <f t="shared" si="33"/>
        <v>6.6922701283820427E-2</v>
      </c>
      <c r="O130" s="270">
        <f t="shared" si="33"/>
        <v>6.6080894584057123E-2</v>
      </c>
      <c r="P130" s="270">
        <f t="shared" si="33"/>
        <v>0.10275952750306605</v>
      </c>
      <c r="Q130" s="270">
        <f t="shared" si="33"/>
        <v>5.6554415580919275E-2</v>
      </c>
      <c r="R130" s="270">
        <f t="shared" si="33"/>
        <v>0</v>
      </c>
      <c r="S130" s="270">
        <f t="shared" si="33"/>
        <v>0</v>
      </c>
      <c r="T130" s="270">
        <f t="shared" si="33"/>
        <v>0</v>
      </c>
      <c r="U130" s="270">
        <f t="shared" si="33"/>
        <v>0</v>
      </c>
      <c r="V130" s="270">
        <f t="shared" si="33"/>
        <v>0</v>
      </c>
      <c r="W130" s="270">
        <f t="shared" si="33"/>
        <v>0</v>
      </c>
      <c r="X130" s="270">
        <f t="shared" si="33"/>
        <v>0</v>
      </c>
      <c r="Y130" s="270">
        <f t="shared" si="33"/>
        <v>0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0.15593334280039714</v>
      </c>
      <c r="C132" s="281">
        <f t="shared" si="35"/>
        <v>0.15285934676938215</v>
      </c>
      <c r="D132" s="281">
        <f t="shared" si="35"/>
        <v>0.16114331846327407</v>
      </c>
      <c r="E132" s="281">
        <f t="shared" si="35"/>
        <v>0.1765122432207446</v>
      </c>
      <c r="F132" s="281">
        <f t="shared" si="35"/>
        <v>0.18182214619607412</v>
      </c>
      <c r="G132" s="281">
        <f t="shared" si="35"/>
        <v>0.14337832936053516</v>
      </c>
      <c r="H132" s="281">
        <f t="shared" si="35"/>
        <v>0.1353168252709808</v>
      </c>
      <c r="I132" s="281">
        <f t="shared" si="35"/>
        <v>0.12611052480613619</v>
      </c>
      <c r="J132" s="281">
        <f t="shared" si="35"/>
        <v>0.11480466504514895</v>
      </c>
      <c r="K132" s="281">
        <f t="shared" si="35"/>
        <v>0.13034198454910406</v>
      </c>
      <c r="L132" s="281">
        <f t="shared" si="35"/>
        <v>0.11508697555755233</v>
      </c>
      <c r="M132" s="281">
        <f t="shared" si="35"/>
        <v>0.15091616225925492</v>
      </c>
      <c r="N132" s="281">
        <f t="shared" si="35"/>
        <v>0.33394129982589876</v>
      </c>
      <c r="O132" s="281">
        <f t="shared" si="35"/>
        <v>0.26127548615726348</v>
      </c>
      <c r="P132" s="281">
        <f t="shared" si="35"/>
        <v>1.2613669714312112E-2</v>
      </c>
      <c r="Q132" s="281">
        <f t="shared" si="35"/>
        <v>3.4509163676195158E-2</v>
      </c>
      <c r="R132" s="281">
        <f t="shared" si="35"/>
        <v>0</v>
      </c>
      <c r="S132" s="281">
        <f t="shared" si="35"/>
        <v>0</v>
      </c>
      <c r="T132" s="281">
        <f t="shared" si="35"/>
        <v>0</v>
      </c>
      <c r="U132" s="281">
        <f t="shared" si="35"/>
        <v>0</v>
      </c>
      <c r="V132" s="281">
        <f t="shared" si="35"/>
        <v>0</v>
      </c>
      <c r="W132" s="281">
        <f t="shared" si="35"/>
        <v>0</v>
      </c>
      <c r="X132" s="281">
        <f t="shared" si="35"/>
        <v>0</v>
      </c>
      <c r="Y132" s="281">
        <f t="shared" si="35"/>
        <v>0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0</v>
      </c>
      <c r="C136" s="272">
        <f>IF(C$5=0,0,(C$5-C$52)/ISI_fec!C$5)</f>
        <v>0</v>
      </c>
      <c r="D136" s="272">
        <f>IF(D$5=0,0,(D$5-D$52)/ISI_fec!D$5)</f>
        <v>0</v>
      </c>
      <c r="E136" s="272">
        <f>IF(E$5=0,0,(E$5-E$52)/ISI_fec!E$5)</f>
        <v>0</v>
      </c>
      <c r="F136" s="272">
        <f>IF(F$5=0,0,(F$5-F$52)/ISI_fec!F$5)</f>
        <v>0</v>
      </c>
      <c r="G136" s="272">
        <f>IF(G$5=0,0,(G$5-G$52)/ISI_fec!G$5)</f>
        <v>0</v>
      </c>
      <c r="H136" s="272">
        <f>IF(H$5=0,0,(H$5-H$52)/ISI_fec!H$5)</f>
        <v>0</v>
      </c>
      <c r="I136" s="272">
        <f>IF(I$5=0,0,(I$5-I$52)/ISI_fec!I$5)</f>
        <v>0</v>
      </c>
      <c r="J136" s="272">
        <f>IF(J$5=0,0,(J$5-J$52)/ISI_fec!J$5)</f>
        <v>0</v>
      </c>
      <c r="K136" s="272">
        <f>IF(K$5=0,0,(K$5-K$52)/ISI_fec!K$5)</f>
        <v>0</v>
      </c>
      <c r="L136" s="272">
        <f>IF(L$5=0,0,(L$5-L$52)/ISI_fec!L$5)</f>
        <v>0</v>
      </c>
      <c r="M136" s="272">
        <f>IF(M$5=0,0,(M$5-M$52)/ISI_fec!M$5)</f>
        <v>0</v>
      </c>
      <c r="N136" s="272">
        <f>IF(N$5=0,0,(N$5-N$52)/ISI_fec!N$5)</f>
        <v>0</v>
      </c>
      <c r="O136" s="272">
        <f>IF(O$5=0,0,(O$5-O$52)/ISI_fec!O$5)</f>
        <v>0</v>
      </c>
      <c r="P136" s="272">
        <f>IF(P$5=0,0,(P$5-P$52)/ISI_fec!P$5)</f>
        <v>0</v>
      </c>
      <c r="Q136" s="272">
        <f>IF(Q$5=0,0,(Q$5-Q$52)/ISI_fec!Q$5)</f>
        <v>0</v>
      </c>
      <c r="R136" s="272">
        <f>IF(R$5=0,0,(R$5-R$52)/ISI_fec!R$5)</f>
        <v>0</v>
      </c>
      <c r="S136" s="272">
        <f>IF(S$5=0,0,(S$5-S$52)/ISI_fec!S$5)</f>
        <v>0</v>
      </c>
      <c r="T136" s="272">
        <f>IF(T$5=0,0,(T$5-T$52)/ISI_fec!T$5)</f>
        <v>0</v>
      </c>
      <c r="U136" s="272">
        <f>IF(U$5=0,0,(U$5-U$52)/ISI_fec!U$5)</f>
        <v>0</v>
      </c>
      <c r="V136" s="272">
        <f>IF(V$5=0,0,(V$5-V$52)/ISI_fec!V$5)</f>
        <v>0</v>
      </c>
      <c r="W136" s="272">
        <f>IF(W$5=0,0,(W$5-W$52)/ISI_fec!W$5)</f>
        <v>0</v>
      </c>
      <c r="X136" s="272">
        <f>IF(X$5=0,0,(X$5-X$52)/ISI_fec!X$5)</f>
        <v>0</v>
      </c>
      <c r="Y136" s="272">
        <f>IF(Y$5=0,0,(Y$5-Y$52)/ISI_fec!Y$5)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2.4086203313604346</v>
      </c>
      <c r="C147" s="272">
        <f>IF(C$54=0,0,(C$54-C$96)/ISI_fec!C$54)</f>
        <v>2.3866339483548082</v>
      </c>
      <c r="D147" s="272">
        <f>IF(D$54=0,0,(D$54-D$96)/ISI_fec!D$54)</f>
        <v>2.354198570569265</v>
      </c>
      <c r="E147" s="272">
        <f>IF(E$54=0,0,(E$54-E$96)/ISI_fec!E$54)</f>
        <v>2.303529156932234</v>
      </c>
      <c r="F147" s="272">
        <f>IF(F$54=0,0,(F$54-F$96)/ISI_fec!F$54)</f>
        <v>2.307746591750218</v>
      </c>
      <c r="G147" s="272">
        <f>IF(G$54=0,0,(G$54-G$96)/ISI_fec!G$54)</f>
        <v>2.2774064291454224</v>
      </c>
      <c r="H147" s="272">
        <f>IF(H$54=0,0,(H$54-H$96)/ISI_fec!H$54)</f>
        <v>2.2765158227783506</v>
      </c>
      <c r="I147" s="272">
        <f>IF(I$54=0,0,(I$54-I$96)/ISI_fec!I$54)</f>
        <v>2.2809661200389759</v>
      </c>
      <c r="J147" s="272">
        <f>IF(J$54=0,0,(J$54-J$96)/ISI_fec!J$54)</f>
        <v>2.2928725893467972</v>
      </c>
      <c r="K147" s="272">
        <f>IF(K$54=0,0,(K$54-K$96)/ISI_fec!K$54)</f>
        <v>2.2875219303854384</v>
      </c>
      <c r="L147" s="272">
        <f>IF(L$54=0,0,(L$54-L$96)/ISI_fec!L$54)</f>
        <v>2.2863677828648172</v>
      </c>
      <c r="M147" s="272">
        <f>IF(M$54=0,0,(M$54-M$96)/ISI_fec!M$54)</f>
        <v>1.6437398699747254</v>
      </c>
      <c r="N147" s="272">
        <f>IF(N$54=0,0,(N$54-N$96)/ISI_fec!N$54)</f>
        <v>1.2955322894297252</v>
      </c>
      <c r="O147" s="272">
        <f>IF(O$54=0,0,(O$54-O$96)/ISI_fec!O$54)</f>
        <v>1.4387796387683525</v>
      </c>
      <c r="P147" s="272">
        <f>IF(P$54=0,0,(P$54-P$96)/ISI_fec!P$54)</f>
        <v>0.43778793210883327</v>
      </c>
      <c r="Q147" s="272">
        <f>IF(Q$54=0,0,(Q$54-Q$96)/ISI_fec!Q$54)</f>
        <v>1.6305438551381883</v>
      </c>
      <c r="R147" s="272">
        <f>IF(R$54=0,0,(R$54-R$96)/ISI_fec!R$54)</f>
        <v>0</v>
      </c>
      <c r="S147" s="272">
        <f>IF(S$54=0,0,(S$54-S$96)/ISI_fec!S$54)</f>
        <v>0</v>
      </c>
      <c r="T147" s="272">
        <f>IF(T$54=0,0,(T$54-T$96)/ISI_fec!T$54)</f>
        <v>0</v>
      </c>
      <c r="U147" s="272">
        <f>IF(U$54=0,0,(U$54-U$96)/ISI_fec!U$54)</f>
        <v>0</v>
      </c>
      <c r="V147" s="272">
        <f>IF(V$54=0,0,(V$54-V$96)/ISI_fec!V$54)</f>
        <v>0</v>
      </c>
      <c r="W147" s="272">
        <f>IF(W$54=0,0,(W$54-W$96)/ISI_fec!W$54)</f>
        <v>0</v>
      </c>
      <c r="X147" s="272">
        <f>IF(X$54=0,0,(X$54-X$96)/ISI_fec!X$54)</f>
        <v>0</v>
      </c>
      <c r="Y147" s="272">
        <f>IF(Y$54=0,0,(Y$54-Y$96)/ISI_fec!Y$54)</f>
        <v>0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2.3550003833725617</v>
      </c>
      <c r="C152" s="275">
        <f>IF(C$59=0,0,C$59/ISI_fec!C$59)</f>
        <v>2.3448402641560477</v>
      </c>
      <c r="D152" s="275">
        <f>IF(D$59=0,0,D$59/ISI_fec!D$59)</f>
        <v>2.3436160666797057</v>
      </c>
      <c r="E152" s="275">
        <f>IF(E$59=0,0,E$59/ISI_fec!E$59)</f>
        <v>2.3437233670033941</v>
      </c>
      <c r="F152" s="275">
        <f>IF(F$59=0,0,F$59/ISI_fec!F$59)</f>
        <v>2.342912801796615</v>
      </c>
      <c r="G152" s="275">
        <f>IF(G$59=0,0,G$59/ISI_fec!G$59)</f>
        <v>2.3531364117626201</v>
      </c>
      <c r="H152" s="275">
        <f>IF(H$59=0,0,H$59/ISI_fec!H$59)</f>
        <v>2.3419331469951756</v>
      </c>
      <c r="I152" s="275">
        <f>IF(I$59=0,0,I$59/ISI_fec!I$59)</f>
        <v>2.3431662753940046</v>
      </c>
      <c r="J152" s="275">
        <f>IF(J$59=0,0,J$59/ISI_fec!J$59)</f>
        <v>2.3428363364309295</v>
      </c>
      <c r="K152" s="275">
        <f>IF(K$59=0,0,K$59/ISI_fec!K$59)</f>
        <v>2.3416790574597832</v>
      </c>
      <c r="L152" s="275">
        <f>IF(L$59=0,0,L$59/ISI_fec!L$59)</f>
        <v>2.3417914071934729</v>
      </c>
      <c r="M152" s="275">
        <f>IF(M$59=0,0,M$59/ISI_fec!M$59)</f>
        <v>2.0999683706233419</v>
      </c>
      <c r="N152" s="275">
        <f>IF(N$59=0,0,N$59/ISI_fec!N$59)</f>
        <v>1.58937656751979</v>
      </c>
      <c r="O152" s="275">
        <f>IF(O$59=0,0,O$59/ISI_fec!O$59)</f>
        <v>1.8157851353602104</v>
      </c>
      <c r="P152" s="275">
        <f>IF(P$59=0,0,P$59/ISI_fec!P$59)</f>
        <v>0.39897049609177154</v>
      </c>
      <c r="Q152" s="275">
        <f>IF(Q$59=0,0,Q$59/ISI_fec!Q$59)</f>
        <v>2.199187540308301</v>
      </c>
      <c r="R152" s="275">
        <f>IF(R$59=0,0,R$59/ISI_fec!R$59)</f>
        <v>0</v>
      </c>
      <c r="S152" s="275">
        <f>IF(S$59=0,0,S$59/ISI_fec!S$59)</f>
        <v>0</v>
      </c>
      <c r="T152" s="275">
        <f>IF(T$59=0,0,T$59/ISI_fec!T$59)</f>
        <v>0</v>
      </c>
      <c r="U152" s="275">
        <f>IF(U$59=0,0,U$59/ISI_fec!U$59)</f>
        <v>0</v>
      </c>
      <c r="V152" s="275">
        <f>IF(V$59=0,0,V$59/ISI_fec!V$59)</f>
        <v>0</v>
      </c>
      <c r="W152" s="275">
        <f>IF(W$59=0,0,W$59/ISI_fec!W$59)</f>
        <v>0</v>
      </c>
      <c r="X152" s="275">
        <f>IF(X$59=0,0,X$59/ISI_fec!X$59)</f>
        <v>0</v>
      </c>
      <c r="Y152" s="275">
        <f>IF(Y$59=0,0,Y$59/ISI_fec!Y$59)</f>
        <v>0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2.9124755236817541</v>
      </c>
      <c r="C153" s="276">
        <f>IF(C$65=0,0,C$65/ISI_fec!C$65)</f>
        <v>2.8970101893982827</v>
      </c>
      <c r="D153" s="276">
        <f>IF(D$65=0,0,D$65/ISI_fec!D$65)</f>
        <v>2.8711259063287669</v>
      </c>
      <c r="E153" s="276">
        <f>IF(E$65=0,0,E$65/ISI_fec!E$65)</f>
        <v>2.6527779472741733</v>
      </c>
      <c r="F153" s="276">
        <f>IF(F$65=0,0,F$65/ISI_fec!F$65)</f>
        <v>2.7536657876479995</v>
      </c>
      <c r="G153" s="276">
        <f>IF(G$65=0,0,G$65/ISI_fec!G$65)</f>
        <v>2.6869191631452107</v>
      </c>
      <c r="H153" s="276">
        <f>IF(H$65=0,0,H$65/ISI_fec!H$65)</f>
        <v>2.6427073935102419</v>
      </c>
      <c r="I153" s="276">
        <f>IF(I$65=0,0,I$65/ISI_fec!I$65)</f>
        <v>2.586988283047488</v>
      </c>
      <c r="J153" s="276">
        <f>IF(J$65=0,0,J$65/ISI_fec!J$65)</f>
        <v>2.6793173509281769</v>
      </c>
      <c r="K153" s="276">
        <f>IF(K$65=0,0,K$65/ISI_fec!K$65)</f>
        <v>2.7085975625506671</v>
      </c>
      <c r="L153" s="276">
        <f>IF(L$65=0,0,L$65/ISI_fec!L$65)</f>
        <v>2.5871572350940322</v>
      </c>
      <c r="M153" s="276">
        <f>IF(M$65=0,0,M$65/ISI_fec!M$65)</f>
        <v>2.8686326978375392</v>
      </c>
      <c r="N153" s="276">
        <f>IF(N$65=0,0,N$65/ISI_fec!N$65)</f>
        <v>3.0733892056014791</v>
      </c>
      <c r="O153" s="276">
        <f>IF(O$65=0,0,O$65/ISI_fec!O$65)</f>
        <v>3.0558286192757986</v>
      </c>
      <c r="P153" s="276">
        <f>IF(P$65=0,0,P$65/ISI_fec!P$65)</f>
        <v>2.3487947999999998</v>
      </c>
      <c r="Q153" s="276">
        <f>IF(Q$65=0,0,Q$65/ISI_fec!Q$65)</f>
        <v>2.3487948000000003</v>
      </c>
      <c r="R153" s="276">
        <f>IF(R$65=0,0,R$65/ISI_fec!R$65)</f>
        <v>0</v>
      </c>
      <c r="S153" s="276">
        <f>IF(S$65=0,0,S$65/ISI_fec!S$65)</f>
        <v>0</v>
      </c>
      <c r="T153" s="276">
        <f>IF(T$65=0,0,T$65/ISI_fec!T$65)</f>
        <v>0</v>
      </c>
      <c r="U153" s="276">
        <f>IF(U$65=0,0,U$65/ISI_fec!U$65)</f>
        <v>0</v>
      </c>
      <c r="V153" s="276">
        <f>IF(V$65=0,0,V$65/ISI_fec!V$65)</f>
        <v>0</v>
      </c>
      <c r="W153" s="276">
        <f>IF(W$65=0,0,W$65/ISI_fec!W$65)</f>
        <v>0</v>
      </c>
      <c r="X153" s="276">
        <f>IF(X$65=0,0,X$65/ISI_fec!X$65)</f>
        <v>0</v>
      </c>
      <c r="Y153" s="276">
        <f>IF(Y$65=0,0,Y$65/ISI_fec!Y$65)</f>
        <v>0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2.3550003833725621</v>
      </c>
      <c r="C155" s="276">
        <f>IF(C$72=0,0,C$72/ISI_fec!C$72)</f>
        <v>2.3448402641560468</v>
      </c>
      <c r="D155" s="276">
        <f>IF(D$72=0,0,D$72/ISI_fec!D$72)</f>
        <v>2.3436160666797061</v>
      </c>
      <c r="E155" s="276">
        <f>IF(E$72=0,0,E$72/ISI_fec!E$72)</f>
        <v>2.3437233670033946</v>
      </c>
      <c r="F155" s="276">
        <f>IF(F$72=0,0,F$72/ISI_fec!F$72)</f>
        <v>2.3429128017966163</v>
      </c>
      <c r="G155" s="276">
        <f>IF(G$72=0,0,G$72/ISI_fec!G$72)</f>
        <v>2.3531364117626197</v>
      </c>
      <c r="H155" s="276">
        <f>IF(H$72=0,0,H$72/ISI_fec!H$72)</f>
        <v>2.3419331469951765</v>
      </c>
      <c r="I155" s="276">
        <f>IF(I$72=0,0,I$72/ISI_fec!I$72)</f>
        <v>2.3431662753940046</v>
      </c>
      <c r="J155" s="276">
        <f>IF(J$72=0,0,J$72/ISI_fec!J$72)</f>
        <v>2.3757874751502199</v>
      </c>
      <c r="K155" s="276">
        <f>IF(K$72=0,0,K$72/ISI_fec!K$72)</f>
        <v>2.3666276412375149</v>
      </c>
      <c r="L155" s="276">
        <f>IF(L$72=0,0,L$72/ISI_fec!L$72)</f>
        <v>2.3417914071934725</v>
      </c>
      <c r="M155" s="276">
        <f>IF(M$72=0,0,M$72/ISI_fec!M$72)</f>
        <v>2.0999683706233423</v>
      </c>
      <c r="N155" s="276">
        <f>IF(N$72=0,0,N$72/ISI_fec!N$72)</f>
        <v>1.5893765675197908</v>
      </c>
      <c r="O155" s="276">
        <f>IF(O$72=0,0,O$72/ISI_fec!O$72)</f>
        <v>1.8157851353602097</v>
      </c>
      <c r="P155" s="276">
        <f>IF(P$72=0,0,P$72/ISI_fec!P$72)</f>
        <v>0.39897049609177143</v>
      </c>
      <c r="Q155" s="276">
        <f>IF(Q$72=0,0,Q$72/ISI_fec!Q$72)</f>
        <v>2.1991875403083014</v>
      </c>
      <c r="R155" s="276">
        <f>IF(R$72=0,0,R$72/ISI_fec!R$72)</f>
        <v>0</v>
      </c>
      <c r="S155" s="276">
        <f>IF(S$72=0,0,S$72/ISI_fec!S$72)</f>
        <v>0</v>
      </c>
      <c r="T155" s="276">
        <f>IF(T$72=0,0,T$72/ISI_fec!T$72)</f>
        <v>0</v>
      </c>
      <c r="U155" s="276">
        <f>IF(U$72=0,0,U$72/ISI_fec!U$72)</f>
        <v>0</v>
      </c>
      <c r="V155" s="276">
        <f>IF(V$72=0,0,V$72/ISI_fec!V$72)</f>
        <v>0</v>
      </c>
      <c r="W155" s="276">
        <f>IF(W$72=0,0,W$72/ISI_fec!W$72)</f>
        <v>0</v>
      </c>
      <c r="X155" s="276">
        <f>IF(X$72=0,0,X$72/ISI_fec!X$72)</f>
        <v>0</v>
      </c>
      <c r="Y155" s="276">
        <f>IF(Y$72=0,0,Y$72/ISI_fec!Y$72)</f>
        <v>0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2.8092111445036667</v>
      </c>
      <c r="C156" s="277">
        <f>IF(C$79=0,0,C$79/ISI_fec!C$79)</f>
        <v>2.7902094388852601</v>
      </c>
      <c r="D156" s="277">
        <f>IF(D$79=0,0,D$79/ISI_fec!D$79)</f>
        <v>2.7766276419956082</v>
      </c>
      <c r="E156" s="277">
        <f>IF(E$79=0,0,E$79/ISI_fec!E$79)</f>
        <v>2.7559669100367175</v>
      </c>
      <c r="F156" s="277">
        <f>IF(F$79=0,0,F$79/ISI_fec!F$79)</f>
        <v>2.7569985155338563</v>
      </c>
      <c r="G156" s="277">
        <f>IF(G$79=0,0,G$79/ISI_fec!G$79)</f>
        <v>2.6970504965901072</v>
      </c>
      <c r="H156" s="277">
        <f>IF(H$79=0,0,H$79/ISI_fec!H$79)</f>
        <v>2.7516758574676441</v>
      </c>
      <c r="I156" s="277">
        <f>IF(I$79=0,0,I$79/ISI_fec!I$79)</f>
        <v>2.7498936548451165</v>
      </c>
      <c r="J156" s="277">
        <f>IF(J$79=0,0,J$79/ISI_fec!J$79)</f>
        <v>2.7227965972357171</v>
      </c>
      <c r="K156" s="277">
        <f>IF(K$79=0,0,K$79/ISI_fec!K$79)</f>
        <v>2.7402389935673019</v>
      </c>
      <c r="L156" s="277">
        <f>IF(L$79=0,0,L$79/ISI_fec!L$79)</f>
        <v>2.7841280933917978</v>
      </c>
      <c r="M156" s="277">
        <f>IF(M$79=0,0,M$79/ISI_fec!M$79)</f>
        <v>2.3412939086916502</v>
      </c>
      <c r="N156" s="277">
        <f>IF(N$79=0,0,N$79/ISI_fec!N$79)</f>
        <v>2.0773237168920007</v>
      </c>
      <c r="O156" s="277">
        <f>IF(O$79=0,0,O$79/ISI_fec!O$79)</f>
        <v>2.1544414115551715</v>
      </c>
      <c r="P156" s="277">
        <f>IF(P$79=0,0,P$79/ISI_fec!P$79)</f>
        <v>0.67460179454208058</v>
      </c>
      <c r="Q156" s="277">
        <f>IF(Q$79=0,0,Q$79/ISI_fec!Q$79)</f>
        <v>2.1894346307130528</v>
      </c>
      <c r="R156" s="277">
        <f>IF(R$79=0,0,R$79/ISI_fec!R$79)</f>
        <v>0</v>
      </c>
      <c r="S156" s="277">
        <f>IF(S$79=0,0,S$79/ISI_fec!S$79)</f>
        <v>0</v>
      </c>
      <c r="T156" s="277">
        <f>IF(T$79=0,0,T$79/ISI_fec!T$79)</f>
        <v>0</v>
      </c>
      <c r="U156" s="277">
        <f>IF(U$79=0,0,U$79/ISI_fec!U$79)</f>
        <v>0</v>
      </c>
      <c r="V156" s="277">
        <f>IF(V$79=0,0,V$79/ISI_fec!V$79)</f>
        <v>0</v>
      </c>
      <c r="W156" s="277">
        <f>IF(W$79=0,0,W$79/ISI_fec!W$79)</f>
        <v>0</v>
      </c>
      <c r="X156" s="277">
        <f>IF(X$79=0,0,X$79/ISI_fec!X$79)</f>
        <v>0</v>
      </c>
      <c r="Y156" s="277">
        <f>IF(Y$79=0,0,Y$79/ISI_fec!Y$79)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LV: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0</v>
      </c>
      <c r="C3" s="203">
        <f t="shared" si="0"/>
        <v>0</v>
      </c>
      <c r="D3" s="203">
        <f t="shared" si="0"/>
        <v>0</v>
      </c>
      <c r="E3" s="203">
        <f t="shared" si="0"/>
        <v>0</v>
      </c>
      <c r="F3" s="203">
        <f t="shared" si="0"/>
        <v>0</v>
      </c>
      <c r="G3" s="203">
        <f t="shared" si="0"/>
        <v>0</v>
      </c>
      <c r="H3" s="203">
        <f t="shared" si="0"/>
        <v>0</v>
      </c>
      <c r="I3" s="203">
        <f t="shared" si="0"/>
        <v>0</v>
      </c>
      <c r="J3" s="203">
        <f t="shared" si="0"/>
        <v>0</v>
      </c>
      <c r="K3" s="203">
        <f t="shared" si="0"/>
        <v>0</v>
      </c>
      <c r="L3" s="203">
        <f t="shared" si="0"/>
        <v>0</v>
      </c>
      <c r="M3" s="203">
        <f t="shared" si="0"/>
        <v>0</v>
      </c>
      <c r="N3" s="203">
        <f t="shared" si="0"/>
        <v>0</v>
      </c>
      <c r="O3" s="203">
        <f t="shared" si="0"/>
        <v>0</v>
      </c>
      <c r="P3" s="203">
        <f t="shared" si="0"/>
        <v>0</v>
      </c>
      <c r="Q3" s="203">
        <f t="shared" si="0"/>
        <v>0</v>
      </c>
      <c r="R3" s="203">
        <f t="shared" si="0"/>
        <v>0</v>
      </c>
      <c r="S3" s="203">
        <f t="shared" si="0"/>
        <v>0</v>
      </c>
      <c r="T3" s="203">
        <f t="shared" si="0"/>
        <v>0</v>
      </c>
      <c r="U3" s="203">
        <f t="shared" si="0"/>
        <v>0</v>
      </c>
      <c r="V3" s="203">
        <f t="shared" si="0"/>
        <v>0</v>
      </c>
      <c r="W3" s="203">
        <f t="shared" si="0"/>
        <v>0</v>
      </c>
      <c r="X3" s="203">
        <f t="shared" si="0"/>
        <v>0</v>
      </c>
      <c r="Y3" s="203">
        <f t="shared" si="0"/>
        <v>0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0</v>
      </c>
      <c r="C5" s="282">
        <f t="shared" si="1"/>
        <v>0</v>
      </c>
      <c r="D5" s="282">
        <f t="shared" si="1"/>
        <v>0</v>
      </c>
      <c r="E5" s="282">
        <f t="shared" si="1"/>
        <v>0</v>
      </c>
      <c r="F5" s="282">
        <f t="shared" si="1"/>
        <v>0</v>
      </c>
      <c r="G5" s="282">
        <f t="shared" si="1"/>
        <v>0</v>
      </c>
      <c r="H5" s="282">
        <f t="shared" si="1"/>
        <v>0</v>
      </c>
      <c r="I5" s="282">
        <f t="shared" si="1"/>
        <v>0</v>
      </c>
      <c r="J5" s="282">
        <f t="shared" si="1"/>
        <v>0</v>
      </c>
      <c r="K5" s="282">
        <f t="shared" si="1"/>
        <v>0</v>
      </c>
      <c r="L5" s="282">
        <f t="shared" si="1"/>
        <v>0</v>
      </c>
      <c r="M5" s="282">
        <f t="shared" si="1"/>
        <v>0</v>
      </c>
      <c r="N5" s="282">
        <f t="shared" si="1"/>
        <v>0</v>
      </c>
      <c r="O5" s="282">
        <f t="shared" si="1"/>
        <v>0</v>
      </c>
      <c r="P5" s="282">
        <f t="shared" si="1"/>
        <v>0</v>
      </c>
      <c r="Q5" s="282">
        <f t="shared" si="1"/>
        <v>0</v>
      </c>
      <c r="R5" s="282">
        <f t="shared" si="1"/>
        <v>0</v>
      </c>
      <c r="S5" s="282">
        <f t="shared" si="1"/>
        <v>0</v>
      </c>
      <c r="T5" s="282">
        <f t="shared" si="1"/>
        <v>0</v>
      </c>
      <c r="U5" s="282">
        <f t="shared" si="1"/>
        <v>0</v>
      </c>
      <c r="V5" s="282">
        <f t="shared" si="1"/>
        <v>0</v>
      </c>
      <c r="W5" s="282">
        <f t="shared" si="1"/>
        <v>0</v>
      </c>
      <c r="X5" s="282">
        <f t="shared" si="1"/>
        <v>0</v>
      </c>
      <c r="Y5" s="282">
        <f t="shared" si="1"/>
        <v>0</v>
      </c>
      <c r="DA5" s="94"/>
    </row>
    <row r="6" spans="1:105" ht="12" customHeight="1" x14ac:dyDescent="0.25">
      <c r="A6" s="99" t="s">
        <v>46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0</v>
      </c>
      <c r="C7" s="282">
        <v>0</v>
      </c>
      <c r="D7" s="282">
        <v>0</v>
      </c>
      <c r="E7" s="282">
        <v>0</v>
      </c>
      <c r="F7" s="282">
        <v>0</v>
      </c>
      <c r="G7" s="282">
        <v>0</v>
      </c>
      <c r="H7" s="282">
        <v>0</v>
      </c>
      <c r="I7" s="282">
        <v>0</v>
      </c>
      <c r="J7" s="282">
        <v>0</v>
      </c>
      <c r="K7" s="282">
        <v>0</v>
      </c>
      <c r="L7" s="282">
        <v>0</v>
      </c>
      <c r="M7" s="282">
        <v>0</v>
      </c>
      <c r="N7" s="282">
        <v>0</v>
      </c>
      <c r="O7" s="282">
        <v>0</v>
      </c>
      <c r="P7" s="282">
        <v>0</v>
      </c>
      <c r="Q7" s="282">
        <v>0</v>
      </c>
      <c r="R7" s="282">
        <v>0</v>
      </c>
      <c r="S7" s="282">
        <v>0</v>
      </c>
      <c r="T7" s="282">
        <v>0</v>
      </c>
      <c r="U7" s="282">
        <v>0</v>
      </c>
      <c r="V7" s="282">
        <v>0</v>
      </c>
      <c r="W7" s="282">
        <v>0</v>
      </c>
      <c r="X7" s="282">
        <v>0</v>
      </c>
      <c r="Y7" s="282">
        <v>0</v>
      </c>
      <c r="DA7" s="94" t="s">
        <v>435</v>
      </c>
    </row>
    <row r="8" spans="1:105" ht="12" customHeight="1" x14ac:dyDescent="0.25">
      <c r="A8" s="49" t="s">
        <v>47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X8" s="242">
        <v>0</v>
      </c>
      <c r="Y8" s="242">
        <v>0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0</v>
      </c>
      <c r="C12" s="282">
        <f t="shared" si="2"/>
        <v>0</v>
      </c>
      <c r="D12" s="282">
        <f t="shared" si="2"/>
        <v>0</v>
      </c>
      <c r="E12" s="282">
        <f t="shared" si="2"/>
        <v>0</v>
      </c>
      <c r="F12" s="282">
        <f t="shared" si="2"/>
        <v>0</v>
      </c>
      <c r="G12" s="282">
        <f t="shared" si="2"/>
        <v>0</v>
      </c>
      <c r="H12" s="282">
        <f t="shared" si="2"/>
        <v>0</v>
      </c>
      <c r="I12" s="282">
        <f t="shared" si="2"/>
        <v>0</v>
      </c>
      <c r="J12" s="282">
        <f t="shared" si="2"/>
        <v>0</v>
      </c>
      <c r="K12" s="282">
        <f t="shared" si="2"/>
        <v>0</v>
      </c>
      <c r="L12" s="282">
        <f t="shared" si="2"/>
        <v>0</v>
      </c>
      <c r="M12" s="282">
        <f t="shared" si="2"/>
        <v>0</v>
      </c>
      <c r="N12" s="282">
        <f t="shared" si="2"/>
        <v>0</v>
      </c>
      <c r="O12" s="282">
        <f t="shared" si="2"/>
        <v>0</v>
      </c>
      <c r="P12" s="282">
        <f t="shared" si="2"/>
        <v>0</v>
      </c>
      <c r="Q12" s="282">
        <f t="shared" si="2"/>
        <v>0</v>
      </c>
      <c r="R12" s="282">
        <f t="shared" si="2"/>
        <v>0</v>
      </c>
      <c r="S12" s="282">
        <f t="shared" si="2"/>
        <v>0</v>
      </c>
      <c r="T12" s="282">
        <f t="shared" si="2"/>
        <v>0</v>
      </c>
      <c r="U12" s="282">
        <f t="shared" si="2"/>
        <v>0</v>
      </c>
      <c r="V12" s="282">
        <f t="shared" si="2"/>
        <v>0</v>
      </c>
      <c r="W12" s="282">
        <f t="shared" si="2"/>
        <v>0</v>
      </c>
      <c r="X12" s="282">
        <f t="shared" si="2"/>
        <v>0</v>
      </c>
      <c r="Y12" s="282">
        <f t="shared" si="2"/>
        <v>0</v>
      </c>
      <c r="DA12" s="94"/>
    </row>
    <row r="13" spans="1:105" ht="12" customHeight="1" x14ac:dyDescent="0.25">
      <c r="A13" s="99" t="s">
        <v>46</v>
      </c>
      <c r="B13" s="282">
        <v>0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0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0</v>
      </c>
      <c r="C14" s="282">
        <v>0</v>
      </c>
      <c r="D14" s="282">
        <v>0</v>
      </c>
      <c r="E14" s="282">
        <v>0</v>
      </c>
      <c r="F14" s="282">
        <v>0</v>
      </c>
      <c r="G14" s="282">
        <v>0</v>
      </c>
      <c r="H14" s="282">
        <v>0</v>
      </c>
      <c r="I14" s="282">
        <v>0</v>
      </c>
      <c r="J14" s="282">
        <v>0</v>
      </c>
      <c r="K14" s="282">
        <v>0</v>
      </c>
      <c r="L14" s="282">
        <v>0</v>
      </c>
      <c r="M14" s="282">
        <v>0</v>
      </c>
      <c r="N14" s="282">
        <v>0</v>
      </c>
      <c r="O14" s="282">
        <v>0</v>
      </c>
      <c r="P14" s="282">
        <v>0</v>
      </c>
      <c r="Q14" s="282">
        <v>0</v>
      </c>
      <c r="R14" s="282">
        <v>0</v>
      </c>
      <c r="S14" s="282">
        <v>0</v>
      </c>
      <c r="T14" s="282">
        <v>0</v>
      </c>
      <c r="U14" s="282">
        <v>0</v>
      </c>
      <c r="V14" s="282">
        <v>0</v>
      </c>
      <c r="W14" s="282">
        <v>0</v>
      </c>
      <c r="X14" s="282">
        <v>0</v>
      </c>
      <c r="Y14" s="282">
        <v>0</v>
      </c>
      <c r="DA14" s="94" t="s">
        <v>442</v>
      </c>
    </row>
    <row r="15" spans="1:105" ht="12" customHeight="1" x14ac:dyDescent="0.25">
      <c r="A15" s="49" t="s">
        <v>443</v>
      </c>
      <c r="B15" s="242">
        <v>0</v>
      </c>
      <c r="C15" s="242">
        <v>0</v>
      </c>
      <c r="D15" s="242">
        <v>0</v>
      </c>
      <c r="E15" s="242">
        <v>0</v>
      </c>
      <c r="F15" s="242">
        <v>0</v>
      </c>
      <c r="G15" s="242">
        <v>0</v>
      </c>
      <c r="H15" s="242">
        <v>0</v>
      </c>
      <c r="I15" s="242">
        <v>0</v>
      </c>
      <c r="J15" s="242">
        <v>0</v>
      </c>
      <c r="K15" s="242">
        <v>0</v>
      </c>
      <c r="L15" s="242">
        <v>0</v>
      </c>
      <c r="M15" s="242">
        <v>0</v>
      </c>
      <c r="N15" s="242">
        <v>0</v>
      </c>
      <c r="O15" s="242">
        <v>0</v>
      </c>
      <c r="P15" s="242">
        <v>0</v>
      </c>
      <c r="Q15" s="242">
        <v>0</v>
      </c>
      <c r="R15" s="242">
        <v>0</v>
      </c>
      <c r="S15" s="242">
        <v>0</v>
      </c>
      <c r="T15" s="242">
        <v>0</v>
      </c>
      <c r="U15" s="242">
        <v>0</v>
      </c>
      <c r="V15" s="242">
        <v>0</v>
      </c>
      <c r="W15" s="242">
        <v>0</v>
      </c>
      <c r="X15" s="242">
        <v>0</v>
      </c>
      <c r="Y15" s="242">
        <v>0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0</v>
      </c>
      <c r="C19" s="282">
        <f t="shared" si="3"/>
        <v>0</v>
      </c>
      <c r="D19" s="282">
        <f t="shared" si="3"/>
        <v>0</v>
      </c>
      <c r="E19" s="282">
        <f t="shared" si="3"/>
        <v>0</v>
      </c>
      <c r="F19" s="282">
        <f t="shared" si="3"/>
        <v>0</v>
      </c>
      <c r="G19" s="282">
        <f t="shared" si="3"/>
        <v>0</v>
      </c>
      <c r="H19" s="282">
        <f t="shared" si="3"/>
        <v>0</v>
      </c>
      <c r="I19" s="282">
        <f t="shared" si="3"/>
        <v>0</v>
      </c>
      <c r="J19" s="282">
        <f t="shared" si="3"/>
        <v>0</v>
      </c>
      <c r="K19" s="282">
        <f t="shared" si="3"/>
        <v>0</v>
      </c>
      <c r="L19" s="282">
        <f t="shared" si="3"/>
        <v>0</v>
      </c>
      <c r="M19" s="282">
        <f t="shared" si="3"/>
        <v>0</v>
      </c>
      <c r="N19" s="282">
        <f t="shared" si="3"/>
        <v>0</v>
      </c>
      <c r="O19" s="282">
        <f t="shared" si="3"/>
        <v>0</v>
      </c>
      <c r="P19" s="282">
        <f t="shared" si="3"/>
        <v>0</v>
      </c>
      <c r="Q19" s="282">
        <f t="shared" si="3"/>
        <v>0</v>
      </c>
      <c r="R19" s="282">
        <f t="shared" si="3"/>
        <v>0</v>
      </c>
      <c r="S19" s="282">
        <f t="shared" si="3"/>
        <v>0</v>
      </c>
      <c r="T19" s="282">
        <f t="shared" si="3"/>
        <v>0</v>
      </c>
      <c r="U19" s="282">
        <f t="shared" si="3"/>
        <v>0</v>
      </c>
      <c r="V19" s="282">
        <f t="shared" si="3"/>
        <v>0</v>
      </c>
      <c r="W19" s="282">
        <f t="shared" si="3"/>
        <v>0</v>
      </c>
      <c r="X19" s="282">
        <f t="shared" si="3"/>
        <v>0</v>
      </c>
      <c r="Y19" s="282">
        <f t="shared" si="3"/>
        <v>0</v>
      </c>
      <c r="DA19" s="94"/>
    </row>
    <row r="20" spans="1:105" ht="12" customHeight="1" x14ac:dyDescent="0.25">
      <c r="A20" s="99" t="s">
        <v>46</v>
      </c>
      <c r="B20" s="282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447</v>
      </c>
    </row>
    <row r="21" spans="1:105" ht="12" customHeight="1" x14ac:dyDescent="0.25">
      <c r="A21" s="99" t="s">
        <v>80</v>
      </c>
      <c r="B21" s="282">
        <v>0</v>
      </c>
      <c r="C21" s="282">
        <v>0</v>
      </c>
      <c r="D21" s="282">
        <v>0</v>
      </c>
      <c r="E21" s="282">
        <v>0</v>
      </c>
      <c r="F21" s="282">
        <v>0</v>
      </c>
      <c r="G21" s="282">
        <v>0</v>
      </c>
      <c r="H21" s="282">
        <v>0</v>
      </c>
      <c r="I21" s="282">
        <v>0</v>
      </c>
      <c r="J21" s="282">
        <v>0</v>
      </c>
      <c r="K21" s="282">
        <v>0</v>
      </c>
      <c r="L21" s="282">
        <v>0</v>
      </c>
      <c r="M21" s="282">
        <v>0</v>
      </c>
      <c r="N21" s="282">
        <v>0</v>
      </c>
      <c r="O21" s="282">
        <v>0</v>
      </c>
      <c r="P21" s="282">
        <v>0</v>
      </c>
      <c r="Q21" s="282">
        <v>0</v>
      </c>
      <c r="R21" s="282">
        <v>0</v>
      </c>
      <c r="S21" s="282">
        <v>0</v>
      </c>
      <c r="T21" s="282">
        <v>0</v>
      </c>
      <c r="U21" s="282">
        <v>0</v>
      </c>
      <c r="V21" s="282">
        <v>0</v>
      </c>
      <c r="W21" s="282">
        <v>0</v>
      </c>
      <c r="X21" s="282">
        <v>0</v>
      </c>
      <c r="Y21" s="282">
        <v>0</v>
      </c>
      <c r="DA21" s="94" t="s">
        <v>448</v>
      </c>
    </row>
    <row r="22" spans="1:105" ht="12" customHeight="1" x14ac:dyDescent="0.25">
      <c r="A22" s="49" t="s">
        <v>443</v>
      </c>
      <c r="B22" s="242">
        <v>0</v>
      </c>
      <c r="C22" s="242">
        <v>0</v>
      </c>
      <c r="D22" s="242">
        <v>0</v>
      </c>
      <c r="E22" s="242">
        <v>0</v>
      </c>
      <c r="F22" s="242">
        <v>0</v>
      </c>
      <c r="G22" s="242">
        <v>0</v>
      </c>
      <c r="H22" s="242">
        <v>0</v>
      </c>
      <c r="I22" s="242">
        <v>0</v>
      </c>
      <c r="J22" s="242">
        <v>0</v>
      </c>
      <c r="K22" s="242">
        <v>0</v>
      </c>
      <c r="L22" s="242">
        <v>0</v>
      </c>
      <c r="M22" s="242">
        <v>0</v>
      </c>
      <c r="N22" s="242">
        <v>0</v>
      </c>
      <c r="O22" s="242">
        <v>0</v>
      </c>
      <c r="P22" s="242">
        <v>0</v>
      </c>
      <c r="Q22" s="242">
        <v>0</v>
      </c>
      <c r="R22" s="242">
        <v>0</v>
      </c>
      <c r="S22" s="242">
        <v>0</v>
      </c>
      <c r="T22" s="242">
        <v>0</v>
      </c>
      <c r="U22" s="242">
        <v>0</v>
      </c>
      <c r="V22" s="242">
        <v>0</v>
      </c>
      <c r="W22" s="242">
        <v>0</v>
      </c>
      <c r="X22" s="242">
        <v>0</v>
      </c>
      <c r="Y22" s="242">
        <v>0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0</v>
      </c>
      <c r="G25" s="282">
        <f t="shared" si="4"/>
        <v>0</v>
      </c>
      <c r="H25" s="282">
        <f t="shared" si="4"/>
        <v>0</v>
      </c>
      <c r="I25" s="282">
        <f t="shared" si="4"/>
        <v>0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0</v>
      </c>
      <c r="P25" s="282">
        <f t="shared" si="4"/>
        <v>0</v>
      </c>
      <c r="Q25" s="282">
        <f t="shared" si="4"/>
        <v>0</v>
      </c>
      <c r="R25" s="282">
        <f t="shared" si="4"/>
        <v>0</v>
      </c>
      <c r="S25" s="282">
        <f t="shared" si="4"/>
        <v>0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0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0</v>
      </c>
      <c r="G28" s="242">
        <v>0</v>
      </c>
      <c r="H28" s="242">
        <v>0</v>
      </c>
      <c r="I28" s="242">
        <v>0</v>
      </c>
      <c r="J28" s="242">
        <v>0</v>
      </c>
      <c r="K28" s="242">
        <v>0</v>
      </c>
      <c r="L28" s="242">
        <v>0</v>
      </c>
      <c r="M28" s="242">
        <v>0</v>
      </c>
      <c r="N28" s="242">
        <v>0</v>
      </c>
      <c r="O28" s="242">
        <v>0</v>
      </c>
      <c r="P28" s="242">
        <v>0</v>
      </c>
      <c r="Q28" s="242">
        <v>0</v>
      </c>
      <c r="R28" s="242">
        <v>0</v>
      </c>
      <c r="S28" s="242">
        <v>0</v>
      </c>
      <c r="T28" s="242">
        <v>0</v>
      </c>
      <c r="U28" s="242">
        <v>0</v>
      </c>
      <c r="V28" s="242">
        <v>0</v>
      </c>
      <c r="W28" s="242">
        <v>0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0</v>
      </c>
      <c r="E31" s="282">
        <f t="shared" si="6"/>
        <v>0</v>
      </c>
      <c r="F31" s="282">
        <f t="shared" si="6"/>
        <v>0</v>
      </c>
      <c r="G31" s="282">
        <f t="shared" si="6"/>
        <v>0</v>
      </c>
      <c r="H31" s="282">
        <f t="shared" si="6"/>
        <v>0</v>
      </c>
      <c r="I31" s="282">
        <f t="shared" si="6"/>
        <v>0</v>
      </c>
      <c r="J31" s="282">
        <f t="shared" si="6"/>
        <v>0</v>
      </c>
      <c r="K31" s="282">
        <f t="shared" si="6"/>
        <v>0</v>
      </c>
      <c r="L31" s="282">
        <f t="shared" si="6"/>
        <v>0</v>
      </c>
      <c r="M31" s="282">
        <f t="shared" si="6"/>
        <v>0</v>
      </c>
      <c r="N31" s="282">
        <f t="shared" si="6"/>
        <v>0</v>
      </c>
      <c r="O31" s="282">
        <f t="shared" si="6"/>
        <v>0</v>
      </c>
      <c r="P31" s="282">
        <f t="shared" si="6"/>
        <v>0</v>
      </c>
      <c r="Q31" s="282">
        <f t="shared" si="6"/>
        <v>0</v>
      </c>
      <c r="R31" s="282">
        <f t="shared" si="6"/>
        <v>0</v>
      </c>
      <c r="S31" s="282">
        <f t="shared" si="6"/>
        <v>0</v>
      </c>
      <c r="T31" s="282">
        <f t="shared" si="6"/>
        <v>0</v>
      </c>
      <c r="U31" s="282">
        <f t="shared" si="6"/>
        <v>0</v>
      </c>
      <c r="V31" s="282">
        <f t="shared" si="6"/>
        <v>0</v>
      </c>
      <c r="W31" s="282">
        <f t="shared" si="6"/>
        <v>0</v>
      </c>
      <c r="X31" s="282">
        <f t="shared" si="6"/>
        <v>0</v>
      </c>
      <c r="Y31" s="282">
        <f t="shared" si="6"/>
        <v>0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0</v>
      </c>
      <c r="F32" s="282">
        <f t="shared" si="7"/>
        <v>0</v>
      </c>
      <c r="G32" s="282">
        <f t="shared" si="7"/>
        <v>0</v>
      </c>
      <c r="H32" s="282">
        <f t="shared" si="7"/>
        <v>0</v>
      </c>
      <c r="I32" s="282">
        <f t="shared" si="7"/>
        <v>0</v>
      </c>
      <c r="J32" s="282">
        <f t="shared" si="7"/>
        <v>0</v>
      </c>
      <c r="K32" s="282">
        <f t="shared" si="7"/>
        <v>0</v>
      </c>
      <c r="L32" s="282">
        <f t="shared" si="7"/>
        <v>0</v>
      </c>
      <c r="M32" s="282">
        <f t="shared" si="7"/>
        <v>0</v>
      </c>
      <c r="N32" s="282">
        <f t="shared" si="7"/>
        <v>0</v>
      </c>
      <c r="O32" s="282">
        <f t="shared" si="7"/>
        <v>0</v>
      </c>
      <c r="P32" s="282">
        <f t="shared" si="7"/>
        <v>0</v>
      </c>
      <c r="Q32" s="282">
        <f t="shared" si="7"/>
        <v>0</v>
      </c>
      <c r="R32" s="282">
        <f t="shared" si="7"/>
        <v>0</v>
      </c>
      <c r="S32" s="282">
        <f t="shared" si="7"/>
        <v>0</v>
      </c>
      <c r="T32" s="282">
        <f t="shared" si="7"/>
        <v>0</v>
      </c>
      <c r="U32" s="282">
        <f t="shared" si="7"/>
        <v>0</v>
      </c>
      <c r="V32" s="282">
        <f t="shared" si="7"/>
        <v>0</v>
      </c>
      <c r="W32" s="282">
        <f t="shared" si="7"/>
        <v>0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0</v>
      </c>
      <c r="E33" s="282">
        <f t="shared" si="8"/>
        <v>0</v>
      </c>
      <c r="F33" s="282">
        <f t="shared" si="8"/>
        <v>0</v>
      </c>
      <c r="G33" s="282">
        <f t="shared" si="8"/>
        <v>0</v>
      </c>
      <c r="H33" s="282">
        <f t="shared" si="8"/>
        <v>0</v>
      </c>
      <c r="I33" s="282">
        <f t="shared" si="8"/>
        <v>0</v>
      </c>
      <c r="J33" s="282">
        <f t="shared" si="8"/>
        <v>0</v>
      </c>
      <c r="K33" s="282">
        <f t="shared" si="8"/>
        <v>0</v>
      </c>
      <c r="L33" s="282">
        <f t="shared" si="8"/>
        <v>0</v>
      </c>
      <c r="M33" s="282">
        <f t="shared" si="8"/>
        <v>0</v>
      </c>
      <c r="N33" s="282">
        <f t="shared" si="8"/>
        <v>0</v>
      </c>
      <c r="O33" s="282">
        <f t="shared" si="8"/>
        <v>0</v>
      </c>
      <c r="P33" s="282">
        <f t="shared" si="8"/>
        <v>0</v>
      </c>
      <c r="Q33" s="282">
        <f t="shared" si="8"/>
        <v>0</v>
      </c>
      <c r="R33" s="282">
        <f t="shared" si="8"/>
        <v>0</v>
      </c>
      <c r="S33" s="282">
        <f t="shared" si="8"/>
        <v>0</v>
      </c>
      <c r="T33" s="282">
        <f t="shared" si="8"/>
        <v>0</v>
      </c>
      <c r="U33" s="282">
        <f t="shared" si="8"/>
        <v>0</v>
      </c>
      <c r="V33" s="282">
        <f t="shared" si="8"/>
        <v>0</v>
      </c>
      <c r="W33" s="282">
        <f t="shared" si="8"/>
        <v>0</v>
      </c>
      <c r="X33" s="282">
        <f t="shared" si="8"/>
        <v>0</v>
      </c>
      <c r="Y33" s="282">
        <f t="shared" si="8"/>
        <v>0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0</v>
      </c>
      <c r="E34" s="242">
        <f t="shared" si="9"/>
        <v>0</v>
      </c>
      <c r="F34" s="242">
        <f t="shared" si="9"/>
        <v>0</v>
      </c>
      <c r="G34" s="242">
        <f t="shared" si="9"/>
        <v>0</v>
      </c>
      <c r="H34" s="242">
        <f t="shared" si="9"/>
        <v>0</v>
      </c>
      <c r="I34" s="242">
        <f t="shared" si="9"/>
        <v>0</v>
      </c>
      <c r="J34" s="242">
        <f t="shared" si="9"/>
        <v>0</v>
      </c>
      <c r="K34" s="242">
        <f t="shared" si="9"/>
        <v>0</v>
      </c>
      <c r="L34" s="242">
        <f t="shared" si="9"/>
        <v>0</v>
      </c>
      <c r="M34" s="242">
        <f t="shared" si="9"/>
        <v>0</v>
      </c>
      <c r="N34" s="242">
        <f t="shared" si="9"/>
        <v>0</v>
      </c>
      <c r="O34" s="242">
        <f t="shared" si="9"/>
        <v>0</v>
      </c>
      <c r="P34" s="242">
        <f t="shared" si="9"/>
        <v>0</v>
      </c>
      <c r="Q34" s="242">
        <f t="shared" si="9"/>
        <v>0</v>
      </c>
      <c r="R34" s="242">
        <f t="shared" si="9"/>
        <v>0</v>
      </c>
      <c r="S34" s="242">
        <f t="shared" si="9"/>
        <v>0</v>
      </c>
      <c r="T34" s="242">
        <f t="shared" si="9"/>
        <v>0</v>
      </c>
      <c r="U34" s="242">
        <f t="shared" si="9"/>
        <v>0</v>
      </c>
      <c r="V34" s="242">
        <f t="shared" si="9"/>
        <v>0</v>
      </c>
      <c r="W34" s="242">
        <f t="shared" si="9"/>
        <v>0</v>
      </c>
      <c r="X34" s="242">
        <f t="shared" si="9"/>
        <v>0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0</v>
      </c>
      <c r="C37" s="282">
        <f t="shared" si="11"/>
        <v>0</v>
      </c>
      <c r="D37" s="282">
        <f t="shared" si="11"/>
        <v>0</v>
      </c>
      <c r="E37" s="282">
        <f t="shared" si="11"/>
        <v>0</v>
      </c>
      <c r="F37" s="282">
        <f t="shared" si="11"/>
        <v>0</v>
      </c>
      <c r="G37" s="282">
        <f t="shared" si="11"/>
        <v>0</v>
      </c>
      <c r="H37" s="282">
        <f t="shared" si="11"/>
        <v>0</v>
      </c>
      <c r="I37" s="282">
        <f t="shared" si="11"/>
        <v>0</v>
      </c>
      <c r="J37" s="282">
        <f t="shared" si="11"/>
        <v>0</v>
      </c>
      <c r="K37" s="282">
        <f t="shared" si="11"/>
        <v>0</v>
      </c>
      <c r="L37" s="282">
        <f t="shared" si="11"/>
        <v>0</v>
      </c>
      <c r="M37" s="282">
        <f t="shared" si="11"/>
        <v>0</v>
      </c>
      <c r="N37" s="282">
        <f t="shared" si="11"/>
        <v>0</v>
      </c>
      <c r="O37" s="282">
        <f t="shared" si="11"/>
        <v>0</v>
      </c>
      <c r="P37" s="282">
        <f t="shared" si="11"/>
        <v>0</v>
      </c>
      <c r="Q37" s="282">
        <f t="shared" si="11"/>
        <v>0</v>
      </c>
      <c r="R37" s="282">
        <f t="shared" si="11"/>
        <v>0</v>
      </c>
      <c r="S37" s="282">
        <f t="shared" si="11"/>
        <v>0</v>
      </c>
      <c r="T37" s="282">
        <f t="shared" si="11"/>
        <v>0</v>
      </c>
      <c r="U37" s="282">
        <f t="shared" si="11"/>
        <v>0</v>
      </c>
      <c r="V37" s="282">
        <f t="shared" si="11"/>
        <v>0</v>
      </c>
      <c r="W37" s="282">
        <f t="shared" si="11"/>
        <v>0</v>
      </c>
      <c r="X37" s="282">
        <f t="shared" si="11"/>
        <v>0</v>
      </c>
      <c r="Y37" s="282">
        <f t="shared" si="11"/>
        <v>0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0</v>
      </c>
      <c r="C38" s="282">
        <f t="shared" si="12"/>
        <v>0</v>
      </c>
      <c r="D38" s="282">
        <f t="shared" si="12"/>
        <v>0</v>
      </c>
      <c r="E38" s="282">
        <f t="shared" si="12"/>
        <v>0</v>
      </c>
      <c r="F38" s="282">
        <f t="shared" si="12"/>
        <v>0</v>
      </c>
      <c r="G38" s="282">
        <f t="shared" si="12"/>
        <v>0</v>
      </c>
      <c r="H38" s="282">
        <f t="shared" si="12"/>
        <v>0</v>
      </c>
      <c r="I38" s="282">
        <f t="shared" si="12"/>
        <v>0</v>
      </c>
      <c r="J38" s="282">
        <f t="shared" si="12"/>
        <v>0</v>
      </c>
      <c r="K38" s="282">
        <f t="shared" si="12"/>
        <v>0</v>
      </c>
      <c r="L38" s="282">
        <f t="shared" si="12"/>
        <v>0</v>
      </c>
      <c r="M38" s="282">
        <f t="shared" si="12"/>
        <v>0</v>
      </c>
      <c r="N38" s="282">
        <f t="shared" si="12"/>
        <v>0</v>
      </c>
      <c r="O38" s="282">
        <f t="shared" si="12"/>
        <v>0</v>
      </c>
      <c r="P38" s="282">
        <f t="shared" si="12"/>
        <v>0</v>
      </c>
      <c r="Q38" s="282">
        <f t="shared" si="12"/>
        <v>0</v>
      </c>
      <c r="R38" s="282">
        <f t="shared" si="12"/>
        <v>0</v>
      </c>
      <c r="S38" s="282">
        <f t="shared" si="12"/>
        <v>0</v>
      </c>
      <c r="T38" s="282">
        <f t="shared" si="12"/>
        <v>0</v>
      </c>
      <c r="U38" s="282">
        <f t="shared" si="12"/>
        <v>0</v>
      </c>
      <c r="V38" s="282">
        <f t="shared" si="12"/>
        <v>0</v>
      </c>
      <c r="W38" s="282">
        <f t="shared" si="12"/>
        <v>0</v>
      </c>
      <c r="X38" s="282">
        <f t="shared" si="12"/>
        <v>0</v>
      </c>
      <c r="Y38" s="282">
        <f t="shared" si="12"/>
        <v>0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0</v>
      </c>
      <c r="C39" s="282">
        <f t="shared" si="13"/>
        <v>0</v>
      </c>
      <c r="D39" s="282">
        <f t="shared" si="13"/>
        <v>0</v>
      </c>
      <c r="E39" s="282">
        <f t="shared" si="13"/>
        <v>0</v>
      </c>
      <c r="F39" s="282">
        <f t="shared" si="13"/>
        <v>0</v>
      </c>
      <c r="G39" s="282">
        <f t="shared" si="13"/>
        <v>0</v>
      </c>
      <c r="H39" s="282">
        <f t="shared" si="13"/>
        <v>0</v>
      </c>
      <c r="I39" s="282">
        <f t="shared" si="13"/>
        <v>0</v>
      </c>
      <c r="J39" s="282">
        <f t="shared" si="13"/>
        <v>0</v>
      </c>
      <c r="K39" s="282">
        <f t="shared" si="13"/>
        <v>0</v>
      </c>
      <c r="L39" s="282">
        <f t="shared" si="13"/>
        <v>0</v>
      </c>
      <c r="M39" s="282">
        <f t="shared" si="13"/>
        <v>0</v>
      </c>
      <c r="N39" s="282">
        <f t="shared" si="13"/>
        <v>0</v>
      </c>
      <c r="O39" s="282">
        <f t="shared" si="13"/>
        <v>0</v>
      </c>
      <c r="P39" s="282">
        <f t="shared" si="13"/>
        <v>0</v>
      </c>
      <c r="Q39" s="282">
        <f t="shared" si="13"/>
        <v>0</v>
      </c>
      <c r="R39" s="282">
        <f t="shared" si="13"/>
        <v>0</v>
      </c>
      <c r="S39" s="282">
        <f t="shared" si="13"/>
        <v>0</v>
      </c>
      <c r="T39" s="282">
        <f t="shared" si="13"/>
        <v>0</v>
      </c>
      <c r="U39" s="282">
        <f t="shared" si="13"/>
        <v>0</v>
      </c>
      <c r="V39" s="282">
        <f t="shared" si="13"/>
        <v>0</v>
      </c>
      <c r="W39" s="282">
        <f t="shared" si="13"/>
        <v>0</v>
      </c>
      <c r="X39" s="282">
        <f t="shared" si="13"/>
        <v>0</v>
      </c>
      <c r="Y39" s="282">
        <f t="shared" si="13"/>
        <v>0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0</v>
      </c>
      <c r="C40" s="242">
        <f t="shared" si="14"/>
        <v>0</v>
      </c>
      <c r="D40" s="242">
        <f t="shared" si="14"/>
        <v>0</v>
      </c>
      <c r="E40" s="242">
        <f t="shared" si="14"/>
        <v>0</v>
      </c>
      <c r="F40" s="242">
        <f t="shared" si="14"/>
        <v>0</v>
      </c>
      <c r="G40" s="242">
        <f t="shared" si="14"/>
        <v>0</v>
      </c>
      <c r="H40" s="242">
        <f t="shared" si="14"/>
        <v>0</v>
      </c>
      <c r="I40" s="242">
        <f t="shared" si="14"/>
        <v>0</v>
      </c>
      <c r="J40" s="242">
        <f t="shared" si="14"/>
        <v>0</v>
      </c>
      <c r="K40" s="242">
        <f t="shared" si="14"/>
        <v>0</v>
      </c>
      <c r="L40" s="242">
        <f t="shared" si="14"/>
        <v>0</v>
      </c>
      <c r="M40" s="242">
        <f t="shared" si="14"/>
        <v>0</v>
      </c>
      <c r="N40" s="242">
        <f t="shared" si="14"/>
        <v>0</v>
      </c>
      <c r="O40" s="242">
        <f t="shared" si="14"/>
        <v>0</v>
      </c>
      <c r="P40" s="242">
        <f t="shared" si="14"/>
        <v>0</v>
      </c>
      <c r="Q40" s="242">
        <f t="shared" si="14"/>
        <v>0</v>
      </c>
      <c r="R40" s="242">
        <f t="shared" si="14"/>
        <v>0</v>
      </c>
      <c r="S40" s="242">
        <f t="shared" si="14"/>
        <v>0</v>
      </c>
      <c r="T40" s="242">
        <f t="shared" si="14"/>
        <v>0</v>
      </c>
      <c r="U40" s="242">
        <f t="shared" si="14"/>
        <v>0</v>
      </c>
      <c r="V40" s="242">
        <f t="shared" si="14"/>
        <v>0</v>
      </c>
      <c r="W40" s="242">
        <f t="shared" si="14"/>
        <v>0</v>
      </c>
      <c r="X40" s="242">
        <f t="shared" si="14"/>
        <v>0</v>
      </c>
      <c r="Y40" s="242">
        <f t="shared" si="14"/>
        <v>0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0</v>
      </c>
      <c r="C43" s="210">
        <v>0</v>
      </c>
      <c r="D43" s="210">
        <v>0</v>
      </c>
      <c r="E43" s="210">
        <v>0</v>
      </c>
      <c r="F43" s="210">
        <v>0</v>
      </c>
      <c r="G43" s="210">
        <v>0</v>
      </c>
      <c r="H43" s="210">
        <v>0</v>
      </c>
      <c r="I43" s="210">
        <v>0</v>
      </c>
      <c r="J43" s="210">
        <v>0</v>
      </c>
      <c r="K43" s="210">
        <v>0</v>
      </c>
      <c r="L43" s="210">
        <v>0</v>
      </c>
      <c r="M43" s="210">
        <v>0</v>
      </c>
      <c r="N43" s="210">
        <v>0</v>
      </c>
      <c r="O43" s="210">
        <v>0</v>
      </c>
      <c r="P43" s="210">
        <v>0</v>
      </c>
      <c r="Q43" s="210">
        <v>0</v>
      </c>
      <c r="R43" s="210">
        <v>0</v>
      </c>
      <c r="S43" s="210">
        <v>0</v>
      </c>
      <c r="T43" s="210">
        <v>0</v>
      </c>
      <c r="U43" s="210">
        <v>0</v>
      </c>
      <c r="V43" s="210">
        <v>0</v>
      </c>
      <c r="W43" s="210">
        <v>0</v>
      </c>
      <c r="X43" s="210">
        <v>0</v>
      </c>
      <c r="Y43" s="210">
        <v>0</v>
      </c>
      <c r="DA43" s="109" t="s">
        <v>457</v>
      </c>
    </row>
    <row r="44" spans="1:105" ht="12" customHeight="1" x14ac:dyDescent="0.25">
      <c r="A44" s="24" t="s">
        <v>28</v>
      </c>
      <c r="B44" s="213">
        <v>0</v>
      </c>
      <c r="C44" s="213">
        <v>0</v>
      </c>
      <c r="D44" s="213">
        <v>0</v>
      </c>
      <c r="E44" s="213">
        <v>0</v>
      </c>
      <c r="F44" s="213">
        <v>0</v>
      </c>
      <c r="G44" s="213">
        <v>0</v>
      </c>
      <c r="H44" s="213">
        <v>0</v>
      </c>
      <c r="I44" s="213">
        <v>0</v>
      </c>
      <c r="J44" s="213">
        <v>0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13">
        <v>0</v>
      </c>
      <c r="R44" s="213">
        <v>0</v>
      </c>
      <c r="S44" s="213">
        <v>0</v>
      </c>
      <c r="T44" s="213">
        <v>0</v>
      </c>
      <c r="U44" s="213">
        <v>0</v>
      </c>
      <c r="V44" s="213">
        <v>0</v>
      </c>
      <c r="W44" s="213">
        <v>0</v>
      </c>
      <c r="X44" s="213">
        <v>0</v>
      </c>
      <c r="Y44" s="213">
        <v>0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0</v>
      </c>
      <c r="C45" s="204">
        <f t="shared" si="15"/>
        <v>0</v>
      </c>
      <c r="D45" s="204">
        <f t="shared" si="15"/>
        <v>0</v>
      </c>
      <c r="E45" s="204">
        <f t="shared" si="15"/>
        <v>0</v>
      </c>
      <c r="F45" s="204">
        <f t="shared" si="15"/>
        <v>0</v>
      </c>
      <c r="G45" s="204">
        <f t="shared" si="15"/>
        <v>0</v>
      </c>
      <c r="H45" s="204">
        <f t="shared" si="15"/>
        <v>0</v>
      </c>
      <c r="I45" s="204">
        <f t="shared" si="15"/>
        <v>0</v>
      </c>
      <c r="J45" s="204">
        <f t="shared" si="15"/>
        <v>0</v>
      </c>
      <c r="K45" s="204">
        <f t="shared" si="15"/>
        <v>0</v>
      </c>
      <c r="L45" s="204">
        <f t="shared" si="15"/>
        <v>0</v>
      </c>
      <c r="M45" s="204">
        <f t="shared" si="15"/>
        <v>0</v>
      </c>
      <c r="N45" s="204">
        <f t="shared" si="15"/>
        <v>0</v>
      </c>
      <c r="O45" s="204">
        <f t="shared" si="15"/>
        <v>0</v>
      </c>
      <c r="P45" s="204">
        <f t="shared" si="15"/>
        <v>0</v>
      </c>
      <c r="Q45" s="204">
        <f t="shared" si="15"/>
        <v>0</v>
      </c>
      <c r="R45" s="204">
        <f t="shared" si="15"/>
        <v>0</v>
      </c>
      <c r="S45" s="204">
        <f t="shared" si="15"/>
        <v>0</v>
      </c>
      <c r="T45" s="204">
        <f t="shared" si="15"/>
        <v>0</v>
      </c>
      <c r="U45" s="204">
        <f t="shared" si="15"/>
        <v>0</v>
      </c>
      <c r="V45" s="204">
        <f t="shared" si="15"/>
        <v>0</v>
      </c>
      <c r="W45" s="204">
        <f t="shared" si="15"/>
        <v>0</v>
      </c>
      <c r="X45" s="204">
        <f t="shared" si="15"/>
        <v>0</v>
      </c>
      <c r="Y45" s="204">
        <f t="shared" si="15"/>
        <v>0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460</v>
      </c>
    </row>
    <row r="48" spans="1:105" ht="12" customHeight="1" x14ac:dyDescent="0.25">
      <c r="A48" s="18" t="s">
        <v>71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461</v>
      </c>
    </row>
    <row r="49" spans="1:105" ht="12" customHeight="1" x14ac:dyDescent="0.25">
      <c r="A49" s="18" t="s">
        <v>32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0</v>
      </c>
      <c r="C51" s="204">
        <f t="shared" si="16"/>
        <v>0</v>
      </c>
      <c r="D51" s="204">
        <f t="shared" si="16"/>
        <v>0</v>
      </c>
      <c r="E51" s="204">
        <f t="shared" si="16"/>
        <v>0</v>
      </c>
      <c r="F51" s="204">
        <f t="shared" si="16"/>
        <v>0</v>
      </c>
      <c r="G51" s="204">
        <f t="shared" si="16"/>
        <v>0</v>
      </c>
      <c r="H51" s="204">
        <f t="shared" si="16"/>
        <v>0</v>
      </c>
      <c r="I51" s="204">
        <f t="shared" si="16"/>
        <v>0</v>
      </c>
      <c r="J51" s="204">
        <f t="shared" si="16"/>
        <v>0</v>
      </c>
      <c r="K51" s="204">
        <f t="shared" si="16"/>
        <v>0</v>
      </c>
      <c r="L51" s="204">
        <f t="shared" si="16"/>
        <v>0</v>
      </c>
      <c r="M51" s="204">
        <f t="shared" si="16"/>
        <v>0</v>
      </c>
      <c r="N51" s="204">
        <f t="shared" si="16"/>
        <v>0</v>
      </c>
      <c r="O51" s="204">
        <f t="shared" si="16"/>
        <v>0</v>
      </c>
      <c r="P51" s="204">
        <f t="shared" si="16"/>
        <v>0</v>
      </c>
      <c r="Q51" s="204">
        <f t="shared" si="16"/>
        <v>0</v>
      </c>
      <c r="R51" s="204">
        <f t="shared" si="16"/>
        <v>0</v>
      </c>
      <c r="S51" s="204">
        <f t="shared" si="16"/>
        <v>0</v>
      </c>
      <c r="T51" s="204">
        <f t="shared" si="16"/>
        <v>0</v>
      </c>
      <c r="U51" s="204">
        <f t="shared" si="16"/>
        <v>0</v>
      </c>
      <c r="V51" s="204">
        <f t="shared" si="16"/>
        <v>0</v>
      </c>
      <c r="W51" s="204">
        <f t="shared" si="16"/>
        <v>0</v>
      </c>
      <c r="X51" s="204">
        <f t="shared" si="16"/>
        <v>0</v>
      </c>
      <c r="Y51" s="204">
        <f t="shared" si="16"/>
        <v>0</v>
      </c>
      <c r="DA51" s="71"/>
    </row>
    <row r="52" spans="1:105" ht="12" customHeight="1" x14ac:dyDescent="0.25">
      <c r="A52" s="18" t="s">
        <v>73</v>
      </c>
      <c r="B52" s="204">
        <v>0</v>
      </c>
      <c r="C52" s="204">
        <v>0</v>
      </c>
      <c r="D52" s="204">
        <v>0</v>
      </c>
      <c r="E52" s="204">
        <v>0</v>
      </c>
      <c r="F52" s="204">
        <v>0</v>
      </c>
      <c r="G52" s="204">
        <v>0</v>
      </c>
      <c r="H52" s="204">
        <v>0</v>
      </c>
      <c r="I52" s="204">
        <v>0</v>
      </c>
      <c r="J52" s="204">
        <v>0</v>
      </c>
      <c r="K52" s="204">
        <v>0</v>
      </c>
      <c r="L52" s="204">
        <v>0</v>
      </c>
      <c r="M52" s="204">
        <v>0</v>
      </c>
      <c r="N52" s="204">
        <v>0</v>
      </c>
      <c r="O52" s="204">
        <v>0</v>
      </c>
      <c r="P52" s="204">
        <v>0</v>
      </c>
      <c r="Q52" s="204">
        <v>0</v>
      </c>
      <c r="R52" s="204">
        <v>0</v>
      </c>
      <c r="S52" s="204">
        <v>0</v>
      </c>
      <c r="T52" s="204">
        <v>0</v>
      </c>
      <c r="U52" s="204">
        <v>0</v>
      </c>
      <c r="V52" s="204">
        <v>0</v>
      </c>
      <c r="W52" s="204">
        <v>0</v>
      </c>
      <c r="X52" s="204">
        <v>0</v>
      </c>
      <c r="Y52" s="204">
        <v>0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0</v>
      </c>
      <c r="J54" s="204">
        <f t="shared" si="17"/>
        <v>0</v>
      </c>
      <c r="K54" s="204">
        <f t="shared" si="17"/>
        <v>0</v>
      </c>
      <c r="L54" s="204">
        <f t="shared" si="17"/>
        <v>0</v>
      </c>
      <c r="M54" s="204">
        <f t="shared" si="17"/>
        <v>0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0</v>
      </c>
      <c r="R54" s="204">
        <f t="shared" si="17"/>
        <v>0</v>
      </c>
      <c r="S54" s="204">
        <f t="shared" si="17"/>
        <v>0</v>
      </c>
      <c r="T54" s="204">
        <f t="shared" si="17"/>
        <v>0</v>
      </c>
      <c r="U54" s="204">
        <f t="shared" si="17"/>
        <v>0</v>
      </c>
      <c r="V54" s="204">
        <f t="shared" si="17"/>
        <v>0</v>
      </c>
      <c r="W54" s="204">
        <f t="shared" si="17"/>
        <v>0</v>
      </c>
      <c r="X54" s="204">
        <f t="shared" si="17"/>
        <v>0</v>
      </c>
      <c r="Y54" s="204">
        <f t="shared" si="17"/>
        <v>0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0</v>
      </c>
      <c r="W56" s="204">
        <v>0</v>
      </c>
      <c r="X56" s="204">
        <v>0</v>
      </c>
      <c r="Y56" s="204">
        <v>0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472</v>
      </c>
    </row>
    <row r="62" spans="1:105" ht="12" customHeight="1" x14ac:dyDescent="0.25">
      <c r="A62" s="21" t="s">
        <v>40</v>
      </c>
      <c r="B62" s="207">
        <v>0</v>
      </c>
      <c r="C62" s="207">
        <v>0</v>
      </c>
      <c r="D62" s="207">
        <v>0</v>
      </c>
      <c r="E62" s="207">
        <v>0</v>
      </c>
      <c r="F62" s="207">
        <v>0</v>
      </c>
      <c r="G62" s="207">
        <v>0</v>
      </c>
      <c r="H62" s="207">
        <v>0</v>
      </c>
      <c r="I62" s="207">
        <v>0</v>
      </c>
      <c r="J62" s="207">
        <v>0</v>
      </c>
      <c r="K62" s="207">
        <v>0</v>
      </c>
      <c r="L62" s="207">
        <v>0</v>
      </c>
      <c r="M62" s="207">
        <v>0</v>
      </c>
      <c r="N62" s="207">
        <v>0</v>
      </c>
      <c r="O62" s="207">
        <v>0</v>
      </c>
      <c r="P62" s="207">
        <v>0</v>
      </c>
      <c r="Q62" s="207">
        <v>0</v>
      </c>
      <c r="R62" s="207">
        <v>0</v>
      </c>
      <c r="S62" s="207">
        <v>0</v>
      </c>
      <c r="T62" s="207">
        <v>0</v>
      </c>
      <c r="U62" s="207">
        <v>0</v>
      </c>
      <c r="V62" s="207">
        <v>0</v>
      </c>
      <c r="W62" s="207">
        <v>0</v>
      </c>
      <c r="X62" s="207">
        <v>0</v>
      </c>
      <c r="Y62" s="207">
        <v>0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0</v>
      </c>
      <c r="C63" s="284">
        <f t="shared" si="18"/>
        <v>0</v>
      </c>
      <c r="D63" s="284">
        <f t="shared" si="18"/>
        <v>0</v>
      </c>
      <c r="E63" s="284">
        <f t="shared" si="18"/>
        <v>0</v>
      </c>
      <c r="F63" s="284">
        <f t="shared" si="18"/>
        <v>0</v>
      </c>
      <c r="G63" s="284">
        <f t="shared" si="18"/>
        <v>0</v>
      </c>
      <c r="H63" s="284">
        <f t="shared" si="18"/>
        <v>0</v>
      </c>
      <c r="I63" s="284">
        <f t="shared" si="18"/>
        <v>0</v>
      </c>
      <c r="J63" s="284">
        <f t="shared" si="18"/>
        <v>0</v>
      </c>
      <c r="K63" s="284">
        <f t="shared" si="18"/>
        <v>0</v>
      </c>
      <c r="L63" s="284">
        <f t="shared" si="18"/>
        <v>0</v>
      </c>
      <c r="M63" s="284">
        <f t="shared" si="18"/>
        <v>0</v>
      </c>
      <c r="N63" s="284">
        <f t="shared" si="18"/>
        <v>0</v>
      </c>
      <c r="O63" s="284">
        <f t="shared" si="18"/>
        <v>0</v>
      </c>
      <c r="P63" s="284">
        <f t="shared" si="18"/>
        <v>0</v>
      </c>
      <c r="Q63" s="284">
        <f t="shared" si="18"/>
        <v>0</v>
      </c>
      <c r="R63" s="284">
        <f t="shared" si="18"/>
        <v>0</v>
      </c>
      <c r="S63" s="284">
        <f t="shared" si="18"/>
        <v>0</v>
      </c>
      <c r="T63" s="284">
        <f t="shared" si="18"/>
        <v>0</v>
      </c>
      <c r="U63" s="284">
        <f t="shared" si="18"/>
        <v>0</v>
      </c>
      <c r="V63" s="284">
        <f t="shared" si="18"/>
        <v>0</v>
      </c>
      <c r="W63" s="284">
        <f t="shared" si="18"/>
        <v>0</v>
      </c>
      <c r="X63" s="284">
        <f t="shared" si="18"/>
        <v>0</v>
      </c>
      <c r="Y63" s="284">
        <f t="shared" si="18"/>
        <v>0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0</v>
      </c>
      <c r="C65" s="282">
        <f t="shared" si="19"/>
        <v>0</v>
      </c>
      <c r="D65" s="282">
        <f t="shared" si="19"/>
        <v>0</v>
      </c>
      <c r="E65" s="282">
        <f t="shared" si="19"/>
        <v>0</v>
      </c>
      <c r="F65" s="282">
        <f t="shared" si="19"/>
        <v>0</v>
      </c>
      <c r="G65" s="282">
        <f t="shared" si="19"/>
        <v>0</v>
      </c>
      <c r="H65" s="282">
        <f t="shared" si="19"/>
        <v>0</v>
      </c>
      <c r="I65" s="282">
        <f t="shared" si="19"/>
        <v>0</v>
      </c>
      <c r="J65" s="282">
        <f t="shared" si="19"/>
        <v>0</v>
      </c>
      <c r="K65" s="282">
        <f t="shared" si="19"/>
        <v>0</v>
      </c>
      <c r="L65" s="282">
        <f t="shared" si="19"/>
        <v>0</v>
      </c>
      <c r="M65" s="282">
        <f t="shared" si="19"/>
        <v>0</v>
      </c>
      <c r="N65" s="282">
        <f t="shared" si="19"/>
        <v>0</v>
      </c>
      <c r="O65" s="282">
        <f t="shared" si="19"/>
        <v>0</v>
      </c>
      <c r="P65" s="282">
        <f t="shared" si="19"/>
        <v>0</v>
      </c>
      <c r="Q65" s="282">
        <f t="shared" si="19"/>
        <v>0</v>
      </c>
      <c r="R65" s="282">
        <f t="shared" si="19"/>
        <v>0</v>
      </c>
      <c r="S65" s="282">
        <f t="shared" si="19"/>
        <v>0</v>
      </c>
      <c r="T65" s="282">
        <f t="shared" si="19"/>
        <v>0</v>
      </c>
      <c r="U65" s="282">
        <f t="shared" si="19"/>
        <v>0</v>
      </c>
      <c r="V65" s="282">
        <f t="shared" si="19"/>
        <v>0</v>
      </c>
      <c r="W65" s="282">
        <f t="shared" si="19"/>
        <v>0</v>
      </c>
      <c r="X65" s="282">
        <f t="shared" si="19"/>
        <v>0</v>
      </c>
      <c r="Y65" s="282">
        <f t="shared" si="19"/>
        <v>0</v>
      </c>
      <c r="DA65" s="94"/>
    </row>
    <row r="66" spans="1:105" ht="12" customHeight="1" x14ac:dyDescent="0.25">
      <c r="A66" s="44" t="s">
        <v>46</v>
      </c>
      <c r="B66" s="282">
        <f>NFM_fec!B34</f>
        <v>0</v>
      </c>
      <c r="C66" s="282">
        <f>NFM_fec!C34</f>
        <v>0</v>
      </c>
      <c r="D66" s="282">
        <f>NFM_fec!D34</f>
        <v>0</v>
      </c>
      <c r="E66" s="282">
        <f>NFM_fec!E34</f>
        <v>0</v>
      </c>
      <c r="F66" s="282">
        <f>NFM_fec!F34</f>
        <v>0</v>
      </c>
      <c r="G66" s="282">
        <f>NFM_fec!G34</f>
        <v>0</v>
      </c>
      <c r="H66" s="282">
        <f>NFM_fec!H34</f>
        <v>0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0</v>
      </c>
      <c r="C67" s="282">
        <f>NFM_fec!C72</f>
        <v>0</v>
      </c>
      <c r="D67" s="282">
        <f>NFM_fec!D72</f>
        <v>0</v>
      </c>
      <c r="E67" s="282">
        <f>NFM_fec!E72</f>
        <v>0</v>
      </c>
      <c r="F67" s="282">
        <f>NFM_fec!F72</f>
        <v>0</v>
      </c>
      <c r="G67" s="282">
        <f>NFM_fec!G72</f>
        <v>0</v>
      </c>
      <c r="H67" s="282">
        <f>NFM_fec!H72</f>
        <v>0</v>
      </c>
      <c r="I67" s="282">
        <f>NFM_fec!I72</f>
        <v>0</v>
      </c>
      <c r="J67" s="282">
        <f>NFM_fec!J72</f>
        <v>0</v>
      </c>
      <c r="K67" s="282">
        <f>NFM_fec!K72</f>
        <v>0</v>
      </c>
      <c r="L67" s="282">
        <f>NFM_fec!L72</f>
        <v>0</v>
      </c>
      <c r="M67" s="282">
        <f>NFM_fec!M72</f>
        <v>0</v>
      </c>
      <c r="N67" s="282">
        <f>NFM_fec!N72</f>
        <v>0</v>
      </c>
      <c r="O67" s="282">
        <f>NFM_fec!O72</f>
        <v>0</v>
      </c>
      <c r="P67" s="282">
        <f>NFM_fec!P72</f>
        <v>0</v>
      </c>
      <c r="Q67" s="282">
        <f>NFM_fec!Q72</f>
        <v>0</v>
      </c>
      <c r="R67" s="282">
        <f>NFM_fec!R72</f>
        <v>0</v>
      </c>
      <c r="S67" s="282">
        <f>NFM_fec!S72</f>
        <v>0</v>
      </c>
      <c r="T67" s="282">
        <f>NFM_fec!T72</f>
        <v>0</v>
      </c>
      <c r="U67" s="282">
        <f>NFM_fec!U72</f>
        <v>0</v>
      </c>
      <c r="V67" s="282">
        <f>NFM_fec!V72</f>
        <v>0</v>
      </c>
      <c r="W67" s="282">
        <f>NFM_fec!W72</f>
        <v>0</v>
      </c>
      <c r="X67" s="282">
        <f>NFM_fec!X72</f>
        <v>0</v>
      </c>
      <c r="Y67" s="282">
        <f>NFM_fec!Y72</f>
        <v>0</v>
      </c>
      <c r="DA67" s="94"/>
    </row>
    <row r="68" spans="1:105" ht="12" customHeight="1" x14ac:dyDescent="0.25">
      <c r="A68" s="52" t="s">
        <v>47</v>
      </c>
      <c r="B68" s="242">
        <f>NFM_fec!B115</f>
        <v>0</v>
      </c>
      <c r="C68" s="242">
        <f>NFM_fec!C115</f>
        <v>0</v>
      </c>
      <c r="D68" s="242">
        <f>NFM_fec!D115</f>
        <v>0</v>
      </c>
      <c r="E68" s="242">
        <f>NFM_fec!E115</f>
        <v>0</v>
      </c>
      <c r="F68" s="242">
        <f>NFM_fec!F115</f>
        <v>0</v>
      </c>
      <c r="G68" s="242">
        <f>NFM_fec!G115</f>
        <v>0</v>
      </c>
      <c r="H68" s="242">
        <f>NFM_fec!H115</f>
        <v>0</v>
      </c>
      <c r="I68" s="242">
        <f>NFM_fec!I115</f>
        <v>0</v>
      </c>
      <c r="J68" s="242">
        <f>NFM_fec!J115</f>
        <v>0</v>
      </c>
      <c r="K68" s="242">
        <f>NFM_fec!K115</f>
        <v>0</v>
      </c>
      <c r="L68" s="242">
        <f>NFM_fec!L115</f>
        <v>0</v>
      </c>
      <c r="M68" s="242">
        <f>NFM_fec!M115</f>
        <v>0</v>
      </c>
      <c r="N68" s="242">
        <f>NFM_fec!N115</f>
        <v>0</v>
      </c>
      <c r="O68" s="242">
        <f>NFM_fec!O115</f>
        <v>0</v>
      </c>
      <c r="P68" s="242">
        <f>NFM_fec!P115</f>
        <v>0</v>
      </c>
      <c r="Q68" s="242">
        <f>NFM_fec!Q115</f>
        <v>0</v>
      </c>
      <c r="R68" s="242">
        <f>NFM_fec!R115</f>
        <v>0</v>
      </c>
      <c r="S68" s="242">
        <f>NFM_fec!S115</f>
        <v>0</v>
      </c>
      <c r="T68" s="242">
        <f>NFM_fec!T115</f>
        <v>0</v>
      </c>
      <c r="U68" s="242">
        <f>NFM_fec!U115</f>
        <v>0</v>
      </c>
      <c r="V68" s="242">
        <f>NFM_fec!V115</f>
        <v>0</v>
      </c>
      <c r="W68" s="242">
        <f>NFM_fec!W115</f>
        <v>0</v>
      </c>
      <c r="X68" s="242">
        <f>NFM_fec!X115</f>
        <v>0</v>
      </c>
      <c r="Y68" s="242">
        <f>NFM_fec!Y115</f>
        <v>0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0</v>
      </c>
      <c r="C70" s="203">
        <f t="shared" si="20"/>
        <v>0</v>
      </c>
      <c r="D70" s="203">
        <f t="shared" si="20"/>
        <v>0</v>
      </c>
      <c r="E70" s="203">
        <f t="shared" si="20"/>
        <v>0</v>
      </c>
      <c r="F70" s="203">
        <f t="shared" si="20"/>
        <v>0</v>
      </c>
      <c r="G70" s="203">
        <f t="shared" si="20"/>
        <v>0</v>
      </c>
      <c r="H70" s="203">
        <f t="shared" si="20"/>
        <v>0</v>
      </c>
      <c r="I70" s="203">
        <f t="shared" si="20"/>
        <v>0</v>
      </c>
      <c r="J70" s="203">
        <f t="shared" si="20"/>
        <v>0</v>
      </c>
      <c r="K70" s="203">
        <f t="shared" si="20"/>
        <v>0</v>
      </c>
      <c r="L70" s="203">
        <f t="shared" si="20"/>
        <v>0</v>
      </c>
      <c r="M70" s="203">
        <f t="shared" si="20"/>
        <v>0</v>
      </c>
      <c r="N70" s="203">
        <f t="shared" si="20"/>
        <v>0</v>
      </c>
      <c r="O70" s="203">
        <f t="shared" si="20"/>
        <v>0</v>
      </c>
      <c r="P70" s="203">
        <f t="shared" si="20"/>
        <v>0</v>
      </c>
      <c r="Q70" s="203">
        <f t="shared" si="20"/>
        <v>0</v>
      </c>
      <c r="R70" s="203">
        <f t="shared" si="20"/>
        <v>0</v>
      </c>
      <c r="S70" s="203">
        <f t="shared" si="20"/>
        <v>0</v>
      </c>
      <c r="T70" s="203">
        <f t="shared" si="20"/>
        <v>0</v>
      </c>
      <c r="U70" s="203">
        <f t="shared" si="20"/>
        <v>0</v>
      </c>
      <c r="V70" s="203">
        <f t="shared" si="20"/>
        <v>0</v>
      </c>
      <c r="W70" s="203">
        <f t="shared" si="20"/>
        <v>0</v>
      </c>
      <c r="X70" s="203">
        <f t="shared" si="20"/>
        <v>0</v>
      </c>
      <c r="Y70" s="203">
        <f t="shared" si="20"/>
        <v>0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0</v>
      </c>
      <c r="C71" s="213">
        <f>NFM_emi!C5+(NFM_emi!C34-NFM_emi!C70)+NFM_emi!C72+(NFM_emi!C115-NFM_emi!C158)</f>
        <v>0</v>
      </c>
      <c r="D71" s="213">
        <f>NFM_emi!D5+(NFM_emi!D34-NFM_emi!D70)+NFM_emi!D72+(NFM_emi!D115-NFM_emi!D158)</f>
        <v>0</v>
      </c>
      <c r="E71" s="213">
        <f>NFM_emi!E5+(NFM_emi!E34-NFM_emi!E70)+NFM_emi!E72+(NFM_emi!E115-NFM_emi!E158)</f>
        <v>0</v>
      </c>
      <c r="F71" s="213">
        <f>NFM_emi!F5+(NFM_emi!F34-NFM_emi!F70)+NFM_emi!F72+(NFM_emi!F115-NFM_emi!F158)</f>
        <v>0</v>
      </c>
      <c r="G71" s="213">
        <f>NFM_emi!G5+(NFM_emi!G34-NFM_emi!G70)+NFM_emi!G72+(NFM_emi!G115-NFM_emi!G158)</f>
        <v>0</v>
      </c>
      <c r="H71" s="213">
        <f>NFM_emi!H5+(NFM_emi!H34-NFM_emi!H70)+NFM_emi!H72+(NFM_emi!H115-NFM_emi!H158)</f>
        <v>0</v>
      </c>
      <c r="I71" s="213">
        <f>NFM_emi!I5+(NFM_emi!I34-NFM_emi!I70)+NFM_emi!I72+(NFM_emi!I115-NFM_emi!I158)</f>
        <v>0</v>
      </c>
      <c r="J71" s="213">
        <f>NFM_emi!J5+(NFM_emi!J34-NFM_emi!J70)+NFM_emi!J72+(NFM_emi!J115-NFM_emi!J158)</f>
        <v>0</v>
      </c>
      <c r="K71" s="213">
        <f>NFM_emi!K5+(NFM_emi!K34-NFM_emi!K70)+NFM_emi!K72+(NFM_emi!K115-NFM_emi!K158)</f>
        <v>0</v>
      </c>
      <c r="L71" s="213">
        <f>NFM_emi!L5+(NFM_emi!L34-NFM_emi!L70)+NFM_emi!L72+(NFM_emi!L115-NFM_emi!L158)</f>
        <v>0</v>
      </c>
      <c r="M71" s="213">
        <f>NFM_emi!M5+(NFM_emi!M34-NFM_emi!M70)+NFM_emi!M72+(NFM_emi!M115-NFM_emi!M158)</f>
        <v>0</v>
      </c>
      <c r="N71" s="213">
        <f>NFM_emi!N5+(NFM_emi!N34-NFM_emi!N70)+NFM_emi!N72+(NFM_emi!N115-NFM_emi!N158)</f>
        <v>0</v>
      </c>
      <c r="O71" s="213">
        <f>NFM_emi!O5+(NFM_emi!O34-NFM_emi!O70)+NFM_emi!O72+(NFM_emi!O115-NFM_emi!O158)</f>
        <v>0</v>
      </c>
      <c r="P71" s="213">
        <f>NFM_emi!P5+(NFM_emi!P34-NFM_emi!P70)+NFM_emi!P72+(NFM_emi!P115-NFM_emi!P158)</f>
        <v>0</v>
      </c>
      <c r="Q71" s="213">
        <f>NFM_emi!Q5+(NFM_emi!Q34-NFM_emi!Q70)+NFM_emi!Q72+(NFM_emi!Q115-NFM_emi!Q158)</f>
        <v>0</v>
      </c>
      <c r="R71" s="213">
        <f>NFM_emi!R5+(NFM_emi!R34-NFM_emi!R70)+NFM_emi!R72+(NFM_emi!R115-NFM_emi!R158)</f>
        <v>0</v>
      </c>
      <c r="S71" s="213">
        <f>NFM_emi!S5+(NFM_emi!S34-NFM_emi!S70)+NFM_emi!S72+(NFM_emi!S115-NFM_emi!S158)</f>
        <v>0</v>
      </c>
      <c r="T71" s="213">
        <f>NFM_emi!T5+(NFM_emi!T34-NFM_emi!T70)+NFM_emi!T72+(NFM_emi!T115-NFM_emi!T158)</f>
        <v>0</v>
      </c>
      <c r="U71" s="213">
        <f>NFM_emi!U5+(NFM_emi!U34-NFM_emi!U70)+NFM_emi!U72+(NFM_emi!U115-NFM_emi!U158)</f>
        <v>0</v>
      </c>
      <c r="V71" s="213">
        <f>NFM_emi!V5+(NFM_emi!V34-NFM_emi!V70)+NFM_emi!V72+(NFM_emi!V115-NFM_emi!V158)</f>
        <v>0</v>
      </c>
      <c r="W71" s="213">
        <f>NFM_emi!W5+(NFM_emi!W34-NFM_emi!W70)+NFM_emi!W72+(NFM_emi!W115-NFM_emi!W158)</f>
        <v>0</v>
      </c>
      <c r="X71" s="213">
        <f>NFM_emi!X5+(NFM_emi!X34-NFM_emi!X70)+NFM_emi!X72+(NFM_emi!X115-NFM_emi!X158)</f>
        <v>0</v>
      </c>
      <c r="Y71" s="213">
        <f>NFM_emi!Y5+(NFM_emi!Y34-NFM_emi!Y70)+NFM_emi!Y72+(NFM_emi!Y115-NFM_emi!Y158)</f>
        <v>0</v>
      </c>
      <c r="DA71" s="85"/>
    </row>
    <row r="72" spans="1:105" ht="12" customHeight="1" x14ac:dyDescent="0.25">
      <c r="A72" s="14" t="s">
        <v>146</v>
      </c>
      <c r="B72" s="204">
        <f>NFM_emi!B70+NFM_emi!B158</f>
        <v>0</v>
      </c>
      <c r="C72" s="204">
        <f>NFM_emi!C70+NFM_emi!C158</f>
        <v>0</v>
      </c>
      <c r="D72" s="204">
        <f>NFM_emi!D70+NFM_emi!D158</f>
        <v>0</v>
      </c>
      <c r="E72" s="204">
        <f>NFM_emi!E70+NFM_emi!E158</f>
        <v>0</v>
      </c>
      <c r="F72" s="204">
        <f>NFM_emi!F70+NFM_emi!F158</f>
        <v>0</v>
      </c>
      <c r="G72" s="204">
        <f>NFM_emi!G70+NFM_emi!G158</f>
        <v>0</v>
      </c>
      <c r="H72" s="204">
        <f>NFM_emi!H70+NFM_emi!H158</f>
        <v>0</v>
      </c>
      <c r="I72" s="204">
        <f>NFM_emi!I70+NFM_emi!I158</f>
        <v>0</v>
      </c>
      <c r="J72" s="204">
        <f>NFM_emi!J70+NFM_emi!J158</f>
        <v>0</v>
      </c>
      <c r="K72" s="204">
        <f>NFM_emi!K70+NFM_emi!K158</f>
        <v>0</v>
      </c>
      <c r="L72" s="204">
        <f>NFM_emi!L70+NFM_emi!L158</f>
        <v>0</v>
      </c>
      <c r="M72" s="204">
        <f>NFM_emi!M70+NFM_emi!M158</f>
        <v>0</v>
      </c>
      <c r="N72" s="204">
        <f>NFM_emi!N70+NFM_emi!N158</f>
        <v>0</v>
      </c>
      <c r="O72" s="204">
        <f>NFM_emi!O70+NFM_emi!O158</f>
        <v>0</v>
      </c>
      <c r="P72" s="204">
        <f>NFM_emi!P70+NFM_emi!P158</f>
        <v>0</v>
      </c>
      <c r="Q72" s="204">
        <f>NFM_emi!Q70+NFM_emi!Q158</f>
        <v>0</v>
      </c>
      <c r="R72" s="204">
        <f>NFM_emi!R70+NFM_emi!R158</f>
        <v>0</v>
      </c>
      <c r="S72" s="204">
        <f>NFM_emi!S70+NFM_emi!S158</f>
        <v>0</v>
      </c>
      <c r="T72" s="204">
        <f>NFM_emi!T70+NFM_emi!T158</f>
        <v>0</v>
      </c>
      <c r="U72" s="204">
        <f>NFM_emi!U70+NFM_emi!U158</f>
        <v>0</v>
      </c>
      <c r="V72" s="204">
        <f>NFM_emi!V70+NFM_emi!V158</f>
        <v>0</v>
      </c>
      <c r="W72" s="204">
        <f>NFM_emi!W70+NFM_emi!W158</f>
        <v>0</v>
      </c>
      <c r="X72" s="204">
        <f>NFM_emi!X70+NFM_emi!X158</f>
        <v>0</v>
      </c>
      <c r="Y72" s="204">
        <f>NFM_emi!Y70+NFM_emi!Y158</f>
        <v>0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0</v>
      </c>
      <c r="C73" s="210">
        <f t="shared" si="21"/>
        <v>0</v>
      </c>
      <c r="D73" s="210">
        <f t="shared" si="21"/>
        <v>0</v>
      </c>
      <c r="E73" s="210">
        <f t="shared" si="21"/>
        <v>0</v>
      </c>
      <c r="F73" s="210">
        <f t="shared" si="21"/>
        <v>0</v>
      </c>
      <c r="G73" s="210">
        <f t="shared" si="21"/>
        <v>0</v>
      </c>
      <c r="H73" s="210">
        <f t="shared" si="21"/>
        <v>0</v>
      </c>
      <c r="I73" s="210">
        <f t="shared" si="21"/>
        <v>0</v>
      </c>
      <c r="J73" s="210">
        <f t="shared" si="21"/>
        <v>0</v>
      </c>
      <c r="K73" s="210">
        <f t="shared" si="21"/>
        <v>0</v>
      </c>
      <c r="L73" s="210">
        <f t="shared" si="21"/>
        <v>0</v>
      </c>
      <c r="M73" s="210">
        <f t="shared" si="21"/>
        <v>0</v>
      </c>
      <c r="N73" s="210">
        <f t="shared" si="21"/>
        <v>0</v>
      </c>
      <c r="O73" s="210">
        <f t="shared" si="21"/>
        <v>0</v>
      </c>
      <c r="P73" s="210">
        <f t="shared" si="21"/>
        <v>0</v>
      </c>
      <c r="Q73" s="210">
        <f t="shared" si="21"/>
        <v>0</v>
      </c>
      <c r="R73" s="210">
        <f t="shared" si="21"/>
        <v>0</v>
      </c>
      <c r="S73" s="210">
        <f t="shared" si="21"/>
        <v>0</v>
      </c>
      <c r="T73" s="210">
        <f t="shared" si="21"/>
        <v>0</v>
      </c>
      <c r="U73" s="210">
        <f t="shared" si="21"/>
        <v>0</v>
      </c>
      <c r="V73" s="210">
        <f t="shared" si="21"/>
        <v>0</v>
      </c>
      <c r="W73" s="210">
        <f t="shared" si="21"/>
        <v>0</v>
      </c>
      <c r="X73" s="210">
        <f t="shared" si="21"/>
        <v>0</v>
      </c>
      <c r="Y73" s="210">
        <f t="shared" si="21"/>
        <v>0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0</v>
      </c>
      <c r="C75" s="282">
        <f t="shared" si="22"/>
        <v>0</v>
      </c>
      <c r="D75" s="282">
        <f t="shared" si="22"/>
        <v>0</v>
      </c>
      <c r="E75" s="282">
        <f t="shared" si="22"/>
        <v>0</v>
      </c>
      <c r="F75" s="282">
        <f t="shared" si="22"/>
        <v>0</v>
      </c>
      <c r="G75" s="282">
        <f t="shared" si="22"/>
        <v>0</v>
      </c>
      <c r="H75" s="282">
        <f t="shared" si="22"/>
        <v>0</v>
      </c>
      <c r="I75" s="282">
        <f t="shared" si="22"/>
        <v>0</v>
      </c>
      <c r="J75" s="282">
        <f t="shared" si="22"/>
        <v>0</v>
      </c>
      <c r="K75" s="282">
        <f t="shared" si="22"/>
        <v>0</v>
      </c>
      <c r="L75" s="282">
        <f t="shared" si="22"/>
        <v>0</v>
      </c>
      <c r="M75" s="282">
        <f t="shared" si="22"/>
        <v>0</v>
      </c>
      <c r="N75" s="282">
        <f t="shared" si="22"/>
        <v>0</v>
      </c>
      <c r="O75" s="282">
        <f t="shared" si="22"/>
        <v>0</v>
      </c>
      <c r="P75" s="282">
        <f t="shared" si="22"/>
        <v>0</v>
      </c>
      <c r="Q75" s="282">
        <f t="shared" si="22"/>
        <v>0</v>
      </c>
      <c r="R75" s="282">
        <f t="shared" si="22"/>
        <v>0</v>
      </c>
      <c r="S75" s="282">
        <f t="shared" si="22"/>
        <v>0</v>
      </c>
      <c r="T75" s="282">
        <f t="shared" si="22"/>
        <v>0</v>
      </c>
      <c r="U75" s="282">
        <f t="shared" si="22"/>
        <v>0</v>
      </c>
      <c r="V75" s="282">
        <f t="shared" si="22"/>
        <v>0</v>
      </c>
      <c r="W75" s="282">
        <f t="shared" si="22"/>
        <v>0</v>
      </c>
      <c r="X75" s="282">
        <f t="shared" si="22"/>
        <v>0</v>
      </c>
      <c r="Y75" s="282">
        <f t="shared" si="22"/>
        <v>0</v>
      </c>
      <c r="DA75" s="94"/>
    </row>
    <row r="76" spans="1:105" ht="12" customHeight="1" x14ac:dyDescent="0.25">
      <c r="A76" s="44" t="s">
        <v>46</v>
      </c>
      <c r="B76" s="282">
        <f>NFM_emi!B$34</f>
        <v>0</v>
      </c>
      <c r="C76" s="282">
        <f>NFM_emi!C$34</f>
        <v>0</v>
      </c>
      <c r="D76" s="282">
        <f>NFM_emi!D$34</f>
        <v>0</v>
      </c>
      <c r="E76" s="282">
        <f>NFM_emi!E$34</f>
        <v>0</v>
      </c>
      <c r="F76" s="282">
        <f>NFM_emi!F$34</f>
        <v>0</v>
      </c>
      <c r="G76" s="282">
        <f>NFM_emi!G$34</f>
        <v>0</v>
      </c>
      <c r="H76" s="282">
        <f>NFM_emi!H$34</f>
        <v>0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0</v>
      </c>
      <c r="C77" s="282">
        <f>NFM_emi!C$72</f>
        <v>0</v>
      </c>
      <c r="D77" s="282">
        <f>NFM_emi!D$72</f>
        <v>0</v>
      </c>
      <c r="E77" s="282">
        <f>NFM_emi!E$72</f>
        <v>0</v>
      </c>
      <c r="F77" s="282">
        <f>NFM_emi!F$72</f>
        <v>0</v>
      </c>
      <c r="G77" s="282">
        <f>NFM_emi!G$72</f>
        <v>0</v>
      </c>
      <c r="H77" s="282">
        <f>NFM_emi!H$72</f>
        <v>0</v>
      </c>
      <c r="I77" s="282">
        <f>NFM_emi!I$72</f>
        <v>0</v>
      </c>
      <c r="J77" s="282">
        <f>NFM_emi!J$72</f>
        <v>0</v>
      </c>
      <c r="K77" s="282">
        <f>NFM_emi!K$72</f>
        <v>0</v>
      </c>
      <c r="L77" s="282">
        <f>NFM_emi!L$72</f>
        <v>0</v>
      </c>
      <c r="M77" s="282">
        <f>NFM_emi!M$72</f>
        <v>0</v>
      </c>
      <c r="N77" s="282">
        <f>NFM_emi!N$72</f>
        <v>0</v>
      </c>
      <c r="O77" s="282">
        <f>NFM_emi!O$72</f>
        <v>0</v>
      </c>
      <c r="P77" s="282">
        <f>NFM_emi!P$72</f>
        <v>0</v>
      </c>
      <c r="Q77" s="282">
        <f>NFM_emi!Q$72</f>
        <v>0</v>
      </c>
      <c r="R77" s="282">
        <f>NFM_emi!R$72</f>
        <v>0</v>
      </c>
      <c r="S77" s="282">
        <f>NFM_emi!S$72</f>
        <v>0</v>
      </c>
      <c r="T77" s="282">
        <f>NFM_emi!T$72</f>
        <v>0</v>
      </c>
      <c r="U77" s="282">
        <f>NFM_emi!U$72</f>
        <v>0</v>
      </c>
      <c r="V77" s="282">
        <f>NFM_emi!V$72</f>
        <v>0</v>
      </c>
      <c r="W77" s="282">
        <f>NFM_emi!W$72</f>
        <v>0</v>
      </c>
      <c r="X77" s="282">
        <f>NFM_emi!X$72</f>
        <v>0</v>
      </c>
      <c r="Y77" s="282">
        <f>NFM_emi!Y$72</f>
        <v>0</v>
      </c>
      <c r="DA77" s="94"/>
    </row>
    <row r="78" spans="1:105" ht="12" customHeight="1" x14ac:dyDescent="0.25">
      <c r="A78" s="52" t="s">
        <v>47</v>
      </c>
      <c r="B78" s="242">
        <f>NFM_emi!B$115</f>
        <v>0</v>
      </c>
      <c r="C78" s="242">
        <f>NFM_emi!C$115</f>
        <v>0</v>
      </c>
      <c r="D78" s="242">
        <f>NFM_emi!D$115</f>
        <v>0</v>
      </c>
      <c r="E78" s="242">
        <f>NFM_emi!E$115</f>
        <v>0</v>
      </c>
      <c r="F78" s="242">
        <f>NFM_emi!F$115</f>
        <v>0</v>
      </c>
      <c r="G78" s="242">
        <f>NFM_emi!G$115</f>
        <v>0</v>
      </c>
      <c r="H78" s="242">
        <f>NFM_emi!H$115</f>
        <v>0</v>
      </c>
      <c r="I78" s="242">
        <f>NFM_emi!I$115</f>
        <v>0</v>
      </c>
      <c r="J78" s="242">
        <f>NFM_emi!J$115</f>
        <v>0</v>
      </c>
      <c r="K78" s="242">
        <f>NFM_emi!K$115</f>
        <v>0</v>
      </c>
      <c r="L78" s="242">
        <f>NFM_emi!L$115</f>
        <v>0</v>
      </c>
      <c r="M78" s="242">
        <f>NFM_emi!M$115</f>
        <v>0</v>
      </c>
      <c r="N78" s="242">
        <f>NFM_emi!N$115</f>
        <v>0</v>
      </c>
      <c r="O78" s="242">
        <f>NFM_emi!O$115</f>
        <v>0</v>
      </c>
      <c r="P78" s="242">
        <f>NFM_emi!P$115</f>
        <v>0</v>
      </c>
      <c r="Q78" s="242">
        <f>NFM_emi!Q$115</f>
        <v>0</v>
      </c>
      <c r="R78" s="242">
        <f>NFM_emi!R$115</f>
        <v>0</v>
      </c>
      <c r="S78" s="242">
        <f>NFM_emi!S$115</f>
        <v>0</v>
      </c>
      <c r="T78" s="242">
        <f>NFM_emi!T$115</f>
        <v>0</v>
      </c>
      <c r="U78" s="242">
        <f>NFM_emi!U$115</f>
        <v>0</v>
      </c>
      <c r="V78" s="242">
        <f>NFM_emi!V$115</f>
        <v>0</v>
      </c>
      <c r="W78" s="242">
        <f>NFM_emi!W$115</f>
        <v>0</v>
      </c>
      <c r="X78" s="242">
        <f>NFM_emi!X$115</f>
        <v>0</v>
      </c>
      <c r="Y78" s="242">
        <f>NFM_emi!Y$115</f>
        <v>0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 t="str">
        <f t="shared" ref="B82:Y82" si="24">IF(B$5=0,"",B$5/B$12*1000)</f>
        <v/>
      </c>
      <c r="C82" s="288" t="str">
        <f t="shared" si="24"/>
        <v/>
      </c>
      <c r="D82" s="288" t="str">
        <f t="shared" si="24"/>
        <v/>
      </c>
      <c r="E82" s="288" t="str">
        <f t="shared" si="24"/>
        <v/>
      </c>
      <c r="F82" s="288" t="str">
        <f t="shared" si="24"/>
        <v/>
      </c>
      <c r="G82" s="288" t="str">
        <f t="shared" si="24"/>
        <v/>
      </c>
      <c r="H82" s="288" t="str">
        <f t="shared" si="24"/>
        <v/>
      </c>
      <c r="I82" s="288" t="str">
        <f t="shared" si="24"/>
        <v/>
      </c>
      <c r="J82" s="288" t="str">
        <f t="shared" si="24"/>
        <v/>
      </c>
      <c r="K82" s="288" t="str">
        <f t="shared" si="24"/>
        <v/>
      </c>
      <c r="L82" s="288" t="str">
        <f t="shared" si="24"/>
        <v/>
      </c>
      <c r="M82" s="288" t="str">
        <f t="shared" si="24"/>
        <v/>
      </c>
      <c r="N82" s="288" t="str">
        <f t="shared" si="24"/>
        <v/>
      </c>
      <c r="O82" s="288" t="str">
        <f t="shared" si="24"/>
        <v/>
      </c>
      <c r="P82" s="288" t="str">
        <f t="shared" si="24"/>
        <v/>
      </c>
      <c r="Q82" s="288" t="str">
        <f t="shared" si="24"/>
        <v/>
      </c>
      <c r="R82" s="288" t="str">
        <f t="shared" si="24"/>
        <v/>
      </c>
      <c r="S82" s="288" t="str">
        <f t="shared" si="24"/>
        <v/>
      </c>
      <c r="T82" s="288" t="str">
        <f t="shared" si="24"/>
        <v/>
      </c>
      <c r="U82" s="288" t="str">
        <f t="shared" si="24"/>
        <v/>
      </c>
      <c r="V82" s="288" t="str">
        <f t="shared" si="24"/>
        <v/>
      </c>
      <c r="W82" s="288" t="str">
        <f t="shared" si="24"/>
        <v/>
      </c>
      <c r="X82" s="288" t="str">
        <f t="shared" si="24"/>
        <v/>
      </c>
      <c r="Y82" s="288" t="str">
        <f t="shared" si="24"/>
        <v/>
      </c>
      <c r="DA82" s="94"/>
    </row>
    <row r="83" spans="1:105" ht="12" customHeight="1" x14ac:dyDescent="0.25">
      <c r="A83" s="49" t="s">
        <v>47</v>
      </c>
      <c r="B83" s="289" t="str">
        <f t="shared" ref="B83:Y83" si="25">IF(B$8=0,"",B$8/B$15*1000)</f>
        <v/>
      </c>
      <c r="C83" s="289" t="str">
        <f t="shared" si="25"/>
        <v/>
      </c>
      <c r="D83" s="289" t="str">
        <f t="shared" si="25"/>
        <v/>
      </c>
      <c r="E83" s="289" t="str">
        <f t="shared" si="25"/>
        <v/>
      </c>
      <c r="F83" s="289" t="str">
        <f t="shared" si="25"/>
        <v/>
      </c>
      <c r="G83" s="289" t="str">
        <f t="shared" si="25"/>
        <v/>
      </c>
      <c r="H83" s="289" t="str">
        <f t="shared" si="25"/>
        <v/>
      </c>
      <c r="I83" s="289" t="str">
        <f t="shared" si="25"/>
        <v/>
      </c>
      <c r="J83" s="289" t="str">
        <f t="shared" si="25"/>
        <v/>
      </c>
      <c r="K83" s="289" t="str">
        <f t="shared" si="25"/>
        <v/>
      </c>
      <c r="L83" s="289" t="str">
        <f t="shared" si="25"/>
        <v/>
      </c>
      <c r="M83" s="289" t="str">
        <f t="shared" si="25"/>
        <v/>
      </c>
      <c r="N83" s="289" t="str">
        <f t="shared" si="25"/>
        <v/>
      </c>
      <c r="O83" s="289" t="str">
        <f t="shared" si="25"/>
        <v/>
      </c>
      <c r="P83" s="289" t="str">
        <f t="shared" si="25"/>
        <v/>
      </c>
      <c r="Q83" s="289" t="str">
        <f t="shared" si="25"/>
        <v/>
      </c>
      <c r="R83" s="289" t="str">
        <f t="shared" si="25"/>
        <v/>
      </c>
      <c r="S83" s="289" t="str">
        <f t="shared" si="25"/>
        <v/>
      </c>
      <c r="T83" s="289" t="str">
        <f t="shared" si="25"/>
        <v/>
      </c>
      <c r="U83" s="289" t="str">
        <f t="shared" si="25"/>
        <v/>
      </c>
      <c r="V83" s="289" t="str">
        <f t="shared" si="25"/>
        <v/>
      </c>
      <c r="W83" s="289" t="str">
        <f t="shared" si="25"/>
        <v/>
      </c>
      <c r="X83" s="289" t="str">
        <f t="shared" si="25"/>
        <v/>
      </c>
      <c r="Y83" s="289" t="str">
        <f t="shared" si="25"/>
        <v/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 t="str">
        <f t="shared" ref="B86:Y86" si="27">IF(B$65=0,"",B$65/B$12)</f>
        <v/>
      </c>
      <c r="C86" s="291" t="str">
        <f t="shared" si="27"/>
        <v/>
      </c>
      <c r="D86" s="291" t="str">
        <f t="shared" si="27"/>
        <v/>
      </c>
      <c r="E86" s="291" t="str">
        <f t="shared" si="27"/>
        <v/>
      </c>
      <c r="F86" s="291" t="str">
        <f t="shared" si="27"/>
        <v/>
      </c>
      <c r="G86" s="291" t="str">
        <f t="shared" si="27"/>
        <v/>
      </c>
      <c r="H86" s="291" t="str">
        <f t="shared" si="27"/>
        <v/>
      </c>
      <c r="I86" s="291" t="str">
        <f t="shared" si="27"/>
        <v/>
      </c>
      <c r="J86" s="291" t="str">
        <f t="shared" si="27"/>
        <v/>
      </c>
      <c r="K86" s="291" t="str">
        <f t="shared" si="27"/>
        <v/>
      </c>
      <c r="L86" s="291" t="str">
        <f t="shared" si="27"/>
        <v/>
      </c>
      <c r="M86" s="291" t="str">
        <f t="shared" si="27"/>
        <v/>
      </c>
      <c r="N86" s="291" t="str">
        <f t="shared" si="27"/>
        <v/>
      </c>
      <c r="O86" s="291" t="str">
        <f t="shared" si="27"/>
        <v/>
      </c>
      <c r="P86" s="291" t="str">
        <f t="shared" si="27"/>
        <v/>
      </c>
      <c r="Q86" s="291" t="str">
        <f t="shared" si="27"/>
        <v/>
      </c>
      <c r="R86" s="291" t="str">
        <f t="shared" si="27"/>
        <v/>
      </c>
      <c r="S86" s="291" t="str">
        <f t="shared" si="27"/>
        <v/>
      </c>
      <c r="T86" s="291" t="str">
        <f t="shared" si="27"/>
        <v/>
      </c>
      <c r="U86" s="291" t="str">
        <f t="shared" si="27"/>
        <v/>
      </c>
      <c r="V86" s="291" t="str">
        <f t="shared" si="27"/>
        <v/>
      </c>
      <c r="W86" s="291" t="str">
        <f t="shared" si="27"/>
        <v/>
      </c>
      <c r="X86" s="291" t="str">
        <f t="shared" si="27"/>
        <v/>
      </c>
      <c r="Y86" s="291" t="str">
        <f t="shared" si="27"/>
        <v/>
      </c>
      <c r="DA86" s="94"/>
    </row>
    <row r="87" spans="1:105" ht="12" customHeight="1" x14ac:dyDescent="0.25">
      <c r="A87" s="99" t="s">
        <v>46</v>
      </c>
      <c r="B87" s="291" t="str">
        <f t="shared" ref="B87:Y87" si="28">IF(B$66=0,"",B$66/B$13)</f>
        <v/>
      </c>
      <c r="C87" s="291" t="str">
        <f t="shared" si="28"/>
        <v/>
      </c>
      <c r="D87" s="291" t="str">
        <f t="shared" si="28"/>
        <v/>
      </c>
      <c r="E87" s="291" t="str">
        <f t="shared" si="28"/>
        <v/>
      </c>
      <c r="F87" s="291" t="str">
        <f t="shared" si="28"/>
        <v/>
      </c>
      <c r="G87" s="291" t="str">
        <f t="shared" si="28"/>
        <v/>
      </c>
      <c r="H87" s="291" t="str">
        <f t="shared" si="28"/>
        <v/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 t="str">
        <f t="shared" ref="B88:Y88" si="29">IF(B$67=0,"",B$67/B$14)</f>
        <v/>
      </c>
      <c r="C88" s="291" t="str">
        <f t="shared" si="29"/>
        <v/>
      </c>
      <c r="D88" s="291" t="str">
        <f t="shared" si="29"/>
        <v/>
      </c>
      <c r="E88" s="291" t="str">
        <f t="shared" si="29"/>
        <v/>
      </c>
      <c r="F88" s="291" t="str">
        <f t="shared" si="29"/>
        <v/>
      </c>
      <c r="G88" s="291" t="str">
        <f t="shared" si="29"/>
        <v/>
      </c>
      <c r="H88" s="291" t="str">
        <f t="shared" si="29"/>
        <v/>
      </c>
      <c r="I88" s="291" t="str">
        <f t="shared" si="29"/>
        <v/>
      </c>
      <c r="J88" s="291" t="str">
        <f t="shared" si="29"/>
        <v/>
      </c>
      <c r="K88" s="291" t="str">
        <f t="shared" si="29"/>
        <v/>
      </c>
      <c r="L88" s="291" t="str">
        <f t="shared" si="29"/>
        <v/>
      </c>
      <c r="M88" s="291" t="str">
        <f t="shared" si="29"/>
        <v/>
      </c>
      <c r="N88" s="291" t="str">
        <f t="shared" si="29"/>
        <v/>
      </c>
      <c r="O88" s="291" t="str">
        <f t="shared" si="29"/>
        <v/>
      </c>
      <c r="P88" s="291" t="str">
        <f t="shared" si="29"/>
        <v/>
      </c>
      <c r="Q88" s="291" t="str">
        <f t="shared" si="29"/>
        <v/>
      </c>
      <c r="R88" s="291" t="str">
        <f t="shared" si="29"/>
        <v/>
      </c>
      <c r="S88" s="291" t="str">
        <f t="shared" si="29"/>
        <v/>
      </c>
      <c r="T88" s="291" t="str">
        <f t="shared" si="29"/>
        <v/>
      </c>
      <c r="U88" s="291" t="str">
        <f t="shared" si="29"/>
        <v/>
      </c>
      <c r="V88" s="291" t="str">
        <f t="shared" si="29"/>
        <v/>
      </c>
      <c r="W88" s="291" t="str">
        <f t="shared" si="29"/>
        <v/>
      </c>
      <c r="X88" s="291" t="str">
        <f t="shared" si="29"/>
        <v/>
      </c>
      <c r="Y88" s="291" t="str">
        <f t="shared" si="29"/>
        <v/>
      </c>
      <c r="DA88" s="94"/>
    </row>
    <row r="89" spans="1:105" ht="12" customHeight="1" x14ac:dyDescent="0.25">
      <c r="A89" s="49" t="s">
        <v>47</v>
      </c>
      <c r="B89" s="253" t="str">
        <f t="shared" ref="B89:Y89" si="30">IF(B$68=0,"",B$68/B$15)</f>
        <v/>
      </c>
      <c r="C89" s="253" t="str">
        <f t="shared" si="30"/>
        <v/>
      </c>
      <c r="D89" s="253" t="str">
        <f t="shared" si="30"/>
        <v/>
      </c>
      <c r="E89" s="253" t="str">
        <f t="shared" si="30"/>
        <v/>
      </c>
      <c r="F89" s="253" t="str">
        <f t="shared" si="30"/>
        <v/>
      </c>
      <c r="G89" s="253" t="str">
        <f t="shared" si="30"/>
        <v/>
      </c>
      <c r="H89" s="253" t="str">
        <f t="shared" si="30"/>
        <v/>
      </c>
      <c r="I89" s="253" t="str">
        <f t="shared" si="30"/>
        <v/>
      </c>
      <c r="J89" s="253" t="str">
        <f t="shared" si="30"/>
        <v/>
      </c>
      <c r="K89" s="253" t="str">
        <f t="shared" si="30"/>
        <v/>
      </c>
      <c r="L89" s="253" t="str">
        <f t="shared" si="30"/>
        <v/>
      </c>
      <c r="M89" s="253" t="str">
        <f t="shared" si="30"/>
        <v/>
      </c>
      <c r="N89" s="253" t="str">
        <f t="shared" si="30"/>
        <v/>
      </c>
      <c r="O89" s="253" t="str">
        <f t="shared" si="30"/>
        <v/>
      </c>
      <c r="P89" s="253" t="str">
        <f t="shared" si="30"/>
        <v/>
      </c>
      <c r="Q89" s="253" t="str">
        <f t="shared" si="30"/>
        <v/>
      </c>
      <c r="R89" s="253" t="str">
        <f t="shared" si="30"/>
        <v/>
      </c>
      <c r="S89" s="253" t="str">
        <f t="shared" si="30"/>
        <v/>
      </c>
      <c r="T89" s="253" t="str">
        <f t="shared" si="30"/>
        <v/>
      </c>
      <c r="U89" s="253" t="str">
        <f t="shared" si="30"/>
        <v/>
      </c>
      <c r="V89" s="253" t="str">
        <f t="shared" si="30"/>
        <v/>
      </c>
      <c r="W89" s="253" t="str">
        <f t="shared" si="30"/>
        <v/>
      </c>
      <c r="X89" s="253" t="str">
        <f t="shared" si="30"/>
        <v/>
      </c>
      <c r="Y89" s="253" t="str">
        <f t="shared" si="30"/>
        <v/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 t="str">
        <f>IF(SUM(NFM_ued!B$34,NFM_ued!B$72)=0,"",SUM(NFM_ued!B$34,NFM_ued!B$72)/B$12)</f>
        <v/>
      </c>
      <c r="C92" s="291" t="str">
        <f>IF(SUM(NFM_ued!C$34,NFM_ued!C$72)=0,"",SUM(NFM_ued!C$34,NFM_ued!C$72)/C$12)</f>
        <v/>
      </c>
      <c r="D92" s="291" t="str">
        <f>IF(SUM(NFM_ued!D$34,NFM_ued!D$72)=0,"",SUM(NFM_ued!D$34,NFM_ued!D$72)/D$12)</f>
        <v/>
      </c>
      <c r="E92" s="291" t="str">
        <f>IF(SUM(NFM_ued!E$34,NFM_ued!E$72)=0,"",SUM(NFM_ued!E$34,NFM_ued!E$72)/E$12)</f>
        <v/>
      </c>
      <c r="F92" s="291" t="str">
        <f>IF(SUM(NFM_ued!F$34,NFM_ued!F$72)=0,"",SUM(NFM_ued!F$34,NFM_ued!F$72)/F$12)</f>
        <v/>
      </c>
      <c r="G92" s="291" t="str">
        <f>IF(SUM(NFM_ued!G$34,NFM_ued!G$72)=0,"",SUM(NFM_ued!G$34,NFM_ued!G$72)/G$12)</f>
        <v/>
      </c>
      <c r="H92" s="291" t="str">
        <f>IF(SUM(NFM_ued!H$34,NFM_ued!H$72)=0,"",SUM(NFM_ued!H$34,NFM_ued!H$72)/H$12)</f>
        <v/>
      </c>
      <c r="I92" s="291" t="str">
        <f>IF(SUM(NFM_ued!I$34,NFM_ued!I$72)=0,"",SUM(NFM_ued!I$34,NFM_ued!I$72)/I$12)</f>
        <v/>
      </c>
      <c r="J92" s="291" t="str">
        <f>IF(SUM(NFM_ued!J$34,NFM_ued!J$72)=0,"",SUM(NFM_ued!J$34,NFM_ued!J$72)/J$12)</f>
        <v/>
      </c>
      <c r="K92" s="291" t="str">
        <f>IF(SUM(NFM_ued!K$34,NFM_ued!K$72)=0,"",SUM(NFM_ued!K$34,NFM_ued!K$72)/K$12)</f>
        <v/>
      </c>
      <c r="L92" s="291" t="str">
        <f>IF(SUM(NFM_ued!L$34,NFM_ued!L$72)=0,"",SUM(NFM_ued!L$34,NFM_ued!L$72)/L$12)</f>
        <v/>
      </c>
      <c r="M92" s="291" t="str">
        <f>IF(SUM(NFM_ued!M$34,NFM_ued!M$72)=0,"",SUM(NFM_ued!M$34,NFM_ued!M$72)/M$12)</f>
        <v/>
      </c>
      <c r="N92" s="291" t="str">
        <f>IF(SUM(NFM_ued!N$34,NFM_ued!N$72)=0,"",SUM(NFM_ued!N$34,NFM_ued!N$72)/N$12)</f>
        <v/>
      </c>
      <c r="O92" s="291" t="str">
        <f>IF(SUM(NFM_ued!O$34,NFM_ued!O$72)=0,"",SUM(NFM_ued!O$34,NFM_ued!O$72)/O$12)</f>
        <v/>
      </c>
      <c r="P92" s="291" t="str">
        <f>IF(SUM(NFM_ued!P$34,NFM_ued!P$72)=0,"",SUM(NFM_ued!P$34,NFM_ued!P$72)/P$12)</f>
        <v/>
      </c>
      <c r="Q92" s="291" t="str">
        <f>IF(SUM(NFM_ued!Q$34,NFM_ued!Q$72)=0,"",SUM(NFM_ued!Q$34,NFM_ued!Q$72)/Q$12)</f>
        <v/>
      </c>
      <c r="R92" s="291" t="str">
        <f>IF(SUM(NFM_ued!R$34,NFM_ued!R$72)=0,"",SUM(NFM_ued!R$34,NFM_ued!R$72)/R$12)</f>
        <v/>
      </c>
      <c r="S92" s="291" t="str">
        <f>IF(SUM(NFM_ued!S$34,NFM_ued!S$72)=0,"",SUM(NFM_ued!S$34,NFM_ued!S$72)/S$12)</f>
        <v/>
      </c>
      <c r="T92" s="291" t="str">
        <f>IF(SUM(NFM_ued!T$34,NFM_ued!T$72)=0,"",SUM(NFM_ued!T$34,NFM_ued!T$72)/T$12)</f>
        <v/>
      </c>
      <c r="U92" s="291" t="str">
        <f>IF(SUM(NFM_ued!U$34,NFM_ued!U$72)=0,"",SUM(NFM_ued!U$34,NFM_ued!U$72)/U$12)</f>
        <v/>
      </c>
      <c r="V92" s="291" t="str">
        <f>IF(SUM(NFM_ued!V$34,NFM_ued!V$72)=0,"",SUM(NFM_ued!V$34,NFM_ued!V$72)/V$12)</f>
        <v/>
      </c>
      <c r="W92" s="291" t="str">
        <f>IF(SUM(NFM_ued!W$34,NFM_ued!W$72)=0,"",SUM(NFM_ued!W$34,NFM_ued!W$72)/W$12)</f>
        <v/>
      </c>
      <c r="X92" s="291" t="str">
        <f>IF(SUM(NFM_ued!X$34,NFM_ued!X$72)=0,"",SUM(NFM_ued!X$34,NFM_ued!X$72)/X$12)</f>
        <v/>
      </c>
      <c r="Y92" s="291" t="str">
        <f>IF(SUM(NFM_ued!Y$34,NFM_ued!Y$72)=0,"",SUM(NFM_ued!Y$34,NFM_ued!Y$72)/Y$12)</f>
        <v/>
      </c>
      <c r="DA92" s="94"/>
    </row>
    <row r="93" spans="1:105" ht="12" customHeight="1" x14ac:dyDescent="0.25">
      <c r="A93" s="99" t="s">
        <v>46</v>
      </c>
      <c r="B93" s="291" t="str">
        <f>IF(NFM_ued!B$34=0,"",NFM_ued!B$34/B$13)</f>
        <v/>
      </c>
      <c r="C93" s="291" t="str">
        <f>IF(NFM_ued!C$34=0,"",NFM_ued!C$34/C$13)</f>
        <v/>
      </c>
      <c r="D93" s="291" t="str">
        <f>IF(NFM_ued!D$34=0,"",NFM_ued!D$34/D$13)</f>
        <v/>
      </c>
      <c r="E93" s="291" t="str">
        <f>IF(NFM_ued!E$34=0,"",NFM_ued!E$34/E$13)</f>
        <v/>
      </c>
      <c r="F93" s="291" t="str">
        <f>IF(NFM_ued!F$34=0,"",NFM_ued!F$34/F$13)</f>
        <v/>
      </c>
      <c r="G93" s="291" t="str">
        <f>IF(NFM_ued!G$34=0,"",NFM_ued!G$34/G$13)</f>
        <v/>
      </c>
      <c r="H93" s="291" t="str">
        <f>IF(NFM_ued!H$34=0,"",NFM_ued!H$34/H$13)</f>
        <v/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 t="str">
        <f>IF(NFM_ued!B$72=0,"",NFM_ued!B$72/B$14)</f>
        <v/>
      </c>
      <c r="C94" s="291" t="str">
        <f>IF(NFM_ued!C$72=0,"",NFM_ued!C$72/C$14)</f>
        <v/>
      </c>
      <c r="D94" s="291" t="str">
        <f>IF(NFM_ued!D$72=0,"",NFM_ued!D$72/D$14)</f>
        <v/>
      </c>
      <c r="E94" s="291" t="str">
        <f>IF(NFM_ued!E$72=0,"",NFM_ued!E$72/E$14)</f>
        <v/>
      </c>
      <c r="F94" s="291" t="str">
        <f>IF(NFM_ued!F$72=0,"",NFM_ued!F$72/F$14)</f>
        <v/>
      </c>
      <c r="G94" s="291" t="str">
        <f>IF(NFM_ued!G$72=0,"",NFM_ued!G$72/G$14)</f>
        <v/>
      </c>
      <c r="H94" s="291" t="str">
        <f>IF(NFM_ued!H$72=0,"",NFM_ued!H$72/H$14)</f>
        <v/>
      </c>
      <c r="I94" s="291" t="str">
        <f>IF(NFM_ued!I$72=0,"",NFM_ued!I$72/I$14)</f>
        <v/>
      </c>
      <c r="J94" s="291" t="str">
        <f>IF(NFM_ued!J$72=0,"",NFM_ued!J$72/J$14)</f>
        <v/>
      </c>
      <c r="K94" s="291" t="str">
        <f>IF(NFM_ued!K$72=0,"",NFM_ued!K$72/K$14)</f>
        <v/>
      </c>
      <c r="L94" s="291" t="str">
        <f>IF(NFM_ued!L$72=0,"",NFM_ued!L$72/L$14)</f>
        <v/>
      </c>
      <c r="M94" s="291" t="str">
        <f>IF(NFM_ued!M$72=0,"",NFM_ued!M$72/M$14)</f>
        <v/>
      </c>
      <c r="N94" s="291" t="str">
        <f>IF(NFM_ued!N$72=0,"",NFM_ued!N$72/N$14)</f>
        <v/>
      </c>
      <c r="O94" s="291" t="str">
        <f>IF(NFM_ued!O$72=0,"",NFM_ued!O$72/O$14)</f>
        <v/>
      </c>
      <c r="P94" s="291" t="str">
        <f>IF(NFM_ued!P$72=0,"",NFM_ued!P$72/P$14)</f>
        <v/>
      </c>
      <c r="Q94" s="291" t="str">
        <f>IF(NFM_ued!Q$72=0,"",NFM_ued!Q$72/Q$14)</f>
        <v/>
      </c>
      <c r="R94" s="291" t="str">
        <f>IF(NFM_ued!R$72=0,"",NFM_ued!R$72/R$14)</f>
        <v/>
      </c>
      <c r="S94" s="291" t="str">
        <f>IF(NFM_ued!S$72=0,"",NFM_ued!S$72/S$14)</f>
        <v/>
      </c>
      <c r="T94" s="291" t="str">
        <f>IF(NFM_ued!T$72=0,"",NFM_ued!T$72/T$14)</f>
        <v/>
      </c>
      <c r="U94" s="291" t="str">
        <f>IF(NFM_ued!U$72=0,"",NFM_ued!U$72/U$14)</f>
        <v/>
      </c>
      <c r="V94" s="291" t="str">
        <f>IF(NFM_ued!V$72=0,"",NFM_ued!V$72/V$14)</f>
        <v/>
      </c>
      <c r="W94" s="291" t="str">
        <f>IF(NFM_ued!W$72=0,"",NFM_ued!W$72/W$14)</f>
        <v/>
      </c>
      <c r="X94" s="291" t="str">
        <f>IF(NFM_ued!X$72=0,"",NFM_ued!X$72/X$14)</f>
        <v/>
      </c>
      <c r="Y94" s="291" t="str">
        <f>IF(NFM_ued!Y$72=0,"",NFM_ued!Y$72/Y$14)</f>
        <v/>
      </c>
      <c r="DA94" s="94"/>
    </row>
    <row r="95" spans="1:105" ht="12" customHeight="1" x14ac:dyDescent="0.25">
      <c r="A95" s="49" t="s">
        <v>47</v>
      </c>
      <c r="B95" s="253" t="str">
        <f>IF(NFM_ued!B$115=0,"",NFM_ued!B$115/B$15)</f>
        <v/>
      </c>
      <c r="C95" s="253" t="str">
        <f>IF(NFM_ued!C$115=0,"",NFM_ued!C$115/C$15)</f>
        <v/>
      </c>
      <c r="D95" s="253" t="str">
        <f>IF(NFM_ued!D$115=0,"",NFM_ued!D$115/D$15)</f>
        <v/>
      </c>
      <c r="E95" s="253" t="str">
        <f>IF(NFM_ued!E$115=0,"",NFM_ued!E$115/E$15)</f>
        <v/>
      </c>
      <c r="F95" s="253" t="str">
        <f>IF(NFM_ued!F$115=0,"",NFM_ued!F$115/F$15)</f>
        <v/>
      </c>
      <c r="G95" s="253" t="str">
        <f>IF(NFM_ued!G$115=0,"",NFM_ued!G$115/G$15)</f>
        <v/>
      </c>
      <c r="H95" s="253" t="str">
        <f>IF(NFM_ued!H$115=0,"",NFM_ued!H$115/H$15)</f>
        <v/>
      </c>
      <c r="I95" s="253" t="str">
        <f>IF(NFM_ued!I$115=0,"",NFM_ued!I$115/I$15)</f>
        <v/>
      </c>
      <c r="J95" s="253" t="str">
        <f>IF(NFM_ued!J$115=0,"",NFM_ued!J$115/J$15)</f>
        <v/>
      </c>
      <c r="K95" s="253" t="str">
        <f>IF(NFM_ued!K$115=0,"",NFM_ued!K$115/K$15)</f>
        <v/>
      </c>
      <c r="L95" s="253" t="str">
        <f>IF(NFM_ued!L$115=0,"",NFM_ued!L$115/L$15)</f>
        <v/>
      </c>
      <c r="M95" s="253" t="str">
        <f>IF(NFM_ued!M$115=0,"",NFM_ued!M$115/M$15)</f>
        <v/>
      </c>
      <c r="N95" s="253" t="str">
        <f>IF(NFM_ued!N$115=0,"",NFM_ued!N$115/N$15)</f>
        <v/>
      </c>
      <c r="O95" s="253" t="str">
        <f>IF(NFM_ued!O$115=0,"",NFM_ued!O$115/O$15)</f>
        <v/>
      </c>
      <c r="P95" s="253" t="str">
        <f>IF(NFM_ued!P$115=0,"",NFM_ued!P$115/P$15)</f>
        <v/>
      </c>
      <c r="Q95" s="253" t="str">
        <f>IF(NFM_ued!Q$115=0,"",NFM_ued!Q$115/Q$15)</f>
        <v/>
      </c>
      <c r="R95" s="253" t="str">
        <f>IF(NFM_ued!R$115=0,"",NFM_ued!R$115/R$15)</f>
        <v/>
      </c>
      <c r="S95" s="253" t="str">
        <f>IF(NFM_ued!S$115=0,"",NFM_ued!S$115/S$15)</f>
        <v/>
      </c>
      <c r="T95" s="253" t="str">
        <f>IF(NFM_ued!T$115=0,"",NFM_ued!T$115/T$15)</f>
        <v/>
      </c>
      <c r="U95" s="253" t="str">
        <f>IF(NFM_ued!U$115=0,"",NFM_ued!U$115/U$15)</f>
        <v/>
      </c>
      <c r="V95" s="253" t="str">
        <f>IF(NFM_ued!V$115=0,"",NFM_ued!V$115/V$15)</f>
        <v/>
      </c>
      <c r="W95" s="253" t="str">
        <f>IF(NFM_ued!W$115=0,"",NFM_ued!W$115/W$15)</f>
        <v/>
      </c>
      <c r="X95" s="253" t="str">
        <f>IF(NFM_ued!X$115=0,"",NFM_ued!X$115/X$15)</f>
        <v/>
      </c>
      <c r="Y95" s="253" t="str">
        <f>IF(NFM_ued!Y$115=0,"",NFM_ued!Y$115/Y$15)</f>
        <v/>
      </c>
      <c r="DA95" s="84"/>
    </row>
    <row r="96" spans="1:105" ht="12" customHeight="1" x14ac:dyDescent="0.25">
      <c r="A96" s="110" t="s">
        <v>87</v>
      </c>
      <c r="B96" s="292" t="str">
        <f t="shared" ref="B96:Y96" si="31">IF(B$63=0,"",B$73/B$63)</f>
        <v/>
      </c>
      <c r="C96" s="292" t="str">
        <f t="shared" si="31"/>
        <v/>
      </c>
      <c r="D96" s="292" t="str">
        <f t="shared" si="31"/>
        <v/>
      </c>
      <c r="E96" s="292" t="str">
        <f t="shared" si="31"/>
        <v/>
      </c>
      <c r="F96" s="292" t="str">
        <f t="shared" si="31"/>
        <v/>
      </c>
      <c r="G96" s="292" t="str">
        <f t="shared" si="31"/>
        <v/>
      </c>
      <c r="H96" s="292" t="str">
        <f t="shared" si="31"/>
        <v/>
      </c>
      <c r="I96" s="292" t="str">
        <f t="shared" si="31"/>
        <v/>
      </c>
      <c r="J96" s="292" t="str">
        <f t="shared" si="31"/>
        <v/>
      </c>
      <c r="K96" s="292" t="str">
        <f t="shared" si="31"/>
        <v/>
      </c>
      <c r="L96" s="292" t="str">
        <f t="shared" si="31"/>
        <v/>
      </c>
      <c r="M96" s="292" t="str">
        <f t="shared" si="31"/>
        <v/>
      </c>
      <c r="N96" s="292" t="str">
        <f t="shared" si="31"/>
        <v/>
      </c>
      <c r="O96" s="292" t="str">
        <f t="shared" si="31"/>
        <v/>
      </c>
      <c r="P96" s="292" t="str">
        <f t="shared" si="31"/>
        <v/>
      </c>
      <c r="Q96" s="292" t="str">
        <f t="shared" si="31"/>
        <v/>
      </c>
      <c r="R96" s="292" t="str">
        <f t="shared" si="31"/>
        <v/>
      </c>
      <c r="S96" s="292" t="str">
        <f t="shared" si="31"/>
        <v/>
      </c>
      <c r="T96" s="292" t="str">
        <f t="shared" si="31"/>
        <v/>
      </c>
      <c r="U96" s="292" t="str">
        <f t="shared" si="31"/>
        <v/>
      </c>
      <c r="V96" s="292" t="str">
        <f t="shared" si="31"/>
        <v/>
      </c>
      <c r="W96" s="292" t="str">
        <f t="shared" si="31"/>
        <v/>
      </c>
      <c r="X96" s="292" t="str">
        <f t="shared" si="31"/>
        <v/>
      </c>
      <c r="Y96" s="292" t="str">
        <f t="shared" si="31"/>
        <v/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 t="str">
        <f t="shared" ref="B98:Y98" si="33">IF(B$65=0,"",B$75/B$65)</f>
        <v/>
      </c>
      <c r="C98" s="293" t="str">
        <f t="shared" si="33"/>
        <v/>
      </c>
      <c r="D98" s="293" t="str">
        <f t="shared" si="33"/>
        <v/>
      </c>
      <c r="E98" s="293" t="str">
        <f t="shared" si="33"/>
        <v/>
      </c>
      <c r="F98" s="293" t="str">
        <f t="shared" si="33"/>
        <v/>
      </c>
      <c r="G98" s="293" t="str">
        <f t="shared" si="33"/>
        <v/>
      </c>
      <c r="H98" s="293" t="str">
        <f t="shared" si="33"/>
        <v/>
      </c>
      <c r="I98" s="293" t="str">
        <f t="shared" si="33"/>
        <v/>
      </c>
      <c r="J98" s="293" t="str">
        <f t="shared" si="33"/>
        <v/>
      </c>
      <c r="K98" s="293" t="str">
        <f t="shared" si="33"/>
        <v/>
      </c>
      <c r="L98" s="293" t="str">
        <f t="shared" si="33"/>
        <v/>
      </c>
      <c r="M98" s="293" t="str">
        <f t="shared" si="33"/>
        <v/>
      </c>
      <c r="N98" s="293" t="str">
        <f t="shared" si="33"/>
        <v/>
      </c>
      <c r="O98" s="293" t="str">
        <f t="shared" si="33"/>
        <v/>
      </c>
      <c r="P98" s="293" t="str">
        <f t="shared" si="33"/>
        <v/>
      </c>
      <c r="Q98" s="293" t="str">
        <f t="shared" si="33"/>
        <v/>
      </c>
      <c r="R98" s="293" t="str">
        <f t="shared" si="33"/>
        <v/>
      </c>
      <c r="S98" s="293" t="str">
        <f t="shared" si="33"/>
        <v/>
      </c>
      <c r="T98" s="293" t="str">
        <f t="shared" si="33"/>
        <v/>
      </c>
      <c r="U98" s="293" t="str">
        <f t="shared" si="33"/>
        <v/>
      </c>
      <c r="V98" s="293" t="str">
        <f t="shared" si="33"/>
        <v/>
      </c>
      <c r="W98" s="293" t="str">
        <f t="shared" si="33"/>
        <v/>
      </c>
      <c r="X98" s="293" t="str">
        <f t="shared" si="33"/>
        <v/>
      </c>
      <c r="Y98" s="293" t="str">
        <f t="shared" si="33"/>
        <v/>
      </c>
      <c r="DA98" s="94"/>
    </row>
    <row r="99" spans="1:105" ht="12" customHeight="1" x14ac:dyDescent="0.25">
      <c r="A99" s="99" t="s">
        <v>46</v>
      </c>
      <c r="B99" s="293" t="str">
        <f t="shared" ref="B99:Y99" si="34">IF(B$66=0,"",B$76/B$66)</f>
        <v/>
      </c>
      <c r="C99" s="293" t="str">
        <f t="shared" si="34"/>
        <v/>
      </c>
      <c r="D99" s="293" t="str">
        <f t="shared" si="34"/>
        <v/>
      </c>
      <c r="E99" s="293" t="str">
        <f t="shared" si="34"/>
        <v/>
      </c>
      <c r="F99" s="293" t="str">
        <f t="shared" si="34"/>
        <v/>
      </c>
      <c r="G99" s="293" t="str">
        <f t="shared" si="34"/>
        <v/>
      </c>
      <c r="H99" s="293" t="str">
        <f t="shared" si="34"/>
        <v/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 t="str">
        <f t="shared" ref="B100:Y100" si="35">IF(B$67=0,"",B$77/B$67)</f>
        <v/>
      </c>
      <c r="C100" s="293" t="str">
        <f t="shared" si="35"/>
        <v/>
      </c>
      <c r="D100" s="293" t="str">
        <f t="shared" si="35"/>
        <v/>
      </c>
      <c r="E100" s="293" t="str">
        <f t="shared" si="35"/>
        <v/>
      </c>
      <c r="F100" s="293" t="str">
        <f t="shared" si="35"/>
        <v/>
      </c>
      <c r="G100" s="293" t="str">
        <f t="shared" si="35"/>
        <v/>
      </c>
      <c r="H100" s="293" t="str">
        <f t="shared" si="35"/>
        <v/>
      </c>
      <c r="I100" s="293" t="str">
        <f t="shared" si="35"/>
        <v/>
      </c>
      <c r="J100" s="293" t="str">
        <f t="shared" si="35"/>
        <v/>
      </c>
      <c r="K100" s="293" t="str">
        <f t="shared" si="35"/>
        <v/>
      </c>
      <c r="L100" s="293" t="str">
        <f t="shared" si="35"/>
        <v/>
      </c>
      <c r="M100" s="293" t="str">
        <f t="shared" si="35"/>
        <v/>
      </c>
      <c r="N100" s="293" t="str">
        <f t="shared" si="35"/>
        <v/>
      </c>
      <c r="O100" s="293" t="str">
        <f t="shared" si="35"/>
        <v/>
      </c>
      <c r="P100" s="293" t="str">
        <f t="shared" si="35"/>
        <v/>
      </c>
      <c r="Q100" s="293" t="str">
        <f t="shared" si="35"/>
        <v/>
      </c>
      <c r="R100" s="293" t="str">
        <f t="shared" si="35"/>
        <v/>
      </c>
      <c r="S100" s="293" t="str">
        <f t="shared" si="35"/>
        <v/>
      </c>
      <c r="T100" s="293" t="str">
        <f t="shared" si="35"/>
        <v/>
      </c>
      <c r="U100" s="293" t="str">
        <f t="shared" si="35"/>
        <v/>
      </c>
      <c r="V100" s="293" t="str">
        <f t="shared" si="35"/>
        <v/>
      </c>
      <c r="W100" s="293" t="str">
        <f t="shared" si="35"/>
        <v/>
      </c>
      <c r="X100" s="293" t="str">
        <f t="shared" si="35"/>
        <v/>
      </c>
      <c r="Y100" s="293" t="str">
        <f t="shared" si="35"/>
        <v/>
      </c>
      <c r="DA100" s="94"/>
    </row>
    <row r="101" spans="1:105" ht="12" customHeight="1" x14ac:dyDescent="0.25">
      <c r="A101" s="49" t="s">
        <v>47</v>
      </c>
      <c r="B101" s="256" t="str">
        <f t="shared" ref="B101:Y101" si="36">IF(B$68=0,"",B$78/B$68)</f>
        <v/>
      </c>
      <c r="C101" s="256" t="str">
        <f t="shared" si="36"/>
        <v/>
      </c>
      <c r="D101" s="256" t="str">
        <f t="shared" si="36"/>
        <v/>
      </c>
      <c r="E101" s="256" t="str">
        <f t="shared" si="36"/>
        <v/>
      </c>
      <c r="F101" s="256" t="str">
        <f t="shared" si="36"/>
        <v/>
      </c>
      <c r="G101" s="256" t="str">
        <f t="shared" si="36"/>
        <v/>
      </c>
      <c r="H101" s="256" t="str">
        <f t="shared" si="36"/>
        <v/>
      </c>
      <c r="I101" s="256" t="str">
        <f t="shared" si="36"/>
        <v/>
      </c>
      <c r="J101" s="256" t="str">
        <f t="shared" si="36"/>
        <v/>
      </c>
      <c r="K101" s="256" t="str">
        <f t="shared" si="36"/>
        <v/>
      </c>
      <c r="L101" s="256" t="str">
        <f t="shared" si="36"/>
        <v/>
      </c>
      <c r="M101" s="256" t="str">
        <f t="shared" si="36"/>
        <v/>
      </c>
      <c r="N101" s="256" t="str">
        <f t="shared" si="36"/>
        <v/>
      </c>
      <c r="O101" s="256" t="str">
        <f t="shared" si="36"/>
        <v/>
      </c>
      <c r="P101" s="256" t="str">
        <f t="shared" si="36"/>
        <v/>
      </c>
      <c r="Q101" s="256" t="str">
        <f t="shared" si="36"/>
        <v/>
      </c>
      <c r="R101" s="256" t="str">
        <f t="shared" si="36"/>
        <v/>
      </c>
      <c r="S101" s="256" t="str">
        <f t="shared" si="36"/>
        <v/>
      </c>
      <c r="T101" s="256" t="str">
        <f t="shared" si="36"/>
        <v/>
      </c>
      <c r="U101" s="256" t="str">
        <f t="shared" si="36"/>
        <v/>
      </c>
      <c r="V101" s="256" t="str">
        <f t="shared" si="36"/>
        <v/>
      </c>
      <c r="W101" s="256" t="str">
        <f t="shared" si="36"/>
        <v/>
      </c>
      <c r="X101" s="256" t="str">
        <f t="shared" si="36"/>
        <v/>
      </c>
      <c r="Y101" s="256" t="str">
        <f t="shared" si="36"/>
        <v/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LV: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547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548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549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550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551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552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553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557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559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561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562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563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565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567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568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569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570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571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573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575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576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577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578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579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582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583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</v>
      </c>
      <c r="C115" s="223">
        <v>0</v>
      </c>
      <c r="D115" s="223">
        <v>0</v>
      </c>
      <c r="E115" s="223">
        <v>0</v>
      </c>
      <c r="F115" s="223">
        <v>0</v>
      </c>
      <c r="G115" s="223">
        <v>0</v>
      </c>
      <c r="H115" s="223">
        <v>0</v>
      </c>
      <c r="I115" s="223">
        <v>0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</v>
      </c>
      <c r="Q115" s="223">
        <v>0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>
        <v>0</v>
      </c>
      <c r="Y115" s="223">
        <v>0</v>
      </c>
      <c r="DA115" s="89" t="s">
        <v>591</v>
      </c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592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593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594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595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596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597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601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603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605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606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607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608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610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612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614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616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617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618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620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0</v>
      </c>
      <c r="C141" s="261">
        <f t="shared" si="2"/>
        <v>0</v>
      </c>
      <c r="D141" s="261">
        <f t="shared" si="2"/>
        <v>0</v>
      </c>
      <c r="E141" s="261">
        <f t="shared" si="2"/>
        <v>0</v>
      </c>
      <c r="F141" s="261">
        <f t="shared" si="2"/>
        <v>0</v>
      </c>
      <c r="G141" s="261">
        <f t="shared" si="2"/>
        <v>0</v>
      </c>
      <c r="H141" s="261">
        <f t="shared" si="2"/>
        <v>0</v>
      </c>
      <c r="I141" s="261">
        <f t="shared" si="2"/>
        <v>0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0</v>
      </c>
      <c r="Q141" s="261">
        <f t="shared" si="2"/>
        <v>0</v>
      </c>
      <c r="R141" s="261">
        <f t="shared" si="2"/>
        <v>0</v>
      </c>
      <c r="S141" s="261">
        <f t="shared" si="2"/>
        <v>0</v>
      </c>
      <c r="T141" s="261">
        <f t="shared" si="2"/>
        <v>0</v>
      </c>
      <c r="U141" s="261">
        <f t="shared" si="2"/>
        <v>0</v>
      </c>
      <c r="V141" s="261">
        <f t="shared" si="2"/>
        <v>0</v>
      </c>
      <c r="W141" s="261">
        <f t="shared" si="2"/>
        <v>0</v>
      </c>
      <c r="X141" s="261">
        <f t="shared" si="2"/>
        <v>0</v>
      </c>
      <c r="Y141" s="261">
        <f t="shared" si="2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625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626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627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628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630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633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634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0</v>
      </c>
      <c r="C157" s="263">
        <v>0</v>
      </c>
      <c r="D157" s="263">
        <v>0</v>
      </c>
      <c r="E157" s="263">
        <v>0</v>
      </c>
      <c r="F157" s="263">
        <v>0</v>
      </c>
      <c r="G157" s="263">
        <v>0</v>
      </c>
      <c r="H157" s="263">
        <v>0</v>
      </c>
      <c r="I157" s="263">
        <v>0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0</v>
      </c>
      <c r="Q157" s="263">
        <v>0</v>
      </c>
      <c r="R157" s="263">
        <v>0</v>
      </c>
      <c r="S157" s="263">
        <v>0</v>
      </c>
      <c r="T157" s="263">
        <v>0</v>
      </c>
      <c r="U157" s="263">
        <v>0</v>
      </c>
      <c r="V157" s="263">
        <v>0</v>
      </c>
      <c r="W157" s="263">
        <v>0</v>
      </c>
      <c r="X157" s="263">
        <v>0</v>
      </c>
      <c r="Y157" s="263">
        <v>0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</v>
      </c>
      <c r="C204" s="232">
        <f t="shared" si="41"/>
        <v>0</v>
      </c>
      <c r="D204" s="232">
        <f t="shared" si="41"/>
        <v>0</v>
      </c>
      <c r="E204" s="232">
        <f t="shared" si="41"/>
        <v>0</v>
      </c>
      <c r="F204" s="232">
        <f t="shared" si="41"/>
        <v>0</v>
      </c>
      <c r="G204" s="232">
        <f t="shared" si="41"/>
        <v>0</v>
      </c>
      <c r="H204" s="232">
        <f t="shared" si="41"/>
        <v>0</v>
      </c>
      <c r="I204" s="232">
        <f t="shared" si="41"/>
        <v>0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0</v>
      </c>
      <c r="Q204" s="232">
        <f t="shared" si="41"/>
        <v>0</v>
      </c>
      <c r="R204" s="232">
        <f t="shared" si="41"/>
        <v>0</v>
      </c>
      <c r="S204" s="232">
        <f t="shared" si="41"/>
        <v>0</v>
      </c>
      <c r="T204" s="232">
        <f t="shared" si="41"/>
        <v>0</v>
      </c>
      <c r="U204" s="232">
        <f t="shared" si="41"/>
        <v>0</v>
      </c>
      <c r="V204" s="232">
        <f t="shared" si="41"/>
        <v>0</v>
      </c>
      <c r="W204" s="232">
        <f t="shared" si="41"/>
        <v>0</v>
      </c>
      <c r="X204" s="232">
        <f t="shared" si="41"/>
        <v>0</v>
      </c>
      <c r="Y204" s="232">
        <f t="shared" si="41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0</v>
      </c>
      <c r="C205" s="299">
        <f t="shared" si="42"/>
        <v>0</v>
      </c>
      <c r="D205" s="299">
        <f t="shared" si="42"/>
        <v>0</v>
      </c>
      <c r="E205" s="299">
        <f t="shared" si="42"/>
        <v>0</v>
      </c>
      <c r="F205" s="299">
        <f t="shared" si="42"/>
        <v>0</v>
      </c>
      <c r="G205" s="299">
        <f t="shared" si="42"/>
        <v>0</v>
      </c>
      <c r="H205" s="299">
        <f t="shared" si="42"/>
        <v>0</v>
      </c>
      <c r="I205" s="299">
        <f t="shared" si="42"/>
        <v>0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0</v>
      </c>
      <c r="Q205" s="299">
        <f t="shared" si="42"/>
        <v>0</v>
      </c>
      <c r="R205" s="299">
        <f t="shared" si="42"/>
        <v>0</v>
      </c>
      <c r="S205" s="299">
        <f t="shared" si="42"/>
        <v>0</v>
      </c>
      <c r="T205" s="299">
        <f t="shared" si="42"/>
        <v>0</v>
      </c>
      <c r="U205" s="299">
        <f t="shared" si="42"/>
        <v>0</v>
      </c>
      <c r="V205" s="299">
        <f t="shared" si="42"/>
        <v>0</v>
      </c>
      <c r="W205" s="299">
        <f t="shared" si="42"/>
        <v>0</v>
      </c>
      <c r="X205" s="299">
        <f t="shared" si="42"/>
        <v>0</v>
      </c>
      <c r="Y205" s="299">
        <f t="shared" si="42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0</v>
      </c>
      <c r="C206" s="233">
        <f t="shared" si="43"/>
        <v>0</v>
      </c>
      <c r="D206" s="233">
        <f t="shared" si="43"/>
        <v>0</v>
      </c>
      <c r="E206" s="233">
        <f t="shared" si="43"/>
        <v>0</v>
      </c>
      <c r="F206" s="233">
        <f t="shared" si="43"/>
        <v>0</v>
      </c>
      <c r="G206" s="233">
        <f t="shared" si="43"/>
        <v>0</v>
      </c>
      <c r="H206" s="233">
        <f t="shared" si="43"/>
        <v>0</v>
      </c>
      <c r="I206" s="233">
        <f t="shared" si="43"/>
        <v>0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0</v>
      </c>
      <c r="Q206" s="233">
        <f t="shared" si="43"/>
        <v>0</v>
      </c>
      <c r="R206" s="233">
        <f t="shared" si="43"/>
        <v>0</v>
      </c>
      <c r="S206" s="233">
        <f t="shared" si="43"/>
        <v>0</v>
      </c>
      <c r="T206" s="233">
        <f t="shared" si="43"/>
        <v>0</v>
      </c>
      <c r="U206" s="233">
        <f t="shared" si="43"/>
        <v>0</v>
      </c>
      <c r="V206" s="233">
        <f t="shared" si="43"/>
        <v>0</v>
      </c>
      <c r="W206" s="233">
        <f t="shared" si="43"/>
        <v>0</v>
      </c>
      <c r="X206" s="233">
        <f t="shared" si="43"/>
        <v>0</v>
      </c>
      <c r="Y206" s="233">
        <f t="shared" si="43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0</v>
      </c>
      <c r="C207" s="233">
        <f t="shared" si="44"/>
        <v>0</v>
      </c>
      <c r="D207" s="233">
        <f t="shared" si="44"/>
        <v>0</v>
      </c>
      <c r="E207" s="233">
        <f t="shared" si="44"/>
        <v>0</v>
      </c>
      <c r="F207" s="233">
        <f t="shared" si="44"/>
        <v>0</v>
      </c>
      <c r="G207" s="233">
        <f t="shared" si="44"/>
        <v>0</v>
      </c>
      <c r="H207" s="233">
        <f t="shared" si="44"/>
        <v>0</v>
      </c>
      <c r="I207" s="233">
        <f t="shared" si="44"/>
        <v>0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0</v>
      </c>
      <c r="Q207" s="233">
        <f t="shared" si="44"/>
        <v>0</v>
      </c>
      <c r="R207" s="233">
        <f t="shared" si="44"/>
        <v>0</v>
      </c>
      <c r="S207" s="233">
        <f t="shared" si="44"/>
        <v>0</v>
      </c>
      <c r="T207" s="233">
        <f t="shared" si="44"/>
        <v>0</v>
      </c>
      <c r="U207" s="233">
        <f t="shared" si="44"/>
        <v>0</v>
      </c>
      <c r="V207" s="233">
        <f t="shared" si="44"/>
        <v>0</v>
      </c>
      <c r="W207" s="233">
        <f t="shared" si="44"/>
        <v>0</v>
      </c>
      <c r="X207" s="233">
        <f t="shared" si="44"/>
        <v>0</v>
      </c>
      <c r="Y207" s="233">
        <f t="shared" si="44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0</v>
      </c>
      <c r="C208" s="233">
        <f t="shared" si="45"/>
        <v>0</v>
      </c>
      <c r="D208" s="233">
        <f t="shared" si="45"/>
        <v>0</v>
      </c>
      <c r="E208" s="233">
        <f t="shared" si="45"/>
        <v>0</v>
      </c>
      <c r="F208" s="233">
        <f t="shared" si="45"/>
        <v>0</v>
      </c>
      <c r="G208" s="233">
        <f t="shared" si="45"/>
        <v>0</v>
      </c>
      <c r="H208" s="233">
        <f t="shared" si="45"/>
        <v>0</v>
      </c>
      <c r="I208" s="233">
        <f t="shared" si="45"/>
        <v>0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0</v>
      </c>
      <c r="Q208" s="233">
        <f t="shared" si="45"/>
        <v>0</v>
      </c>
      <c r="R208" s="233">
        <f t="shared" si="45"/>
        <v>0</v>
      </c>
      <c r="S208" s="233">
        <f t="shared" si="45"/>
        <v>0</v>
      </c>
      <c r="T208" s="233">
        <f t="shared" si="45"/>
        <v>0</v>
      </c>
      <c r="U208" s="233">
        <f t="shared" si="45"/>
        <v>0</v>
      </c>
      <c r="V208" s="233">
        <f t="shared" si="45"/>
        <v>0</v>
      </c>
      <c r="W208" s="233">
        <f t="shared" si="45"/>
        <v>0</v>
      </c>
      <c r="X208" s="233">
        <f t="shared" si="45"/>
        <v>0</v>
      </c>
      <c r="Y208" s="233">
        <f t="shared" si="45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0</v>
      </c>
      <c r="C209" s="300">
        <f t="shared" si="46"/>
        <v>0</v>
      </c>
      <c r="D209" s="300">
        <f t="shared" si="46"/>
        <v>0</v>
      </c>
      <c r="E209" s="300">
        <f t="shared" si="46"/>
        <v>0</v>
      </c>
      <c r="F209" s="300">
        <f t="shared" si="46"/>
        <v>0</v>
      </c>
      <c r="G209" s="300">
        <f t="shared" si="46"/>
        <v>0</v>
      </c>
      <c r="H209" s="300">
        <f t="shared" si="46"/>
        <v>0</v>
      </c>
      <c r="I209" s="300">
        <f t="shared" si="46"/>
        <v>0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0</v>
      </c>
      <c r="Q209" s="300">
        <f t="shared" si="46"/>
        <v>0</v>
      </c>
      <c r="R209" s="300">
        <f t="shared" si="46"/>
        <v>0</v>
      </c>
      <c r="S209" s="300">
        <f t="shared" si="46"/>
        <v>0</v>
      </c>
      <c r="T209" s="300">
        <f t="shared" si="46"/>
        <v>0</v>
      </c>
      <c r="U209" s="300">
        <f t="shared" si="46"/>
        <v>0</v>
      </c>
      <c r="V209" s="300">
        <f t="shared" si="46"/>
        <v>0</v>
      </c>
      <c r="W209" s="300">
        <f t="shared" si="46"/>
        <v>0</v>
      </c>
      <c r="X209" s="300">
        <f t="shared" si="46"/>
        <v>0</v>
      </c>
      <c r="Y209" s="300">
        <f t="shared" si="46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</v>
      </c>
      <c r="C210" s="301">
        <f t="shared" si="47"/>
        <v>0</v>
      </c>
      <c r="D210" s="301">
        <f t="shared" si="47"/>
        <v>0</v>
      </c>
      <c r="E210" s="301">
        <f t="shared" si="47"/>
        <v>0</v>
      </c>
      <c r="F210" s="301">
        <f t="shared" si="47"/>
        <v>0</v>
      </c>
      <c r="G210" s="301">
        <f t="shared" si="47"/>
        <v>0</v>
      </c>
      <c r="H210" s="301">
        <f t="shared" si="47"/>
        <v>0</v>
      </c>
      <c r="I210" s="301">
        <f t="shared" si="47"/>
        <v>0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</v>
      </c>
      <c r="Q210" s="301">
        <f t="shared" si="47"/>
        <v>0</v>
      </c>
      <c r="R210" s="301">
        <f t="shared" si="47"/>
        <v>0</v>
      </c>
      <c r="S210" s="301">
        <f t="shared" si="47"/>
        <v>0</v>
      </c>
      <c r="T210" s="301">
        <f t="shared" si="47"/>
        <v>0</v>
      </c>
      <c r="U210" s="301">
        <f t="shared" si="47"/>
        <v>0</v>
      </c>
      <c r="V210" s="301">
        <f t="shared" si="47"/>
        <v>0</v>
      </c>
      <c r="W210" s="301">
        <f t="shared" si="47"/>
        <v>0</v>
      </c>
      <c r="X210" s="301">
        <f t="shared" si="47"/>
        <v>0</v>
      </c>
      <c r="Y210" s="301">
        <f t="shared" si="47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</v>
      </c>
      <c r="C211" s="302">
        <f t="shared" si="48"/>
        <v>0</v>
      </c>
      <c r="D211" s="302">
        <f t="shared" si="48"/>
        <v>0</v>
      </c>
      <c r="E211" s="302">
        <f t="shared" si="48"/>
        <v>0</v>
      </c>
      <c r="F211" s="302">
        <f t="shared" si="48"/>
        <v>0</v>
      </c>
      <c r="G211" s="302">
        <f t="shared" si="48"/>
        <v>0</v>
      </c>
      <c r="H211" s="302">
        <f t="shared" si="48"/>
        <v>0</v>
      </c>
      <c r="I211" s="302">
        <f t="shared" si="48"/>
        <v>0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</v>
      </c>
      <c r="Q211" s="302">
        <f t="shared" si="48"/>
        <v>0</v>
      </c>
      <c r="R211" s="302">
        <f t="shared" si="48"/>
        <v>0</v>
      </c>
      <c r="S211" s="302">
        <f t="shared" si="48"/>
        <v>0</v>
      </c>
      <c r="T211" s="302">
        <f t="shared" si="48"/>
        <v>0</v>
      </c>
      <c r="U211" s="302">
        <f t="shared" si="48"/>
        <v>0</v>
      </c>
      <c r="V211" s="302">
        <f t="shared" si="48"/>
        <v>0</v>
      </c>
      <c r="W211" s="302">
        <f t="shared" si="48"/>
        <v>0</v>
      </c>
      <c r="X211" s="302">
        <f t="shared" si="48"/>
        <v>0</v>
      </c>
      <c r="Y211" s="302">
        <f t="shared" si="48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</v>
      </c>
      <c r="C212" s="302">
        <f t="shared" si="49"/>
        <v>0</v>
      </c>
      <c r="D212" s="302">
        <f t="shared" si="49"/>
        <v>0</v>
      </c>
      <c r="E212" s="302">
        <f t="shared" si="49"/>
        <v>0</v>
      </c>
      <c r="F212" s="302">
        <f t="shared" si="49"/>
        <v>0</v>
      </c>
      <c r="G212" s="302">
        <f t="shared" si="49"/>
        <v>0</v>
      </c>
      <c r="H212" s="302">
        <f t="shared" si="49"/>
        <v>0</v>
      </c>
      <c r="I212" s="302">
        <f t="shared" si="49"/>
        <v>0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</v>
      </c>
      <c r="Q212" s="302">
        <f t="shared" si="49"/>
        <v>0</v>
      </c>
      <c r="R212" s="302">
        <f t="shared" si="49"/>
        <v>0</v>
      </c>
      <c r="S212" s="302">
        <f t="shared" si="49"/>
        <v>0</v>
      </c>
      <c r="T212" s="302">
        <f t="shared" si="49"/>
        <v>0</v>
      </c>
      <c r="U212" s="302">
        <f t="shared" si="49"/>
        <v>0</v>
      </c>
      <c r="V212" s="302">
        <f t="shared" si="49"/>
        <v>0</v>
      </c>
      <c r="W212" s="302">
        <f t="shared" si="49"/>
        <v>0</v>
      </c>
      <c r="X212" s="302">
        <f t="shared" si="49"/>
        <v>0</v>
      </c>
      <c r="Y212" s="302">
        <f t="shared" si="49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</v>
      </c>
      <c r="C213" s="301">
        <f t="shared" si="50"/>
        <v>0</v>
      </c>
      <c r="D213" s="301">
        <f t="shared" si="50"/>
        <v>0</v>
      </c>
      <c r="E213" s="301">
        <f t="shared" si="50"/>
        <v>0</v>
      </c>
      <c r="F213" s="301">
        <f t="shared" si="50"/>
        <v>0</v>
      </c>
      <c r="G213" s="301">
        <f t="shared" si="50"/>
        <v>0</v>
      </c>
      <c r="H213" s="301">
        <f t="shared" si="50"/>
        <v>0</v>
      </c>
      <c r="I213" s="301">
        <f t="shared" si="50"/>
        <v>0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</v>
      </c>
      <c r="Q213" s="301">
        <f t="shared" si="50"/>
        <v>0</v>
      </c>
      <c r="R213" s="301">
        <f t="shared" si="50"/>
        <v>0</v>
      </c>
      <c r="S213" s="301">
        <f t="shared" si="50"/>
        <v>0</v>
      </c>
      <c r="T213" s="301">
        <f t="shared" si="50"/>
        <v>0</v>
      </c>
      <c r="U213" s="301">
        <f t="shared" si="50"/>
        <v>0</v>
      </c>
      <c r="V213" s="301">
        <f t="shared" si="50"/>
        <v>0</v>
      </c>
      <c r="W213" s="301">
        <f t="shared" si="50"/>
        <v>0</v>
      </c>
      <c r="X213" s="301">
        <f t="shared" si="50"/>
        <v>0</v>
      </c>
      <c r="Y213" s="301">
        <f t="shared" si="50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</v>
      </c>
      <c r="C214" s="302">
        <f t="shared" si="51"/>
        <v>0</v>
      </c>
      <c r="D214" s="302">
        <f t="shared" si="51"/>
        <v>0</v>
      </c>
      <c r="E214" s="302">
        <f t="shared" si="51"/>
        <v>0</v>
      </c>
      <c r="F214" s="302">
        <f t="shared" si="51"/>
        <v>0</v>
      </c>
      <c r="G214" s="302">
        <f t="shared" si="51"/>
        <v>0</v>
      </c>
      <c r="H214" s="302">
        <f t="shared" si="51"/>
        <v>0</v>
      </c>
      <c r="I214" s="302">
        <f t="shared" si="51"/>
        <v>0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</v>
      </c>
      <c r="Q214" s="302">
        <f t="shared" si="51"/>
        <v>0</v>
      </c>
      <c r="R214" s="302">
        <f t="shared" si="51"/>
        <v>0</v>
      </c>
      <c r="S214" s="302">
        <f t="shared" si="51"/>
        <v>0</v>
      </c>
      <c r="T214" s="302">
        <f t="shared" si="51"/>
        <v>0</v>
      </c>
      <c r="U214" s="302">
        <f t="shared" si="51"/>
        <v>0</v>
      </c>
      <c r="V214" s="302">
        <f t="shared" si="51"/>
        <v>0</v>
      </c>
      <c r="W214" s="302">
        <f t="shared" si="51"/>
        <v>0</v>
      </c>
      <c r="X214" s="302">
        <f t="shared" si="51"/>
        <v>0</v>
      </c>
      <c r="Y214" s="302">
        <f t="shared" si="51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</v>
      </c>
      <c r="C215" s="302">
        <f t="shared" si="52"/>
        <v>0</v>
      </c>
      <c r="D215" s="302">
        <f t="shared" si="52"/>
        <v>0</v>
      </c>
      <c r="E215" s="302">
        <f t="shared" si="52"/>
        <v>0</v>
      </c>
      <c r="F215" s="302">
        <f t="shared" si="52"/>
        <v>0</v>
      </c>
      <c r="G215" s="302">
        <f t="shared" si="52"/>
        <v>0</v>
      </c>
      <c r="H215" s="302">
        <f t="shared" si="52"/>
        <v>0</v>
      </c>
      <c r="I215" s="302">
        <f t="shared" si="52"/>
        <v>0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</v>
      </c>
      <c r="Q215" s="302">
        <f t="shared" si="52"/>
        <v>0</v>
      </c>
      <c r="R215" s="302">
        <f t="shared" si="52"/>
        <v>0</v>
      </c>
      <c r="S215" s="302">
        <f t="shared" si="52"/>
        <v>0</v>
      </c>
      <c r="T215" s="302">
        <f t="shared" si="52"/>
        <v>0</v>
      </c>
      <c r="U215" s="302">
        <f t="shared" si="52"/>
        <v>0</v>
      </c>
      <c r="V215" s="302">
        <f t="shared" si="52"/>
        <v>0</v>
      </c>
      <c r="W215" s="302">
        <f t="shared" si="52"/>
        <v>0</v>
      </c>
      <c r="X215" s="302">
        <f t="shared" si="52"/>
        <v>0</v>
      </c>
      <c r="Y215" s="302">
        <f t="shared" si="52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</v>
      </c>
      <c r="C216" s="301">
        <f t="shared" si="53"/>
        <v>0</v>
      </c>
      <c r="D216" s="301">
        <f t="shared" si="53"/>
        <v>0</v>
      </c>
      <c r="E216" s="301">
        <f t="shared" si="53"/>
        <v>0</v>
      </c>
      <c r="F216" s="301">
        <f t="shared" si="53"/>
        <v>0</v>
      </c>
      <c r="G216" s="301">
        <f t="shared" si="53"/>
        <v>0</v>
      </c>
      <c r="H216" s="301">
        <f t="shared" si="53"/>
        <v>0</v>
      </c>
      <c r="I216" s="301">
        <f t="shared" si="53"/>
        <v>0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</v>
      </c>
      <c r="Q216" s="301">
        <f t="shared" si="53"/>
        <v>0</v>
      </c>
      <c r="R216" s="301">
        <f t="shared" si="53"/>
        <v>0</v>
      </c>
      <c r="S216" s="301">
        <f t="shared" si="53"/>
        <v>0</v>
      </c>
      <c r="T216" s="301">
        <f t="shared" si="53"/>
        <v>0</v>
      </c>
      <c r="U216" s="301">
        <f t="shared" si="53"/>
        <v>0</v>
      </c>
      <c r="V216" s="301">
        <f t="shared" si="53"/>
        <v>0</v>
      </c>
      <c r="W216" s="301">
        <f t="shared" si="53"/>
        <v>0</v>
      </c>
      <c r="X216" s="301">
        <f t="shared" si="53"/>
        <v>0</v>
      </c>
      <c r="Y216" s="301">
        <f t="shared" si="53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0</v>
      </c>
      <c r="C217" s="302">
        <f t="shared" si="54"/>
        <v>0</v>
      </c>
      <c r="D217" s="302">
        <f t="shared" si="54"/>
        <v>0</v>
      </c>
      <c r="E217" s="302">
        <f t="shared" si="54"/>
        <v>0</v>
      </c>
      <c r="F217" s="302">
        <f t="shared" si="54"/>
        <v>0</v>
      </c>
      <c r="G217" s="302">
        <f t="shared" si="54"/>
        <v>0</v>
      </c>
      <c r="H217" s="302">
        <f t="shared" si="54"/>
        <v>0</v>
      </c>
      <c r="I217" s="302">
        <f t="shared" si="54"/>
        <v>0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0</v>
      </c>
      <c r="Q217" s="302">
        <f t="shared" si="54"/>
        <v>0</v>
      </c>
      <c r="R217" s="302">
        <f t="shared" si="54"/>
        <v>0</v>
      </c>
      <c r="S217" s="302">
        <f t="shared" si="54"/>
        <v>0</v>
      </c>
      <c r="T217" s="302">
        <f t="shared" si="54"/>
        <v>0</v>
      </c>
      <c r="U217" s="302">
        <f t="shared" si="54"/>
        <v>0</v>
      </c>
      <c r="V217" s="302">
        <f t="shared" si="54"/>
        <v>0</v>
      </c>
      <c r="W217" s="302">
        <f t="shared" si="54"/>
        <v>0</v>
      </c>
      <c r="X217" s="302">
        <f t="shared" si="54"/>
        <v>0</v>
      </c>
      <c r="Y217" s="302">
        <f t="shared" si="54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</v>
      </c>
      <c r="C218" s="302">
        <f t="shared" si="55"/>
        <v>0</v>
      </c>
      <c r="D218" s="302">
        <f t="shared" si="55"/>
        <v>0</v>
      </c>
      <c r="E218" s="302">
        <f t="shared" si="55"/>
        <v>0</v>
      </c>
      <c r="F218" s="302">
        <f t="shared" si="55"/>
        <v>0</v>
      </c>
      <c r="G218" s="302">
        <f t="shared" si="55"/>
        <v>0</v>
      </c>
      <c r="H218" s="302">
        <f t="shared" si="55"/>
        <v>0</v>
      </c>
      <c r="I218" s="302">
        <f t="shared" si="55"/>
        <v>0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0</v>
      </c>
      <c r="Q218" s="302">
        <f t="shared" si="55"/>
        <v>0</v>
      </c>
      <c r="R218" s="302">
        <f t="shared" si="55"/>
        <v>0</v>
      </c>
      <c r="S218" s="302">
        <f t="shared" si="55"/>
        <v>0</v>
      </c>
      <c r="T218" s="302">
        <f t="shared" si="55"/>
        <v>0</v>
      </c>
      <c r="U218" s="302">
        <f t="shared" si="55"/>
        <v>0</v>
      </c>
      <c r="V218" s="302">
        <f t="shared" si="55"/>
        <v>0</v>
      </c>
      <c r="W218" s="302">
        <f t="shared" si="55"/>
        <v>0</v>
      </c>
      <c r="X218" s="302">
        <f t="shared" si="55"/>
        <v>0</v>
      </c>
      <c r="Y218" s="302">
        <f t="shared" si="55"/>
        <v>0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0</v>
      </c>
      <c r="C219" s="303">
        <f t="shared" si="56"/>
        <v>0</v>
      </c>
      <c r="D219" s="303">
        <f t="shared" si="56"/>
        <v>0</v>
      </c>
      <c r="E219" s="303">
        <f t="shared" si="56"/>
        <v>0</v>
      </c>
      <c r="F219" s="303">
        <f t="shared" si="56"/>
        <v>0</v>
      </c>
      <c r="G219" s="303">
        <f t="shared" si="56"/>
        <v>0</v>
      </c>
      <c r="H219" s="303">
        <f t="shared" si="56"/>
        <v>0</v>
      </c>
      <c r="I219" s="303">
        <f t="shared" si="56"/>
        <v>0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0</v>
      </c>
      <c r="Q219" s="303">
        <f t="shared" si="56"/>
        <v>0</v>
      </c>
      <c r="R219" s="303">
        <f t="shared" si="56"/>
        <v>0</v>
      </c>
      <c r="S219" s="303">
        <f t="shared" si="56"/>
        <v>0</v>
      </c>
      <c r="T219" s="303">
        <f t="shared" si="56"/>
        <v>0</v>
      </c>
      <c r="U219" s="303">
        <f t="shared" si="56"/>
        <v>0</v>
      </c>
      <c r="V219" s="303">
        <f t="shared" si="56"/>
        <v>0</v>
      </c>
      <c r="W219" s="303">
        <f t="shared" si="56"/>
        <v>0</v>
      </c>
      <c r="X219" s="303">
        <f t="shared" si="56"/>
        <v>0</v>
      </c>
      <c r="Y219" s="303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0</v>
      </c>
      <c r="C233" s="272">
        <f t="shared" si="58"/>
        <v>0</v>
      </c>
      <c r="D233" s="272">
        <f t="shared" si="58"/>
        <v>0</v>
      </c>
      <c r="E233" s="272">
        <f t="shared" si="58"/>
        <v>0</v>
      </c>
      <c r="F233" s="272">
        <f t="shared" si="58"/>
        <v>0</v>
      </c>
      <c r="G233" s="272">
        <f t="shared" si="58"/>
        <v>0</v>
      </c>
      <c r="H233" s="272">
        <f t="shared" si="58"/>
        <v>0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0</v>
      </c>
      <c r="C234" s="273">
        <f>IF(C$35=0,0,C$35/NFM!C$13*1000)</f>
        <v>0</v>
      </c>
      <c r="D234" s="273">
        <f>IF(D$35=0,0,D$35/NFM!D$13*1000)</f>
        <v>0</v>
      </c>
      <c r="E234" s="273">
        <f>IF(E$35=0,0,E$35/NFM!E$13*1000)</f>
        <v>0</v>
      </c>
      <c r="F234" s="273">
        <f>IF(F$35=0,0,F$35/NFM!F$13*1000)</f>
        <v>0</v>
      </c>
      <c r="G234" s="273">
        <f>IF(G$35=0,0,G$35/NFM!G$13*1000)</f>
        <v>0</v>
      </c>
      <c r="H234" s="273">
        <f>IF(H$35=0,0,H$35/NFM!H$13*1000)</f>
        <v>0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</v>
      </c>
      <c r="C235" s="274">
        <f>IF(C$36=0,0,C$36/NFM!C$13*1000)</f>
        <v>0</v>
      </c>
      <c r="D235" s="274">
        <f>IF(D$36=0,0,D$36/NFM!D$13*1000)</f>
        <v>0</v>
      </c>
      <c r="E235" s="274">
        <f>IF(E$36=0,0,E$36/NFM!E$13*1000)</f>
        <v>0</v>
      </c>
      <c r="F235" s="274">
        <f>IF(F$36=0,0,F$36/NFM!F$13*1000)</f>
        <v>0</v>
      </c>
      <c r="G235" s="274">
        <f>IF(G$36=0,0,G$36/NFM!G$13*1000)</f>
        <v>0</v>
      </c>
      <c r="H235" s="274">
        <f>IF(H$36=0,0,H$36/NFM!H$13*1000)</f>
        <v>0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0</v>
      </c>
      <c r="C236" s="274">
        <f>IF(C$37=0,0,C$37/NFM!C$13*1000)</f>
        <v>0</v>
      </c>
      <c r="D236" s="274">
        <f>IF(D$37=0,0,D$37/NFM!D$13*1000)</f>
        <v>0</v>
      </c>
      <c r="E236" s="274">
        <f>IF(E$37=0,0,E$37/NFM!E$13*1000)</f>
        <v>0</v>
      </c>
      <c r="F236" s="274">
        <f>IF(F$37=0,0,F$37/NFM!F$13*1000)</f>
        <v>0</v>
      </c>
      <c r="G236" s="274">
        <f>IF(G$37=0,0,G$37/NFM!G$13*1000)</f>
        <v>0</v>
      </c>
      <c r="H236" s="274">
        <f>IF(H$37=0,0,H$37/NFM!H$13*1000)</f>
        <v>0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</v>
      </c>
      <c r="C237" s="274">
        <f>IF(C$38=0,0,C$38/NFM!C$13*1000)</f>
        <v>0</v>
      </c>
      <c r="D237" s="274">
        <f>IF(D$38=0,0,D$38/NFM!D$13*1000)</f>
        <v>0</v>
      </c>
      <c r="E237" s="274">
        <f>IF(E$38=0,0,E$38/NFM!E$13*1000)</f>
        <v>0</v>
      </c>
      <c r="F237" s="274">
        <f>IF(F$38=0,0,F$38/NFM!F$13*1000)</f>
        <v>0</v>
      </c>
      <c r="G237" s="274">
        <f>IF(G$38=0,0,G$38/NFM!G$13*1000)</f>
        <v>0</v>
      </c>
      <c r="H237" s="274">
        <f>IF(H$38=0,0,H$38/NFM!H$13*1000)</f>
        <v>0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0</v>
      </c>
      <c r="C238" s="275">
        <f>IF(C$39=0,0,C$39/NFM!C$13*1000)</f>
        <v>0</v>
      </c>
      <c r="D238" s="275">
        <f>IF(D$39=0,0,D$39/NFM!D$13*1000)</f>
        <v>0</v>
      </c>
      <c r="E238" s="275">
        <f>IF(E$39=0,0,E$39/NFM!E$13*1000)</f>
        <v>0</v>
      </c>
      <c r="F238" s="275">
        <f>IF(F$39=0,0,F$39/NFM!F$13*1000)</f>
        <v>0</v>
      </c>
      <c r="G238" s="275">
        <f>IF(G$39=0,0,G$39/NFM!G$13*1000)</f>
        <v>0</v>
      </c>
      <c r="H238" s="275">
        <f>IF(H$39=0,0,H$39/NFM!H$13*1000)</f>
        <v>0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0</v>
      </c>
      <c r="C239" s="276">
        <f>IF(C$45=0,0,C$45/NFM!C$13*1000)</f>
        <v>0</v>
      </c>
      <c r="D239" s="276">
        <f>IF(D$45=0,0,D$45/NFM!D$13*1000)</f>
        <v>0</v>
      </c>
      <c r="E239" s="276">
        <f>IF(E$45=0,0,E$45/NFM!E$13*1000)</f>
        <v>0</v>
      </c>
      <c r="F239" s="276">
        <f>IF(F$45=0,0,F$45/NFM!F$13*1000)</f>
        <v>0</v>
      </c>
      <c r="G239" s="276">
        <f>IF(G$45=0,0,G$45/NFM!G$13*1000)</f>
        <v>0</v>
      </c>
      <c r="H239" s="276">
        <f>IF(H$45=0,0,H$45/NFM!H$13*1000)</f>
        <v>0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0</v>
      </c>
      <c r="C240" s="276">
        <f>IF(C$46=0,0,C$46/NFM!C$13*1000)</f>
        <v>0</v>
      </c>
      <c r="D240" s="276">
        <f>IF(D$46=0,0,D$46/NFM!D$13*1000)</f>
        <v>0</v>
      </c>
      <c r="E240" s="276">
        <f>IF(E$46=0,0,E$46/NFM!E$13*1000)</f>
        <v>0</v>
      </c>
      <c r="F240" s="276">
        <f>IF(F$46=0,0,F$46/NFM!F$13*1000)</f>
        <v>0</v>
      </c>
      <c r="G240" s="276">
        <f>IF(G$46=0,0,G$46/NFM!G$13*1000)</f>
        <v>0</v>
      </c>
      <c r="H240" s="276">
        <f>IF(H$46=0,0,H$46/NFM!H$13*1000)</f>
        <v>0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0</v>
      </c>
      <c r="C241" s="277">
        <f>IF(C$53=0,0,C$53/NFM!C$13*1000)</f>
        <v>0</v>
      </c>
      <c r="D241" s="277">
        <f>IF(D$53=0,0,D$53/NFM!D$13*1000)</f>
        <v>0</v>
      </c>
      <c r="E241" s="277">
        <f>IF(E$53=0,0,E$53/NFM!E$13*1000)</f>
        <v>0</v>
      </c>
      <c r="F241" s="277">
        <f>IF(F$53=0,0,F$53/NFM!F$13*1000)</f>
        <v>0</v>
      </c>
      <c r="G241" s="277">
        <f>IF(G$53=0,0,G$53/NFM!G$13*1000)</f>
        <v>0</v>
      </c>
      <c r="H241" s="277">
        <f>IF(H$53=0,0,H$53/NFM!H$13*1000)</f>
        <v>0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0</v>
      </c>
      <c r="C243" s="272">
        <f t="shared" si="59"/>
        <v>0</v>
      </c>
      <c r="D243" s="272">
        <f t="shared" si="59"/>
        <v>0</v>
      </c>
      <c r="E243" s="272">
        <f t="shared" si="59"/>
        <v>0</v>
      </c>
      <c r="F243" s="272">
        <f t="shared" si="59"/>
        <v>0</v>
      </c>
      <c r="G243" s="272">
        <f t="shared" si="59"/>
        <v>0</v>
      </c>
      <c r="H243" s="272">
        <f t="shared" si="59"/>
        <v>0</v>
      </c>
      <c r="I243" s="272">
        <f t="shared" si="59"/>
        <v>0</v>
      </c>
      <c r="J243" s="272">
        <f t="shared" si="59"/>
        <v>0</v>
      </c>
      <c r="K243" s="272">
        <f t="shared" si="59"/>
        <v>0</v>
      </c>
      <c r="L243" s="272">
        <f t="shared" si="59"/>
        <v>0</v>
      </c>
      <c r="M243" s="272">
        <f t="shared" si="59"/>
        <v>0</v>
      </c>
      <c r="N243" s="272">
        <f t="shared" si="59"/>
        <v>0</v>
      </c>
      <c r="O243" s="272">
        <f t="shared" si="59"/>
        <v>0</v>
      </c>
      <c r="P243" s="272">
        <f t="shared" si="59"/>
        <v>0</v>
      </c>
      <c r="Q243" s="272">
        <f t="shared" si="59"/>
        <v>0</v>
      </c>
      <c r="R243" s="272">
        <f t="shared" si="59"/>
        <v>0</v>
      </c>
      <c r="S243" s="272">
        <f t="shared" si="59"/>
        <v>0</v>
      </c>
      <c r="T243" s="272">
        <f t="shared" si="59"/>
        <v>0</v>
      </c>
      <c r="U243" s="272">
        <f t="shared" si="59"/>
        <v>0</v>
      </c>
      <c r="V243" s="272">
        <f t="shared" si="59"/>
        <v>0</v>
      </c>
      <c r="W243" s="272">
        <f t="shared" si="59"/>
        <v>0</v>
      </c>
      <c r="X243" s="272">
        <f t="shared" si="59"/>
        <v>0</v>
      </c>
      <c r="Y243" s="272">
        <f t="shared" si="59"/>
        <v>0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</v>
      </c>
      <c r="C244" s="273">
        <f>IF(C$73=0,0,C$73/NFM!C$14*1000)</f>
        <v>0</v>
      </c>
      <c r="D244" s="273">
        <f>IF(D$73=0,0,D$73/NFM!D$14*1000)</f>
        <v>0</v>
      </c>
      <c r="E244" s="273">
        <f>IF(E$73=0,0,E$73/NFM!E$14*1000)</f>
        <v>0</v>
      </c>
      <c r="F244" s="273">
        <f>IF(F$73=0,0,F$73/NFM!F$14*1000)</f>
        <v>0</v>
      </c>
      <c r="G244" s="273">
        <f>IF(G$73=0,0,G$73/NFM!G$14*1000)</f>
        <v>0</v>
      </c>
      <c r="H244" s="273">
        <f>IF(H$73=0,0,H$73/NFM!H$14*1000)</f>
        <v>0</v>
      </c>
      <c r="I244" s="273">
        <f>IF(I$73=0,0,I$73/NFM!I$14*1000)</f>
        <v>0</v>
      </c>
      <c r="J244" s="273">
        <f>IF(J$73=0,0,J$73/NFM!J$14*1000)</f>
        <v>0</v>
      </c>
      <c r="K244" s="273">
        <f>IF(K$73=0,0,K$73/NFM!K$14*1000)</f>
        <v>0</v>
      </c>
      <c r="L244" s="273">
        <f>IF(L$73=0,0,L$73/NFM!L$14*1000)</f>
        <v>0</v>
      </c>
      <c r="M244" s="273">
        <f>IF(M$73=0,0,M$73/NFM!M$14*1000)</f>
        <v>0</v>
      </c>
      <c r="N244" s="273">
        <f>IF(N$73=0,0,N$73/NFM!N$14*1000)</f>
        <v>0</v>
      </c>
      <c r="O244" s="273">
        <f>IF(O$73=0,0,O$73/NFM!O$14*1000)</f>
        <v>0</v>
      </c>
      <c r="P244" s="273">
        <f>IF(P$73=0,0,P$73/NFM!P$14*1000)</f>
        <v>0</v>
      </c>
      <c r="Q244" s="273">
        <f>IF(Q$73=0,0,Q$73/NFM!Q$14*1000)</f>
        <v>0</v>
      </c>
      <c r="R244" s="273">
        <f>IF(R$73=0,0,R$73/NFM!R$14*1000)</f>
        <v>0</v>
      </c>
      <c r="S244" s="273">
        <f>IF(S$73=0,0,S$73/NFM!S$14*1000)</f>
        <v>0</v>
      </c>
      <c r="T244" s="273">
        <f>IF(T$73=0,0,T$73/NFM!T$14*1000)</f>
        <v>0</v>
      </c>
      <c r="U244" s="273">
        <f>IF(U$73=0,0,U$73/NFM!U$14*1000)</f>
        <v>0</v>
      </c>
      <c r="V244" s="273">
        <f>IF(V$73=0,0,V$73/NFM!V$14*1000)</f>
        <v>0</v>
      </c>
      <c r="W244" s="273">
        <f>IF(W$73=0,0,W$73/NFM!W$14*1000)</f>
        <v>0</v>
      </c>
      <c r="X244" s="273">
        <f>IF(X$73=0,0,X$73/NFM!X$14*1000)</f>
        <v>0</v>
      </c>
      <c r="Y244" s="273">
        <f>IF(Y$73=0,0,Y$73/NFM!Y$14*1000)</f>
        <v>0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</v>
      </c>
      <c r="C245" s="274">
        <f>IF(C$74=0,0,C$74/NFM!C$14*1000)</f>
        <v>0</v>
      </c>
      <c r="D245" s="274">
        <f>IF(D$74=0,0,D$74/NFM!D$14*1000)</f>
        <v>0</v>
      </c>
      <c r="E245" s="274">
        <f>IF(E$74=0,0,E$74/NFM!E$14*1000)</f>
        <v>0</v>
      </c>
      <c r="F245" s="274">
        <f>IF(F$74=0,0,F$74/NFM!F$14*1000)</f>
        <v>0</v>
      </c>
      <c r="G245" s="274">
        <f>IF(G$74=0,0,G$74/NFM!G$14*1000)</f>
        <v>0</v>
      </c>
      <c r="H245" s="274">
        <f>IF(H$74=0,0,H$74/NFM!H$14*1000)</f>
        <v>0</v>
      </c>
      <c r="I245" s="274">
        <f>IF(I$74=0,0,I$74/NFM!I$14*1000)</f>
        <v>0</v>
      </c>
      <c r="J245" s="274">
        <f>IF(J$74=0,0,J$74/NFM!J$14*1000)</f>
        <v>0</v>
      </c>
      <c r="K245" s="274">
        <f>IF(K$74=0,0,K$74/NFM!K$14*1000)</f>
        <v>0</v>
      </c>
      <c r="L245" s="274">
        <f>IF(L$74=0,0,L$74/NFM!L$14*1000)</f>
        <v>0</v>
      </c>
      <c r="M245" s="274">
        <f>IF(M$74=0,0,M$74/NFM!M$14*1000)</f>
        <v>0</v>
      </c>
      <c r="N245" s="274">
        <f>IF(N$74=0,0,N$74/NFM!N$14*1000)</f>
        <v>0</v>
      </c>
      <c r="O245" s="274">
        <f>IF(O$74=0,0,O$74/NFM!O$14*1000)</f>
        <v>0</v>
      </c>
      <c r="P245" s="274">
        <f>IF(P$74=0,0,P$74/NFM!P$14*1000)</f>
        <v>0</v>
      </c>
      <c r="Q245" s="274">
        <f>IF(Q$74=0,0,Q$74/NFM!Q$14*1000)</f>
        <v>0</v>
      </c>
      <c r="R245" s="274">
        <f>IF(R$74=0,0,R$74/NFM!R$14*1000)</f>
        <v>0</v>
      </c>
      <c r="S245" s="274">
        <f>IF(S$74=0,0,S$74/NFM!S$14*1000)</f>
        <v>0</v>
      </c>
      <c r="T245" s="274">
        <f>IF(T$74=0,0,T$74/NFM!T$14*1000)</f>
        <v>0</v>
      </c>
      <c r="U245" s="274">
        <f>IF(U$74=0,0,U$74/NFM!U$14*1000)</f>
        <v>0</v>
      </c>
      <c r="V245" s="274">
        <f>IF(V$74=0,0,V$74/NFM!V$14*1000)</f>
        <v>0</v>
      </c>
      <c r="W245" s="274">
        <f>IF(W$74=0,0,W$74/NFM!W$14*1000)</f>
        <v>0</v>
      </c>
      <c r="X245" s="274">
        <f>IF(X$74=0,0,X$74/NFM!X$14*1000)</f>
        <v>0</v>
      </c>
      <c r="Y245" s="274">
        <f>IF(Y$74=0,0,Y$74/NFM!Y$14*1000)</f>
        <v>0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0</v>
      </c>
      <c r="C246" s="274">
        <f>IF(C$75=0,0,C$75/NFM!C$14*1000)</f>
        <v>0</v>
      </c>
      <c r="D246" s="274">
        <f>IF(D$75=0,0,D$75/NFM!D$14*1000)</f>
        <v>0</v>
      </c>
      <c r="E246" s="274">
        <f>IF(E$75=0,0,E$75/NFM!E$14*1000)</f>
        <v>0</v>
      </c>
      <c r="F246" s="274">
        <f>IF(F$75=0,0,F$75/NFM!F$14*1000)</f>
        <v>0</v>
      </c>
      <c r="G246" s="274">
        <f>IF(G$75=0,0,G$75/NFM!G$14*1000)</f>
        <v>0</v>
      </c>
      <c r="H246" s="274">
        <f>IF(H$75=0,0,H$75/NFM!H$14*1000)</f>
        <v>0</v>
      </c>
      <c r="I246" s="274">
        <f>IF(I$75=0,0,I$75/NFM!I$14*1000)</f>
        <v>0</v>
      </c>
      <c r="J246" s="274">
        <f>IF(J$75=0,0,J$75/NFM!J$14*1000)</f>
        <v>0</v>
      </c>
      <c r="K246" s="274">
        <f>IF(K$75=0,0,K$75/NFM!K$14*1000)</f>
        <v>0</v>
      </c>
      <c r="L246" s="274">
        <f>IF(L$75=0,0,L$75/NFM!L$14*1000)</f>
        <v>0</v>
      </c>
      <c r="M246" s="274">
        <f>IF(M$75=0,0,M$75/NFM!M$14*1000)</f>
        <v>0</v>
      </c>
      <c r="N246" s="274">
        <f>IF(N$75=0,0,N$75/NFM!N$14*1000)</f>
        <v>0</v>
      </c>
      <c r="O246" s="274">
        <f>IF(O$75=0,0,O$75/NFM!O$14*1000)</f>
        <v>0</v>
      </c>
      <c r="P246" s="274">
        <f>IF(P$75=0,0,P$75/NFM!P$14*1000)</f>
        <v>0</v>
      </c>
      <c r="Q246" s="274">
        <f>IF(Q$75=0,0,Q$75/NFM!Q$14*1000)</f>
        <v>0</v>
      </c>
      <c r="R246" s="274">
        <f>IF(R$75=0,0,R$75/NFM!R$14*1000)</f>
        <v>0</v>
      </c>
      <c r="S246" s="274">
        <f>IF(S$75=0,0,S$75/NFM!S$14*1000)</f>
        <v>0</v>
      </c>
      <c r="T246" s="274">
        <f>IF(T$75=0,0,T$75/NFM!T$14*1000)</f>
        <v>0</v>
      </c>
      <c r="U246" s="274">
        <f>IF(U$75=0,0,U$75/NFM!U$14*1000)</f>
        <v>0</v>
      </c>
      <c r="V246" s="274">
        <f>IF(V$75=0,0,V$75/NFM!V$14*1000)</f>
        <v>0</v>
      </c>
      <c r="W246" s="274">
        <f>IF(W$75=0,0,W$75/NFM!W$14*1000)</f>
        <v>0</v>
      </c>
      <c r="X246" s="274">
        <f>IF(X$75=0,0,X$75/NFM!X$14*1000)</f>
        <v>0</v>
      </c>
      <c r="Y246" s="274">
        <f>IF(Y$75=0,0,Y$75/NFM!Y$14*1000)</f>
        <v>0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</v>
      </c>
      <c r="C247" s="274">
        <f>IF(C$76=0,0,C$76/NFM!C$14*1000)</f>
        <v>0</v>
      </c>
      <c r="D247" s="274">
        <f>IF(D$76=0,0,D$76/NFM!D$14*1000)</f>
        <v>0</v>
      </c>
      <c r="E247" s="274">
        <f>IF(E$76=0,0,E$76/NFM!E$14*1000)</f>
        <v>0</v>
      </c>
      <c r="F247" s="274">
        <f>IF(F$76=0,0,F$76/NFM!F$14*1000)</f>
        <v>0</v>
      </c>
      <c r="G247" s="274">
        <f>IF(G$76=0,0,G$76/NFM!G$14*1000)</f>
        <v>0</v>
      </c>
      <c r="H247" s="274">
        <f>IF(H$76=0,0,H$76/NFM!H$14*1000)</f>
        <v>0</v>
      </c>
      <c r="I247" s="274">
        <f>IF(I$76=0,0,I$76/NFM!I$14*1000)</f>
        <v>0</v>
      </c>
      <c r="J247" s="274">
        <f>IF(J$76=0,0,J$76/NFM!J$14*1000)</f>
        <v>0</v>
      </c>
      <c r="K247" s="274">
        <f>IF(K$76=0,0,K$76/NFM!K$14*1000)</f>
        <v>0</v>
      </c>
      <c r="L247" s="274">
        <f>IF(L$76=0,0,L$76/NFM!L$14*1000)</f>
        <v>0</v>
      </c>
      <c r="M247" s="274">
        <f>IF(M$76=0,0,M$76/NFM!M$14*1000)</f>
        <v>0</v>
      </c>
      <c r="N247" s="274">
        <f>IF(N$76=0,0,N$76/NFM!N$14*1000)</f>
        <v>0</v>
      </c>
      <c r="O247" s="274">
        <f>IF(O$76=0,0,O$76/NFM!O$14*1000)</f>
        <v>0</v>
      </c>
      <c r="P247" s="274">
        <f>IF(P$76=0,0,P$76/NFM!P$14*1000)</f>
        <v>0</v>
      </c>
      <c r="Q247" s="274">
        <f>IF(Q$76=0,0,Q$76/NFM!Q$14*1000)</f>
        <v>0</v>
      </c>
      <c r="R247" s="274">
        <f>IF(R$76=0,0,R$76/NFM!R$14*1000)</f>
        <v>0</v>
      </c>
      <c r="S247" s="274">
        <f>IF(S$76=0,0,S$76/NFM!S$14*1000)</f>
        <v>0</v>
      </c>
      <c r="T247" s="274">
        <f>IF(T$76=0,0,T$76/NFM!T$14*1000)</f>
        <v>0</v>
      </c>
      <c r="U247" s="274">
        <f>IF(U$76=0,0,U$76/NFM!U$14*1000)</f>
        <v>0</v>
      </c>
      <c r="V247" s="274">
        <f>IF(V$76=0,0,V$76/NFM!V$14*1000)</f>
        <v>0</v>
      </c>
      <c r="W247" s="274">
        <f>IF(W$76=0,0,W$76/NFM!W$14*1000)</f>
        <v>0</v>
      </c>
      <c r="X247" s="274">
        <f>IF(X$76=0,0,X$76/NFM!X$14*1000)</f>
        <v>0</v>
      </c>
      <c r="Y247" s="274">
        <f>IF(Y$76=0,0,Y$76/NFM!Y$14*1000)</f>
        <v>0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</v>
      </c>
      <c r="C248" s="275">
        <f>IF(C$77=0,0,C$77/NFM!C$14*1000)</f>
        <v>0</v>
      </c>
      <c r="D248" s="275">
        <f>IF(D$77=0,0,D$77/NFM!D$14*1000)</f>
        <v>0</v>
      </c>
      <c r="E248" s="275">
        <f>IF(E$77=0,0,E$77/NFM!E$14*1000)</f>
        <v>0</v>
      </c>
      <c r="F248" s="275">
        <f>IF(F$77=0,0,F$77/NFM!F$14*1000)</f>
        <v>0</v>
      </c>
      <c r="G248" s="275">
        <f>IF(G$77=0,0,G$77/NFM!G$14*1000)</f>
        <v>0</v>
      </c>
      <c r="H248" s="275">
        <f>IF(H$77=0,0,H$77/NFM!H$14*1000)</f>
        <v>0</v>
      </c>
      <c r="I248" s="275">
        <f>IF(I$77=0,0,I$77/NFM!I$14*1000)</f>
        <v>0</v>
      </c>
      <c r="J248" s="275">
        <f>IF(J$77=0,0,J$77/NFM!J$14*1000)</f>
        <v>0</v>
      </c>
      <c r="K248" s="275">
        <f>IF(K$77=0,0,K$77/NFM!K$14*1000)</f>
        <v>0</v>
      </c>
      <c r="L248" s="275">
        <f>IF(L$77=0,0,L$77/NFM!L$14*1000)</f>
        <v>0</v>
      </c>
      <c r="M248" s="275">
        <f>IF(M$77=0,0,M$77/NFM!M$14*1000)</f>
        <v>0</v>
      </c>
      <c r="N248" s="275">
        <f>IF(N$77=0,0,N$77/NFM!N$14*1000)</f>
        <v>0</v>
      </c>
      <c r="O248" s="275">
        <f>IF(O$77=0,0,O$77/NFM!O$14*1000)</f>
        <v>0</v>
      </c>
      <c r="P248" s="275">
        <f>IF(P$77=0,0,P$77/NFM!P$14*1000)</f>
        <v>0</v>
      </c>
      <c r="Q248" s="275">
        <f>IF(Q$77=0,0,Q$77/NFM!Q$14*1000)</f>
        <v>0</v>
      </c>
      <c r="R248" s="275">
        <f>IF(R$77=0,0,R$77/NFM!R$14*1000)</f>
        <v>0</v>
      </c>
      <c r="S248" s="275">
        <f>IF(S$77=0,0,S$77/NFM!S$14*1000)</f>
        <v>0</v>
      </c>
      <c r="T248" s="275">
        <f>IF(T$77=0,0,T$77/NFM!T$14*1000)</f>
        <v>0</v>
      </c>
      <c r="U248" s="275">
        <f>IF(U$77=0,0,U$77/NFM!U$14*1000)</f>
        <v>0</v>
      </c>
      <c r="V248" s="275">
        <f>IF(V$77=0,0,V$77/NFM!V$14*1000)</f>
        <v>0</v>
      </c>
      <c r="W248" s="275">
        <f>IF(W$77=0,0,W$77/NFM!W$14*1000)</f>
        <v>0</v>
      </c>
      <c r="X248" s="275">
        <f>IF(X$77=0,0,X$77/NFM!X$14*1000)</f>
        <v>0</v>
      </c>
      <c r="Y248" s="275">
        <f>IF(Y$77=0,0,Y$77/NFM!Y$14*1000)</f>
        <v>0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0</v>
      </c>
      <c r="C249" s="276">
        <f>IF(C$83=0,0,C$83/NFM!C$14*1000)</f>
        <v>0</v>
      </c>
      <c r="D249" s="276">
        <f>IF(D$83=0,0,D$83/NFM!D$14*1000)</f>
        <v>0</v>
      </c>
      <c r="E249" s="276">
        <f>IF(E$83=0,0,E$83/NFM!E$14*1000)</f>
        <v>0</v>
      </c>
      <c r="F249" s="276">
        <f>IF(F$83=0,0,F$83/NFM!F$14*1000)</f>
        <v>0</v>
      </c>
      <c r="G249" s="276">
        <f>IF(G$83=0,0,G$83/NFM!G$14*1000)</f>
        <v>0</v>
      </c>
      <c r="H249" s="276">
        <f>IF(H$83=0,0,H$83/NFM!H$14*1000)</f>
        <v>0</v>
      </c>
      <c r="I249" s="276">
        <f>IF(I$83=0,0,I$83/NFM!I$14*1000)</f>
        <v>0</v>
      </c>
      <c r="J249" s="276">
        <f>IF(J$83=0,0,J$83/NFM!J$14*1000)</f>
        <v>0</v>
      </c>
      <c r="K249" s="276">
        <f>IF(K$83=0,0,K$83/NFM!K$14*1000)</f>
        <v>0</v>
      </c>
      <c r="L249" s="276">
        <f>IF(L$83=0,0,L$83/NFM!L$14*1000)</f>
        <v>0</v>
      </c>
      <c r="M249" s="276">
        <f>IF(M$83=0,0,M$83/NFM!M$14*1000)</f>
        <v>0</v>
      </c>
      <c r="N249" s="276">
        <f>IF(N$83=0,0,N$83/NFM!N$14*1000)</f>
        <v>0</v>
      </c>
      <c r="O249" s="276">
        <f>IF(O$83=0,0,O$83/NFM!O$14*1000)</f>
        <v>0</v>
      </c>
      <c r="P249" s="276">
        <f>IF(P$83=0,0,P$83/NFM!P$14*1000)</f>
        <v>0</v>
      </c>
      <c r="Q249" s="276">
        <f>IF(Q$83=0,0,Q$83/NFM!Q$14*1000)</f>
        <v>0</v>
      </c>
      <c r="R249" s="276">
        <f>IF(R$83=0,0,R$83/NFM!R$14*1000)</f>
        <v>0</v>
      </c>
      <c r="S249" s="276">
        <f>IF(S$83=0,0,S$83/NFM!S$14*1000)</f>
        <v>0</v>
      </c>
      <c r="T249" s="276">
        <f>IF(T$83=0,0,T$83/NFM!T$14*1000)</f>
        <v>0</v>
      </c>
      <c r="U249" s="276">
        <f>IF(U$83=0,0,U$83/NFM!U$14*1000)</f>
        <v>0</v>
      </c>
      <c r="V249" s="276">
        <f>IF(V$83=0,0,V$83/NFM!V$14*1000)</f>
        <v>0</v>
      </c>
      <c r="W249" s="276">
        <f>IF(W$83=0,0,W$83/NFM!W$14*1000)</f>
        <v>0</v>
      </c>
      <c r="X249" s="276">
        <f>IF(X$83=0,0,X$83/NFM!X$14*1000)</f>
        <v>0</v>
      </c>
      <c r="Y249" s="276">
        <f>IF(Y$83=0,0,Y$83/NFM!Y$14*1000)</f>
        <v>0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0</v>
      </c>
      <c r="C250" s="276">
        <f>IF(C$90=0,0,C$90/NFM!C$14*1000)</f>
        <v>0</v>
      </c>
      <c r="D250" s="276">
        <f>IF(D$90=0,0,D$90/NFM!D$14*1000)</f>
        <v>0</v>
      </c>
      <c r="E250" s="276">
        <f>IF(E$90=0,0,E$90/NFM!E$14*1000)</f>
        <v>0</v>
      </c>
      <c r="F250" s="276">
        <f>IF(F$90=0,0,F$90/NFM!F$14*1000)</f>
        <v>0</v>
      </c>
      <c r="G250" s="276">
        <f>IF(G$90=0,0,G$90/NFM!G$14*1000)</f>
        <v>0</v>
      </c>
      <c r="H250" s="276">
        <f>IF(H$90=0,0,H$90/NFM!H$14*1000)</f>
        <v>0</v>
      </c>
      <c r="I250" s="276">
        <f>IF(I$90=0,0,I$90/NFM!I$14*1000)</f>
        <v>0</v>
      </c>
      <c r="J250" s="276">
        <f>IF(J$90=0,0,J$90/NFM!J$14*1000)</f>
        <v>0</v>
      </c>
      <c r="K250" s="276">
        <f>IF(K$90=0,0,K$90/NFM!K$14*1000)</f>
        <v>0</v>
      </c>
      <c r="L250" s="276">
        <f>IF(L$90=0,0,L$90/NFM!L$14*1000)</f>
        <v>0</v>
      </c>
      <c r="M250" s="276">
        <f>IF(M$90=0,0,M$90/NFM!M$14*1000)</f>
        <v>0</v>
      </c>
      <c r="N250" s="276">
        <f>IF(N$90=0,0,N$90/NFM!N$14*1000)</f>
        <v>0</v>
      </c>
      <c r="O250" s="276">
        <f>IF(O$90=0,0,O$90/NFM!O$14*1000)</f>
        <v>0</v>
      </c>
      <c r="P250" s="276">
        <f>IF(P$90=0,0,P$90/NFM!P$14*1000)</f>
        <v>0</v>
      </c>
      <c r="Q250" s="276">
        <f>IF(Q$90=0,0,Q$90/NFM!Q$14*1000)</f>
        <v>0</v>
      </c>
      <c r="R250" s="276">
        <f>IF(R$90=0,0,R$90/NFM!R$14*1000)</f>
        <v>0</v>
      </c>
      <c r="S250" s="276">
        <f>IF(S$90=0,0,S$90/NFM!S$14*1000)</f>
        <v>0</v>
      </c>
      <c r="T250" s="276">
        <f>IF(T$90=0,0,T$90/NFM!T$14*1000)</f>
        <v>0</v>
      </c>
      <c r="U250" s="276">
        <f>IF(U$90=0,0,U$90/NFM!U$14*1000)</f>
        <v>0</v>
      </c>
      <c r="V250" s="276">
        <f>IF(V$90=0,0,V$90/NFM!V$14*1000)</f>
        <v>0</v>
      </c>
      <c r="W250" s="276">
        <f>IF(W$90=0,0,W$90/NFM!W$14*1000)</f>
        <v>0</v>
      </c>
      <c r="X250" s="276">
        <f>IF(X$90=0,0,X$90/NFM!X$14*1000)</f>
        <v>0</v>
      </c>
      <c r="Y250" s="276">
        <f>IF(Y$90=0,0,Y$90/NFM!Y$14*1000)</f>
        <v>0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0</v>
      </c>
      <c r="C251" s="277">
        <f>IF(C$97=0,0,C$97/NFM!C$14*1000)</f>
        <v>0</v>
      </c>
      <c r="D251" s="277">
        <f>IF(D$97=0,0,D$97/NFM!D$14*1000)</f>
        <v>0</v>
      </c>
      <c r="E251" s="277">
        <f>IF(E$97=0,0,E$97/NFM!E$14*1000)</f>
        <v>0</v>
      </c>
      <c r="F251" s="277">
        <f>IF(F$97=0,0,F$97/NFM!F$14*1000)</f>
        <v>0</v>
      </c>
      <c r="G251" s="277">
        <f>IF(G$97=0,0,G$97/NFM!G$14*1000)</f>
        <v>0</v>
      </c>
      <c r="H251" s="277">
        <f>IF(H$97=0,0,H$97/NFM!H$14*1000)</f>
        <v>0</v>
      </c>
      <c r="I251" s="277">
        <f>IF(I$97=0,0,I$97/NFM!I$14*1000)</f>
        <v>0</v>
      </c>
      <c r="J251" s="277">
        <f>IF(J$97=0,0,J$97/NFM!J$14*1000)</f>
        <v>0</v>
      </c>
      <c r="K251" s="277">
        <f>IF(K$97=0,0,K$97/NFM!K$14*1000)</f>
        <v>0</v>
      </c>
      <c r="L251" s="277">
        <f>IF(L$97=0,0,L$97/NFM!L$14*1000)</f>
        <v>0</v>
      </c>
      <c r="M251" s="277">
        <f>IF(M$97=0,0,M$97/NFM!M$14*1000)</f>
        <v>0</v>
      </c>
      <c r="N251" s="277">
        <f>IF(N$97=0,0,N$97/NFM!N$14*1000)</f>
        <v>0</v>
      </c>
      <c r="O251" s="277">
        <f>IF(O$97=0,0,O$97/NFM!O$14*1000)</f>
        <v>0</v>
      </c>
      <c r="P251" s="277">
        <f>IF(P$97=0,0,P$97/NFM!P$14*1000)</f>
        <v>0</v>
      </c>
      <c r="Q251" s="277">
        <f>IF(Q$97=0,0,Q$97/NFM!Q$14*1000)</f>
        <v>0</v>
      </c>
      <c r="R251" s="277">
        <f>IF(R$97=0,0,R$97/NFM!R$14*1000)</f>
        <v>0</v>
      </c>
      <c r="S251" s="277">
        <f>IF(S$97=0,0,S$97/NFM!S$14*1000)</f>
        <v>0</v>
      </c>
      <c r="T251" s="277">
        <f>IF(T$97=0,0,T$97/NFM!T$14*1000)</f>
        <v>0</v>
      </c>
      <c r="U251" s="277">
        <f>IF(U$97=0,0,U$97/NFM!U$14*1000)</f>
        <v>0</v>
      </c>
      <c r="V251" s="277">
        <f>IF(V$97=0,0,V$97/NFM!V$14*1000)</f>
        <v>0</v>
      </c>
      <c r="W251" s="277">
        <f>IF(W$97=0,0,W$97/NFM!W$14*1000)</f>
        <v>0</v>
      </c>
      <c r="X251" s="277">
        <f>IF(X$97=0,0,X$97/NFM!X$14*1000)</f>
        <v>0</v>
      </c>
      <c r="Y251" s="277">
        <f>IF(Y$97=0,0,Y$97/NFM!Y$14*1000)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0</v>
      </c>
      <c r="C253" s="272">
        <f t="shared" si="60"/>
        <v>0</v>
      </c>
      <c r="D253" s="272">
        <f t="shared" si="60"/>
        <v>0</v>
      </c>
      <c r="E253" s="272">
        <f t="shared" si="60"/>
        <v>0</v>
      </c>
      <c r="F253" s="272">
        <f t="shared" si="60"/>
        <v>0</v>
      </c>
      <c r="G253" s="272">
        <f t="shared" si="60"/>
        <v>0</v>
      </c>
      <c r="H253" s="272">
        <f t="shared" si="60"/>
        <v>0</v>
      </c>
      <c r="I253" s="272">
        <f t="shared" si="60"/>
        <v>0</v>
      </c>
      <c r="J253" s="272">
        <f t="shared" si="60"/>
        <v>0</v>
      </c>
      <c r="K253" s="272">
        <f t="shared" si="60"/>
        <v>0</v>
      </c>
      <c r="L253" s="272">
        <f t="shared" si="60"/>
        <v>0</v>
      </c>
      <c r="M253" s="272">
        <f t="shared" si="60"/>
        <v>0</v>
      </c>
      <c r="N253" s="272">
        <f t="shared" si="60"/>
        <v>0</v>
      </c>
      <c r="O253" s="272">
        <f t="shared" si="60"/>
        <v>0</v>
      </c>
      <c r="P253" s="272">
        <f t="shared" si="60"/>
        <v>0</v>
      </c>
      <c r="Q253" s="272">
        <f t="shared" si="60"/>
        <v>0</v>
      </c>
      <c r="R253" s="272">
        <f t="shared" si="60"/>
        <v>0</v>
      </c>
      <c r="S253" s="272">
        <f t="shared" si="60"/>
        <v>0</v>
      </c>
      <c r="T253" s="272">
        <f t="shared" si="60"/>
        <v>0</v>
      </c>
      <c r="U253" s="272">
        <f t="shared" si="60"/>
        <v>0</v>
      </c>
      <c r="V253" s="272">
        <f t="shared" si="60"/>
        <v>0</v>
      </c>
      <c r="W253" s="272">
        <f t="shared" si="60"/>
        <v>0</v>
      </c>
      <c r="X253" s="272">
        <f t="shared" si="60"/>
        <v>0</v>
      </c>
      <c r="Y253" s="272">
        <f t="shared" si="60"/>
        <v>0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</v>
      </c>
      <c r="C254" s="273">
        <f>IF(C$116=0,0,C$116/NFM!C$15*1000)</f>
        <v>0</v>
      </c>
      <c r="D254" s="273">
        <f>IF(D$116=0,0,D$116/NFM!D$15*1000)</f>
        <v>0</v>
      </c>
      <c r="E254" s="273">
        <f>IF(E$116=0,0,E$116/NFM!E$15*1000)</f>
        <v>0</v>
      </c>
      <c r="F254" s="273">
        <f>IF(F$116=0,0,F$116/NFM!F$15*1000)</f>
        <v>0</v>
      </c>
      <c r="G254" s="273">
        <f>IF(G$116=0,0,G$116/NFM!G$15*1000)</f>
        <v>0</v>
      </c>
      <c r="H254" s="273">
        <f>IF(H$116=0,0,H$116/NFM!H$15*1000)</f>
        <v>0</v>
      </c>
      <c r="I254" s="273">
        <f>IF(I$116=0,0,I$116/NFM!I$15*1000)</f>
        <v>0</v>
      </c>
      <c r="J254" s="273">
        <f>IF(J$116=0,0,J$116/NFM!J$15*1000)</f>
        <v>0</v>
      </c>
      <c r="K254" s="273">
        <f>IF(K$116=0,0,K$116/NFM!K$15*1000)</f>
        <v>0</v>
      </c>
      <c r="L254" s="273">
        <f>IF(L$116=0,0,L$116/NFM!L$15*1000)</f>
        <v>0</v>
      </c>
      <c r="M254" s="273">
        <f>IF(M$116=0,0,M$116/NFM!M$15*1000)</f>
        <v>0</v>
      </c>
      <c r="N254" s="273">
        <f>IF(N$116=0,0,N$116/NFM!N$15*1000)</f>
        <v>0</v>
      </c>
      <c r="O254" s="273">
        <f>IF(O$116=0,0,O$116/NFM!O$15*1000)</f>
        <v>0</v>
      </c>
      <c r="P254" s="273">
        <f>IF(P$116=0,0,P$116/NFM!P$15*1000)</f>
        <v>0</v>
      </c>
      <c r="Q254" s="273">
        <f>IF(Q$116=0,0,Q$116/NFM!Q$15*1000)</f>
        <v>0</v>
      </c>
      <c r="R254" s="273">
        <f>IF(R$116=0,0,R$116/NFM!R$15*1000)</f>
        <v>0</v>
      </c>
      <c r="S254" s="273">
        <f>IF(S$116=0,0,S$116/NFM!S$15*1000)</f>
        <v>0</v>
      </c>
      <c r="T254" s="273">
        <f>IF(T$116=0,0,T$116/NFM!T$15*1000)</f>
        <v>0</v>
      </c>
      <c r="U254" s="273">
        <f>IF(U$116=0,0,U$116/NFM!U$15*1000)</f>
        <v>0</v>
      </c>
      <c r="V254" s="273">
        <f>IF(V$116=0,0,V$116/NFM!V$15*1000)</f>
        <v>0</v>
      </c>
      <c r="W254" s="273">
        <f>IF(W$116=0,0,W$116/NFM!W$15*1000)</f>
        <v>0</v>
      </c>
      <c r="X254" s="273">
        <f>IF(X$116=0,0,X$116/NFM!X$15*1000)</f>
        <v>0</v>
      </c>
      <c r="Y254" s="273">
        <f>IF(Y$116=0,0,Y$116/NFM!Y$15*1000)</f>
        <v>0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</v>
      </c>
      <c r="C255" s="274">
        <f>IF(C$117=0,0,C$117/NFM!C$15*1000)</f>
        <v>0</v>
      </c>
      <c r="D255" s="274">
        <f>IF(D$117=0,0,D$117/NFM!D$15*1000)</f>
        <v>0</v>
      </c>
      <c r="E255" s="274">
        <f>IF(E$117=0,0,E$117/NFM!E$15*1000)</f>
        <v>0</v>
      </c>
      <c r="F255" s="274">
        <f>IF(F$117=0,0,F$117/NFM!F$15*1000)</f>
        <v>0</v>
      </c>
      <c r="G255" s="274">
        <f>IF(G$117=0,0,G$117/NFM!G$15*1000)</f>
        <v>0</v>
      </c>
      <c r="H255" s="274">
        <f>IF(H$117=0,0,H$117/NFM!H$15*1000)</f>
        <v>0</v>
      </c>
      <c r="I255" s="274">
        <f>IF(I$117=0,0,I$117/NFM!I$15*1000)</f>
        <v>0</v>
      </c>
      <c r="J255" s="274">
        <f>IF(J$117=0,0,J$117/NFM!J$15*1000)</f>
        <v>0</v>
      </c>
      <c r="K255" s="274">
        <f>IF(K$117=0,0,K$117/NFM!K$15*1000)</f>
        <v>0</v>
      </c>
      <c r="L255" s="274">
        <f>IF(L$117=0,0,L$117/NFM!L$15*1000)</f>
        <v>0</v>
      </c>
      <c r="M255" s="274">
        <f>IF(M$117=0,0,M$117/NFM!M$15*1000)</f>
        <v>0</v>
      </c>
      <c r="N255" s="274">
        <f>IF(N$117=0,0,N$117/NFM!N$15*1000)</f>
        <v>0</v>
      </c>
      <c r="O255" s="274">
        <f>IF(O$117=0,0,O$117/NFM!O$15*1000)</f>
        <v>0</v>
      </c>
      <c r="P255" s="274">
        <f>IF(P$117=0,0,P$117/NFM!P$15*1000)</f>
        <v>0</v>
      </c>
      <c r="Q255" s="274">
        <f>IF(Q$117=0,0,Q$117/NFM!Q$15*1000)</f>
        <v>0</v>
      </c>
      <c r="R255" s="274">
        <f>IF(R$117=0,0,R$117/NFM!R$15*1000)</f>
        <v>0</v>
      </c>
      <c r="S255" s="274">
        <f>IF(S$117=0,0,S$117/NFM!S$15*1000)</f>
        <v>0</v>
      </c>
      <c r="T255" s="274">
        <f>IF(T$117=0,0,T$117/NFM!T$15*1000)</f>
        <v>0</v>
      </c>
      <c r="U255" s="274">
        <f>IF(U$117=0,0,U$117/NFM!U$15*1000)</f>
        <v>0</v>
      </c>
      <c r="V255" s="274">
        <f>IF(V$117=0,0,V$117/NFM!V$15*1000)</f>
        <v>0</v>
      </c>
      <c r="W255" s="274">
        <f>IF(W$117=0,0,W$117/NFM!W$15*1000)</f>
        <v>0</v>
      </c>
      <c r="X255" s="274">
        <f>IF(X$117=0,0,X$117/NFM!X$15*1000)</f>
        <v>0</v>
      </c>
      <c r="Y255" s="274">
        <f>IF(Y$117=0,0,Y$117/NFM!Y$15*1000)</f>
        <v>0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0</v>
      </c>
      <c r="C256" s="274">
        <f>IF(C$118=0,0,C$118/NFM!C$15*1000)</f>
        <v>0</v>
      </c>
      <c r="D256" s="274">
        <f>IF(D$118=0,0,D$118/NFM!D$15*1000)</f>
        <v>0</v>
      </c>
      <c r="E256" s="274">
        <f>IF(E$118=0,0,E$118/NFM!E$15*1000)</f>
        <v>0</v>
      </c>
      <c r="F256" s="274">
        <f>IF(F$118=0,0,F$118/NFM!F$15*1000)</f>
        <v>0</v>
      </c>
      <c r="G256" s="274">
        <f>IF(G$118=0,0,G$118/NFM!G$15*1000)</f>
        <v>0</v>
      </c>
      <c r="H256" s="274">
        <f>IF(H$118=0,0,H$118/NFM!H$15*1000)</f>
        <v>0</v>
      </c>
      <c r="I256" s="274">
        <f>IF(I$118=0,0,I$118/NFM!I$15*1000)</f>
        <v>0</v>
      </c>
      <c r="J256" s="274">
        <f>IF(J$118=0,0,J$118/NFM!J$15*1000)</f>
        <v>0</v>
      </c>
      <c r="K256" s="274">
        <f>IF(K$118=0,0,K$118/NFM!K$15*1000)</f>
        <v>0</v>
      </c>
      <c r="L256" s="274">
        <f>IF(L$118=0,0,L$118/NFM!L$15*1000)</f>
        <v>0</v>
      </c>
      <c r="M256" s="274">
        <f>IF(M$118=0,0,M$118/NFM!M$15*1000)</f>
        <v>0</v>
      </c>
      <c r="N256" s="274">
        <f>IF(N$118=0,0,N$118/NFM!N$15*1000)</f>
        <v>0</v>
      </c>
      <c r="O256" s="274">
        <f>IF(O$118=0,0,O$118/NFM!O$15*1000)</f>
        <v>0</v>
      </c>
      <c r="P256" s="274">
        <f>IF(P$118=0,0,P$118/NFM!P$15*1000)</f>
        <v>0</v>
      </c>
      <c r="Q256" s="274">
        <f>IF(Q$118=0,0,Q$118/NFM!Q$15*1000)</f>
        <v>0</v>
      </c>
      <c r="R256" s="274">
        <f>IF(R$118=0,0,R$118/NFM!R$15*1000)</f>
        <v>0</v>
      </c>
      <c r="S256" s="274">
        <f>IF(S$118=0,0,S$118/NFM!S$15*1000)</f>
        <v>0</v>
      </c>
      <c r="T256" s="274">
        <f>IF(T$118=0,0,T$118/NFM!T$15*1000)</f>
        <v>0</v>
      </c>
      <c r="U256" s="274">
        <f>IF(U$118=0,0,U$118/NFM!U$15*1000)</f>
        <v>0</v>
      </c>
      <c r="V256" s="274">
        <f>IF(V$118=0,0,V$118/NFM!V$15*1000)</f>
        <v>0</v>
      </c>
      <c r="W256" s="274">
        <f>IF(W$118=0,0,W$118/NFM!W$15*1000)</f>
        <v>0</v>
      </c>
      <c r="X256" s="274">
        <f>IF(X$118=0,0,X$118/NFM!X$15*1000)</f>
        <v>0</v>
      </c>
      <c r="Y256" s="274">
        <f>IF(Y$118=0,0,Y$118/NFM!Y$15*1000)</f>
        <v>0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</v>
      </c>
      <c r="C257" s="274">
        <f>IF(C$119=0,0,C$119/NFM!C$15*1000)</f>
        <v>0</v>
      </c>
      <c r="D257" s="274">
        <f>IF(D$119=0,0,D$119/NFM!D$15*1000)</f>
        <v>0</v>
      </c>
      <c r="E257" s="274">
        <f>IF(E$119=0,0,E$119/NFM!E$15*1000)</f>
        <v>0</v>
      </c>
      <c r="F257" s="274">
        <f>IF(F$119=0,0,F$119/NFM!F$15*1000)</f>
        <v>0</v>
      </c>
      <c r="G257" s="274">
        <f>IF(G$119=0,0,G$119/NFM!G$15*1000)</f>
        <v>0</v>
      </c>
      <c r="H257" s="274">
        <f>IF(H$119=0,0,H$119/NFM!H$15*1000)</f>
        <v>0</v>
      </c>
      <c r="I257" s="274">
        <f>IF(I$119=0,0,I$119/NFM!I$15*1000)</f>
        <v>0</v>
      </c>
      <c r="J257" s="274">
        <f>IF(J$119=0,0,J$119/NFM!J$15*1000)</f>
        <v>0</v>
      </c>
      <c r="K257" s="274">
        <f>IF(K$119=0,0,K$119/NFM!K$15*1000)</f>
        <v>0</v>
      </c>
      <c r="L257" s="274">
        <f>IF(L$119=0,0,L$119/NFM!L$15*1000)</f>
        <v>0</v>
      </c>
      <c r="M257" s="274">
        <f>IF(M$119=0,0,M$119/NFM!M$15*1000)</f>
        <v>0</v>
      </c>
      <c r="N257" s="274">
        <f>IF(N$119=0,0,N$119/NFM!N$15*1000)</f>
        <v>0</v>
      </c>
      <c r="O257" s="274">
        <f>IF(O$119=0,0,O$119/NFM!O$15*1000)</f>
        <v>0</v>
      </c>
      <c r="P257" s="274">
        <f>IF(P$119=0,0,P$119/NFM!P$15*1000)</f>
        <v>0</v>
      </c>
      <c r="Q257" s="274">
        <f>IF(Q$119=0,0,Q$119/NFM!Q$15*1000)</f>
        <v>0</v>
      </c>
      <c r="R257" s="274">
        <f>IF(R$119=0,0,R$119/NFM!R$15*1000)</f>
        <v>0</v>
      </c>
      <c r="S257" s="274">
        <f>IF(S$119=0,0,S$119/NFM!S$15*1000)</f>
        <v>0</v>
      </c>
      <c r="T257" s="274">
        <f>IF(T$119=0,0,T$119/NFM!T$15*1000)</f>
        <v>0</v>
      </c>
      <c r="U257" s="274">
        <f>IF(U$119=0,0,U$119/NFM!U$15*1000)</f>
        <v>0</v>
      </c>
      <c r="V257" s="274">
        <f>IF(V$119=0,0,V$119/NFM!V$15*1000)</f>
        <v>0</v>
      </c>
      <c r="W257" s="274">
        <f>IF(W$119=0,0,W$119/NFM!W$15*1000)</f>
        <v>0</v>
      </c>
      <c r="X257" s="274">
        <f>IF(X$119=0,0,X$119/NFM!X$15*1000)</f>
        <v>0</v>
      </c>
      <c r="Y257" s="274">
        <f>IF(Y$119=0,0,Y$119/NFM!Y$15*1000)</f>
        <v>0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</v>
      </c>
      <c r="C258" s="275">
        <f>IF(C$120=0,0,C$120/NFM!C$15*1000)</f>
        <v>0</v>
      </c>
      <c r="D258" s="275">
        <f>IF(D$120=0,0,D$120/NFM!D$15*1000)</f>
        <v>0</v>
      </c>
      <c r="E258" s="275">
        <f>IF(E$120=0,0,E$120/NFM!E$15*1000)</f>
        <v>0</v>
      </c>
      <c r="F258" s="275">
        <f>IF(F$120=0,0,F$120/NFM!F$15*1000)</f>
        <v>0</v>
      </c>
      <c r="G258" s="275">
        <f>IF(G$120=0,0,G$120/NFM!G$15*1000)</f>
        <v>0</v>
      </c>
      <c r="H258" s="275">
        <f>IF(H$120=0,0,H$120/NFM!H$15*1000)</f>
        <v>0</v>
      </c>
      <c r="I258" s="275">
        <f>IF(I$120=0,0,I$120/NFM!I$15*1000)</f>
        <v>0</v>
      </c>
      <c r="J258" s="275">
        <f>IF(J$120=0,0,J$120/NFM!J$15*1000)</f>
        <v>0</v>
      </c>
      <c r="K258" s="275">
        <f>IF(K$120=0,0,K$120/NFM!K$15*1000)</f>
        <v>0</v>
      </c>
      <c r="L258" s="275">
        <f>IF(L$120=0,0,L$120/NFM!L$15*1000)</f>
        <v>0</v>
      </c>
      <c r="M258" s="275">
        <f>IF(M$120=0,0,M$120/NFM!M$15*1000)</f>
        <v>0</v>
      </c>
      <c r="N258" s="275">
        <f>IF(N$120=0,0,N$120/NFM!N$15*1000)</f>
        <v>0</v>
      </c>
      <c r="O258" s="275">
        <f>IF(O$120=0,0,O$120/NFM!O$15*1000)</f>
        <v>0</v>
      </c>
      <c r="P258" s="275">
        <f>IF(P$120=0,0,P$120/NFM!P$15*1000)</f>
        <v>0</v>
      </c>
      <c r="Q258" s="275">
        <f>IF(Q$120=0,0,Q$120/NFM!Q$15*1000)</f>
        <v>0</v>
      </c>
      <c r="R258" s="275">
        <f>IF(R$120=0,0,R$120/NFM!R$15*1000)</f>
        <v>0</v>
      </c>
      <c r="S258" s="275">
        <f>IF(S$120=0,0,S$120/NFM!S$15*1000)</f>
        <v>0</v>
      </c>
      <c r="T258" s="275">
        <f>IF(T$120=0,0,T$120/NFM!T$15*1000)</f>
        <v>0</v>
      </c>
      <c r="U258" s="275">
        <f>IF(U$120=0,0,U$120/NFM!U$15*1000)</f>
        <v>0</v>
      </c>
      <c r="V258" s="275">
        <f>IF(V$120=0,0,V$120/NFM!V$15*1000)</f>
        <v>0</v>
      </c>
      <c r="W258" s="275">
        <f>IF(W$120=0,0,W$120/NFM!W$15*1000)</f>
        <v>0</v>
      </c>
      <c r="X258" s="275">
        <f>IF(X$120=0,0,X$120/NFM!X$15*1000)</f>
        <v>0</v>
      </c>
      <c r="Y258" s="275">
        <f>IF(Y$120=0,0,Y$120/NFM!Y$15*1000)</f>
        <v>0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0</v>
      </c>
      <c r="C259" s="276">
        <f>IF(C$126=0,0,C$126/NFM!C$15*1000)</f>
        <v>0</v>
      </c>
      <c r="D259" s="276">
        <f>IF(D$126=0,0,D$126/NFM!D$15*1000)</f>
        <v>0</v>
      </c>
      <c r="E259" s="276">
        <f>IF(E$126=0,0,E$126/NFM!E$15*1000)</f>
        <v>0</v>
      </c>
      <c r="F259" s="276">
        <f>IF(F$126=0,0,F$126/NFM!F$15*1000)</f>
        <v>0</v>
      </c>
      <c r="G259" s="276">
        <f>IF(G$126=0,0,G$126/NFM!G$15*1000)</f>
        <v>0</v>
      </c>
      <c r="H259" s="276">
        <f>IF(H$126=0,0,H$126/NFM!H$15*1000)</f>
        <v>0</v>
      </c>
      <c r="I259" s="276">
        <f>IF(I$126=0,0,I$126/NFM!I$15*1000)</f>
        <v>0</v>
      </c>
      <c r="J259" s="276">
        <f>IF(J$126=0,0,J$126/NFM!J$15*1000)</f>
        <v>0</v>
      </c>
      <c r="K259" s="276">
        <f>IF(K$126=0,0,K$126/NFM!K$15*1000)</f>
        <v>0</v>
      </c>
      <c r="L259" s="276">
        <f>IF(L$126=0,0,L$126/NFM!L$15*1000)</f>
        <v>0</v>
      </c>
      <c r="M259" s="276">
        <f>IF(M$126=0,0,M$126/NFM!M$15*1000)</f>
        <v>0</v>
      </c>
      <c r="N259" s="276">
        <f>IF(N$126=0,0,N$126/NFM!N$15*1000)</f>
        <v>0</v>
      </c>
      <c r="O259" s="276">
        <f>IF(O$126=0,0,O$126/NFM!O$15*1000)</f>
        <v>0</v>
      </c>
      <c r="P259" s="276">
        <f>IF(P$126=0,0,P$126/NFM!P$15*1000)</f>
        <v>0</v>
      </c>
      <c r="Q259" s="276">
        <f>IF(Q$126=0,0,Q$126/NFM!Q$15*1000)</f>
        <v>0</v>
      </c>
      <c r="R259" s="276">
        <f>IF(R$126=0,0,R$126/NFM!R$15*1000)</f>
        <v>0</v>
      </c>
      <c r="S259" s="276">
        <f>IF(S$126=0,0,S$126/NFM!S$15*1000)</f>
        <v>0</v>
      </c>
      <c r="T259" s="276">
        <f>IF(T$126=0,0,T$126/NFM!T$15*1000)</f>
        <v>0</v>
      </c>
      <c r="U259" s="276">
        <f>IF(U$126=0,0,U$126/NFM!U$15*1000)</f>
        <v>0</v>
      </c>
      <c r="V259" s="276">
        <f>IF(V$126=0,0,V$126/NFM!V$15*1000)</f>
        <v>0</v>
      </c>
      <c r="W259" s="276">
        <f>IF(W$126=0,0,W$126/NFM!W$15*1000)</f>
        <v>0</v>
      </c>
      <c r="X259" s="276">
        <f>IF(X$126=0,0,X$126/NFM!X$15*1000)</f>
        <v>0</v>
      </c>
      <c r="Y259" s="276">
        <f>IF(Y$126=0,0,Y$126/NFM!Y$15*1000)</f>
        <v>0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0</v>
      </c>
      <c r="C260" s="276">
        <f>IF(C$134=0,0,C$134/NFM!C$15*1000)</f>
        <v>0</v>
      </c>
      <c r="D260" s="276">
        <f>IF(D$134=0,0,D$134/NFM!D$15*1000)</f>
        <v>0</v>
      </c>
      <c r="E260" s="276">
        <f>IF(E$134=0,0,E$134/NFM!E$15*1000)</f>
        <v>0</v>
      </c>
      <c r="F260" s="276">
        <f>IF(F$134=0,0,F$134/NFM!F$15*1000)</f>
        <v>0</v>
      </c>
      <c r="G260" s="276">
        <f>IF(G$134=0,0,G$134/NFM!G$15*1000)</f>
        <v>0</v>
      </c>
      <c r="H260" s="276">
        <f>IF(H$134=0,0,H$134/NFM!H$15*1000)</f>
        <v>0</v>
      </c>
      <c r="I260" s="276">
        <f>IF(I$134=0,0,I$134/NFM!I$15*1000)</f>
        <v>0</v>
      </c>
      <c r="J260" s="276">
        <f>IF(J$134=0,0,J$134/NFM!J$15*1000)</f>
        <v>0</v>
      </c>
      <c r="K260" s="276">
        <f>IF(K$134=0,0,K$134/NFM!K$15*1000)</f>
        <v>0</v>
      </c>
      <c r="L260" s="276">
        <f>IF(L$134=0,0,L$134/NFM!L$15*1000)</f>
        <v>0</v>
      </c>
      <c r="M260" s="276">
        <f>IF(M$134=0,0,M$134/NFM!M$15*1000)</f>
        <v>0</v>
      </c>
      <c r="N260" s="276">
        <f>IF(N$134=0,0,N$134/NFM!N$15*1000)</f>
        <v>0</v>
      </c>
      <c r="O260" s="276">
        <f>IF(O$134=0,0,O$134/NFM!O$15*1000)</f>
        <v>0</v>
      </c>
      <c r="P260" s="276">
        <f>IF(P$134=0,0,P$134/NFM!P$15*1000)</f>
        <v>0</v>
      </c>
      <c r="Q260" s="276">
        <f>IF(Q$134=0,0,Q$134/NFM!Q$15*1000)</f>
        <v>0</v>
      </c>
      <c r="R260" s="276">
        <f>IF(R$134=0,0,R$134/NFM!R$15*1000)</f>
        <v>0</v>
      </c>
      <c r="S260" s="276">
        <f>IF(S$134=0,0,S$134/NFM!S$15*1000)</f>
        <v>0</v>
      </c>
      <c r="T260" s="276">
        <f>IF(T$134=0,0,T$134/NFM!T$15*1000)</f>
        <v>0</v>
      </c>
      <c r="U260" s="276">
        <f>IF(U$134=0,0,U$134/NFM!U$15*1000)</f>
        <v>0</v>
      </c>
      <c r="V260" s="276">
        <f>IF(V$134=0,0,V$134/NFM!V$15*1000)</f>
        <v>0</v>
      </c>
      <c r="W260" s="276">
        <f>IF(W$134=0,0,W$134/NFM!W$15*1000)</f>
        <v>0</v>
      </c>
      <c r="X260" s="276">
        <f>IF(X$134=0,0,X$134/NFM!X$15*1000)</f>
        <v>0</v>
      </c>
      <c r="Y260" s="276">
        <f>IF(Y$134=0,0,Y$134/NFM!Y$15*1000)</f>
        <v>0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0</v>
      </c>
      <c r="C261" s="277">
        <f>IF(C$141=0,0,C$141/NFM!C$15*1000)</f>
        <v>0</v>
      </c>
      <c r="D261" s="277">
        <f>IF(D$141=0,0,D$141/NFM!D$15*1000)</f>
        <v>0</v>
      </c>
      <c r="E261" s="277">
        <f>IF(E$141=0,0,E$141/NFM!E$15*1000)</f>
        <v>0</v>
      </c>
      <c r="F261" s="277">
        <f>IF(F$141=0,0,F$141/NFM!F$15*1000)</f>
        <v>0</v>
      </c>
      <c r="G261" s="277">
        <f>IF(G$141=0,0,G$141/NFM!G$15*1000)</f>
        <v>0</v>
      </c>
      <c r="H261" s="277">
        <f>IF(H$141=0,0,H$141/NFM!H$15*1000)</f>
        <v>0</v>
      </c>
      <c r="I261" s="277">
        <f>IF(I$141=0,0,I$141/NFM!I$15*1000)</f>
        <v>0</v>
      </c>
      <c r="J261" s="277">
        <f>IF(J$141=0,0,J$141/NFM!J$15*1000)</f>
        <v>0</v>
      </c>
      <c r="K261" s="277">
        <f>IF(K$141=0,0,K$141/NFM!K$15*1000)</f>
        <v>0</v>
      </c>
      <c r="L261" s="277">
        <f>IF(L$141=0,0,L$141/NFM!L$15*1000)</f>
        <v>0</v>
      </c>
      <c r="M261" s="277">
        <f>IF(M$141=0,0,M$141/NFM!M$15*1000)</f>
        <v>0</v>
      </c>
      <c r="N261" s="277">
        <f>IF(N$141=0,0,N$141/NFM!N$15*1000)</f>
        <v>0</v>
      </c>
      <c r="O261" s="277">
        <f>IF(O$141=0,0,O$141/NFM!O$15*1000)</f>
        <v>0</v>
      </c>
      <c r="P261" s="277">
        <f>IF(P$141=0,0,P$141/NFM!P$15*1000)</f>
        <v>0</v>
      </c>
      <c r="Q261" s="277">
        <f>IF(Q$141=0,0,Q$141/NFM!Q$15*1000)</f>
        <v>0</v>
      </c>
      <c r="R261" s="277">
        <f>IF(R$141=0,0,R$141/NFM!R$15*1000)</f>
        <v>0</v>
      </c>
      <c r="S261" s="277">
        <f>IF(S$141=0,0,S$141/NFM!S$15*1000)</f>
        <v>0</v>
      </c>
      <c r="T261" s="277">
        <f>IF(T$141=0,0,T$141/NFM!T$15*1000)</f>
        <v>0</v>
      </c>
      <c r="U261" s="277">
        <f>IF(U$141=0,0,U$141/NFM!U$15*1000)</f>
        <v>0</v>
      </c>
      <c r="V261" s="277">
        <f>IF(V$141=0,0,V$141/NFM!V$15*1000)</f>
        <v>0</v>
      </c>
      <c r="W261" s="277">
        <f>IF(W$141=0,0,W$141/NFM!W$15*1000)</f>
        <v>0</v>
      </c>
      <c r="X261" s="277">
        <f>IF(X$141=0,0,X$141/NFM!X$15*1000)</f>
        <v>0</v>
      </c>
      <c r="Y261" s="277">
        <f>IF(Y$141=0,0,Y$141/NFM!Y$15*1000)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LV: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706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707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708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709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710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711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712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716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717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718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719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720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722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723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724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725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726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727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729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731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732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733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734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735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738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739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</v>
      </c>
      <c r="C115" s="223">
        <v>0</v>
      </c>
      <c r="D115" s="223">
        <v>0</v>
      </c>
      <c r="E115" s="223">
        <v>0</v>
      </c>
      <c r="F115" s="223">
        <v>0</v>
      </c>
      <c r="G115" s="223">
        <v>0</v>
      </c>
      <c r="H115" s="223">
        <v>0</v>
      </c>
      <c r="I115" s="223">
        <v>0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</v>
      </c>
      <c r="Q115" s="223">
        <v>0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>
        <v>0</v>
      </c>
      <c r="Y115" s="223">
        <v>0</v>
      </c>
      <c r="DA115" s="89" t="s">
        <v>747</v>
      </c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748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749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750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751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752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753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757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758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759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760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761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762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764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765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766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767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768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769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771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0</v>
      </c>
      <c r="C141" s="261">
        <f t="shared" si="2"/>
        <v>0</v>
      </c>
      <c r="D141" s="261">
        <f t="shared" si="2"/>
        <v>0</v>
      </c>
      <c r="E141" s="261">
        <f t="shared" si="2"/>
        <v>0</v>
      </c>
      <c r="F141" s="261">
        <f t="shared" si="2"/>
        <v>0</v>
      </c>
      <c r="G141" s="261">
        <f t="shared" si="2"/>
        <v>0</v>
      </c>
      <c r="H141" s="261">
        <f t="shared" si="2"/>
        <v>0</v>
      </c>
      <c r="I141" s="261">
        <f t="shared" si="2"/>
        <v>0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0</v>
      </c>
      <c r="Q141" s="261">
        <f t="shared" si="2"/>
        <v>0</v>
      </c>
      <c r="R141" s="261">
        <f t="shared" si="2"/>
        <v>0</v>
      </c>
      <c r="S141" s="261">
        <f t="shared" si="2"/>
        <v>0</v>
      </c>
      <c r="T141" s="261">
        <f t="shared" si="2"/>
        <v>0</v>
      </c>
      <c r="U141" s="261">
        <f t="shared" si="2"/>
        <v>0</v>
      </c>
      <c r="V141" s="261">
        <f t="shared" si="2"/>
        <v>0</v>
      </c>
      <c r="W141" s="261">
        <f t="shared" si="2"/>
        <v>0</v>
      </c>
      <c r="X141" s="261">
        <f t="shared" si="2"/>
        <v>0</v>
      </c>
      <c r="Y141" s="261">
        <f t="shared" si="2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773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774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775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776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777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780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781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0</v>
      </c>
      <c r="C157" s="263">
        <v>0</v>
      </c>
      <c r="D157" s="263">
        <v>0</v>
      </c>
      <c r="E157" s="263">
        <v>0</v>
      </c>
      <c r="F157" s="263">
        <v>0</v>
      </c>
      <c r="G157" s="263">
        <v>0</v>
      </c>
      <c r="H157" s="263">
        <v>0</v>
      </c>
      <c r="I157" s="263">
        <v>0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0</v>
      </c>
      <c r="Q157" s="263">
        <v>0</v>
      </c>
      <c r="R157" s="263">
        <v>0</v>
      </c>
      <c r="S157" s="263">
        <v>0</v>
      </c>
      <c r="T157" s="263">
        <v>0</v>
      </c>
      <c r="U157" s="263">
        <v>0</v>
      </c>
      <c r="V157" s="263">
        <v>0</v>
      </c>
      <c r="W157" s="263">
        <v>0</v>
      </c>
      <c r="X157" s="263">
        <v>0</v>
      </c>
      <c r="Y157" s="263">
        <v>0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</v>
      </c>
      <c r="C204" s="232">
        <f t="shared" si="41"/>
        <v>0</v>
      </c>
      <c r="D204" s="232">
        <f t="shared" si="41"/>
        <v>0</v>
      </c>
      <c r="E204" s="232">
        <f t="shared" si="41"/>
        <v>0</v>
      </c>
      <c r="F204" s="232">
        <f t="shared" si="41"/>
        <v>0</v>
      </c>
      <c r="G204" s="232">
        <f t="shared" si="41"/>
        <v>0</v>
      </c>
      <c r="H204" s="232">
        <f t="shared" si="41"/>
        <v>0</v>
      </c>
      <c r="I204" s="232">
        <f t="shared" si="41"/>
        <v>0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0</v>
      </c>
      <c r="Q204" s="232">
        <f t="shared" si="41"/>
        <v>0</v>
      </c>
      <c r="R204" s="232">
        <f t="shared" si="41"/>
        <v>0</v>
      </c>
      <c r="S204" s="232">
        <f t="shared" si="41"/>
        <v>0</v>
      </c>
      <c r="T204" s="232">
        <f t="shared" si="41"/>
        <v>0</v>
      </c>
      <c r="U204" s="232">
        <f t="shared" si="41"/>
        <v>0</v>
      </c>
      <c r="V204" s="232">
        <f t="shared" si="41"/>
        <v>0</v>
      </c>
      <c r="W204" s="232">
        <f t="shared" si="41"/>
        <v>0</v>
      </c>
      <c r="X204" s="232">
        <f t="shared" si="41"/>
        <v>0</v>
      </c>
      <c r="Y204" s="232">
        <f t="shared" si="41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0</v>
      </c>
      <c r="C205" s="299">
        <f t="shared" si="42"/>
        <v>0</v>
      </c>
      <c r="D205" s="299">
        <f t="shared" si="42"/>
        <v>0</v>
      </c>
      <c r="E205" s="299">
        <f t="shared" si="42"/>
        <v>0</v>
      </c>
      <c r="F205" s="299">
        <f t="shared" si="42"/>
        <v>0</v>
      </c>
      <c r="G205" s="299">
        <f t="shared" si="42"/>
        <v>0</v>
      </c>
      <c r="H205" s="299">
        <f t="shared" si="42"/>
        <v>0</v>
      </c>
      <c r="I205" s="299">
        <f t="shared" si="42"/>
        <v>0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0</v>
      </c>
      <c r="Q205" s="299">
        <f t="shared" si="42"/>
        <v>0</v>
      </c>
      <c r="R205" s="299">
        <f t="shared" si="42"/>
        <v>0</v>
      </c>
      <c r="S205" s="299">
        <f t="shared" si="42"/>
        <v>0</v>
      </c>
      <c r="T205" s="299">
        <f t="shared" si="42"/>
        <v>0</v>
      </c>
      <c r="U205" s="299">
        <f t="shared" si="42"/>
        <v>0</v>
      </c>
      <c r="V205" s="299">
        <f t="shared" si="42"/>
        <v>0</v>
      </c>
      <c r="W205" s="299">
        <f t="shared" si="42"/>
        <v>0</v>
      </c>
      <c r="X205" s="299">
        <f t="shared" si="42"/>
        <v>0</v>
      </c>
      <c r="Y205" s="299">
        <f t="shared" si="42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0</v>
      </c>
      <c r="C206" s="233">
        <f t="shared" si="43"/>
        <v>0</v>
      </c>
      <c r="D206" s="233">
        <f t="shared" si="43"/>
        <v>0</v>
      </c>
      <c r="E206" s="233">
        <f t="shared" si="43"/>
        <v>0</v>
      </c>
      <c r="F206" s="233">
        <f t="shared" si="43"/>
        <v>0</v>
      </c>
      <c r="G206" s="233">
        <f t="shared" si="43"/>
        <v>0</v>
      </c>
      <c r="H206" s="233">
        <f t="shared" si="43"/>
        <v>0</v>
      </c>
      <c r="I206" s="233">
        <f t="shared" si="43"/>
        <v>0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0</v>
      </c>
      <c r="Q206" s="233">
        <f t="shared" si="43"/>
        <v>0</v>
      </c>
      <c r="R206" s="233">
        <f t="shared" si="43"/>
        <v>0</v>
      </c>
      <c r="S206" s="233">
        <f t="shared" si="43"/>
        <v>0</v>
      </c>
      <c r="T206" s="233">
        <f t="shared" si="43"/>
        <v>0</v>
      </c>
      <c r="U206" s="233">
        <f t="shared" si="43"/>
        <v>0</v>
      </c>
      <c r="V206" s="233">
        <f t="shared" si="43"/>
        <v>0</v>
      </c>
      <c r="W206" s="233">
        <f t="shared" si="43"/>
        <v>0</v>
      </c>
      <c r="X206" s="233">
        <f t="shared" si="43"/>
        <v>0</v>
      </c>
      <c r="Y206" s="233">
        <f t="shared" si="43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0</v>
      </c>
      <c r="C207" s="233">
        <f t="shared" si="44"/>
        <v>0</v>
      </c>
      <c r="D207" s="233">
        <f t="shared" si="44"/>
        <v>0</v>
      </c>
      <c r="E207" s="233">
        <f t="shared" si="44"/>
        <v>0</v>
      </c>
      <c r="F207" s="233">
        <f t="shared" si="44"/>
        <v>0</v>
      </c>
      <c r="G207" s="233">
        <f t="shared" si="44"/>
        <v>0</v>
      </c>
      <c r="H207" s="233">
        <f t="shared" si="44"/>
        <v>0</v>
      </c>
      <c r="I207" s="233">
        <f t="shared" si="44"/>
        <v>0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0</v>
      </c>
      <c r="Q207" s="233">
        <f t="shared" si="44"/>
        <v>0</v>
      </c>
      <c r="R207" s="233">
        <f t="shared" si="44"/>
        <v>0</v>
      </c>
      <c r="S207" s="233">
        <f t="shared" si="44"/>
        <v>0</v>
      </c>
      <c r="T207" s="233">
        <f t="shared" si="44"/>
        <v>0</v>
      </c>
      <c r="U207" s="233">
        <f t="shared" si="44"/>
        <v>0</v>
      </c>
      <c r="V207" s="233">
        <f t="shared" si="44"/>
        <v>0</v>
      </c>
      <c r="W207" s="233">
        <f t="shared" si="44"/>
        <v>0</v>
      </c>
      <c r="X207" s="233">
        <f t="shared" si="44"/>
        <v>0</v>
      </c>
      <c r="Y207" s="233">
        <f t="shared" si="44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0</v>
      </c>
      <c r="C208" s="233">
        <f t="shared" si="45"/>
        <v>0</v>
      </c>
      <c r="D208" s="233">
        <f t="shared" si="45"/>
        <v>0</v>
      </c>
      <c r="E208" s="233">
        <f t="shared" si="45"/>
        <v>0</v>
      </c>
      <c r="F208" s="233">
        <f t="shared" si="45"/>
        <v>0</v>
      </c>
      <c r="G208" s="233">
        <f t="shared" si="45"/>
        <v>0</v>
      </c>
      <c r="H208" s="233">
        <f t="shared" si="45"/>
        <v>0</v>
      </c>
      <c r="I208" s="233">
        <f t="shared" si="45"/>
        <v>0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0</v>
      </c>
      <c r="Q208" s="233">
        <f t="shared" si="45"/>
        <v>0</v>
      </c>
      <c r="R208" s="233">
        <f t="shared" si="45"/>
        <v>0</v>
      </c>
      <c r="S208" s="233">
        <f t="shared" si="45"/>
        <v>0</v>
      </c>
      <c r="T208" s="233">
        <f t="shared" si="45"/>
        <v>0</v>
      </c>
      <c r="U208" s="233">
        <f t="shared" si="45"/>
        <v>0</v>
      </c>
      <c r="V208" s="233">
        <f t="shared" si="45"/>
        <v>0</v>
      </c>
      <c r="W208" s="233">
        <f t="shared" si="45"/>
        <v>0</v>
      </c>
      <c r="X208" s="233">
        <f t="shared" si="45"/>
        <v>0</v>
      </c>
      <c r="Y208" s="233">
        <f t="shared" si="45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0</v>
      </c>
      <c r="C209" s="300">
        <f t="shared" si="46"/>
        <v>0</v>
      </c>
      <c r="D209" s="300">
        <f t="shared" si="46"/>
        <v>0</v>
      </c>
      <c r="E209" s="300">
        <f t="shared" si="46"/>
        <v>0</v>
      </c>
      <c r="F209" s="300">
        <f t="shared" si="46"/>
        <v>0</v>
      </c>
      <c r="G209" s="300">
        <f t="shared" si="46"/>
        <v>0</v>
      </c>
      <c r="H209" s="300">
        <f t="shared" si="46"/>
        <v>0</v>
      </c>
      <c r="I209" s="300">
        <f t="shared" si="46"/>
        <v>0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0</v>
      </c>
      <c r="Q209" s="300">
        <f t="shared" si="46"/>
        <v>0</v>
      </c>
      <c r="R209" s="300">
        <f t="shared" si="46"/>
        <v>0</v>
      </c>
      <c r="S209" s="300">
        <f t="shared" si="46"/>
        <v>0</v>
      </c>
      <c r="T209" s="300">
        <f t="shared" si="46"/>
        <v>0</v>
      </c>
      <c r="U209" s="300">
        <f t="shared" si="46"/>
        <v>0</v>
      </c>
      <c r="V209" s="300">
        <f t="shared" si="46"/>
        <v>0</v>
      </c>
      <c r="W209" s="300">
        <f t="shared" si="46"/>
        <v>0</v>
      </c>
      <c r="X209" s="300">
        <f t="shared" si="46"/>
        <v>0</v>
      </c>
      <c r="Y209" s="300">
        <f t="shared" si="46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</v>
      </c>
      <c r="C210" s="301">
        <f t="shared" si="47"/>
        <v>0</v>
      </c>
      <c r="D210" s="301">
        <f t="shared" si="47"/>
        <v>0</v>
      </c>
      <c r="E210" s="301">
        <f t="shared" si="47"/>
        <v>0</v>
      </c>
      <c r="F210" s="301">
        <f t="shared" si="47"/>
        <v>0</v>
      </c>
      <c r="G210" s="301">
        <f t="shared" si="47"/>
        <v>0</v>
      </c>
      <c r="H210" s="301">
        <f t="shared" si="47"/>
        <v>0</v>
      </c>
      <c r="I210" s="301">
        <f t="shared" si="47"/>
        <v>0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</v>
      </c>
      <c r="Q210" s="301">
        <f t="shared" si="47"/>
        <v>0</v>
      </c>
      <c r="R210" s="301">
        <f t="shared" si="47"/>
        <v>0</v>
      </c>
      <c r="S210" s="301">
        <f t="shared" si="47"/>
        <v>0</v>
      </c>
      <c r="T210" s="301">
        <f t="shared" si="47"/>
        <v>0</v>
      </c>
      <c r="U210" s="301">
        <f t="shared" si="47"/>
        <v>0</v>
      </c>
      <c r="V210" s="301">
        <f t="shared" si="47"/>
        <v>0</v>
      </c>
      <c r="W210" s="301">
        <f t="shared" si="47"/>
        <v>0</v>
      </c>
      <c r="X210" s="301">
        <f t="shared" si="47"/>
        <v>0</v>
      </c>
      <c r="Y210" s="301">
        <f t="shared" si="47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</v>
      </c>
      <c r="C211" s="302">
        <f t="shared" si="48"/>
        <v>0</v>
      </c>
      <c r="D211" s="302">
        <f t="shared" si="48"/>
        <v>0</v>
      </c>
      <c r="E211" s="302">
        <f t="shared" si="48"/>
        <v>0</v>
      </c>
      <c r="F211" s="302">
        <f t="shared" si="48"/>
        <v>0</v>
      </c>
      <c r="G211" s="302">
        <f t="shared" si="48"/>
        <v>0</v>
      </c>
      <c r="H211" s="302">
        <f t="shared" si="48"/>
        <v>0</v>
      </c>
      <c r="I211" s="302">
        <f t="shared" si="48"/>
        <v>0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</v>
      </c>
      <c r="Q211" s="302">
        <f t="shared" si="48"/>
        <v>0</v>
      </c>
      <c r="R211" s="302">
        <f t="shared" si="48"/>
        <v>0</v>
      </c>
      <c r="S211" s="302">
        <f t="shared" si="48"/>
        <v>0</v>
      </c>
      <c r="T211" s="302">
        <f t="shared" si="48"/>
        <v>0</v>
      </c>
      <c r="U211" s="302">
        <f t="shared" si="48"/>
        <v>0</v>
      </c>
      <c r="V211" s="302">
        <f t="shared" si="48"/>
        <v>0</v>
      </c>
      <c r="W211" s="302">
        <f t="shared" si="48"/>
        <v>0</v>
      </c>
      <c r="X211" s="302">
        <f t="shared" si="48"/>
        <v>0</v>
      </c>
      <c r="Y211" s="302">
        <f t="shared" si="48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</v>
      </c>
      <c r="C212" s="302">
        <f t="shared" si="49"/>
        <v>0</v>
      </c>
      <c r="D212" s="302">
        <f t="shared" si="49"/>
        <v>0</v>
      </c>
      <c r="E212" s="302">
        <f t="shared" si="49"/>
        <v>0</v>
      </c>
      <c r="F212" s="302">
        <f t="shared" si="49"/>
        <v>0</v>
      </c>
      <c r="G212" s="302">
        <f t="shared" si="49"/>
        <v>0</v>
      </c>
      <c r="H212" s="302">
        <f t="shared" si="49"/>
        <v>0</v>
      </c>
      <c r="I212" s="302">
        <f t="shared" si="49"/>
        <v>0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</v>
      </c>
      <c r="Q212" s="302">
        <f t="shared" si="49"/>
        <v>0</v>
      </c>
      <c r="R212" s="302">
        <f t="shared" si="49"/>
        <v>0</v>
      </c>
      <c r="S212" s="302">
        <f t="shared" si="49"/>
        <v>0</v>
      </c>
      <c r="T212" s="302">
        <f t="shared" si="49"/>
        <v>0</v>
      </c>
      <c r="U212" s="302">
        <f t="shared" si="49"/>
        <v>0</v>
      </c>
      <c r="V212" s="302">
        <f t="shared" si="49"/>
        <v>0</v>
      </c>
      <c r="W212" s="302">
        <f t="shared" si="49"/>
        <v>0</v>
      </c>
      <c r="X212" s="302">
        <f t="shared" si="49"/>
        <v>0</v>
      </c>
      <c r="Y212" s="302">
        <f t="shared" si="49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</v>
      </c>
      <c r="C213" s="301">
        <f t="shared" si="50"/>
        <v>0</v>
      </c>
      <c r="D213" s="301">
        <f t="shared" si="50"/>
        <v>0</v>
      </c>
      <c r="E213" s="301">
        <f t="shared" si="50"/>
        <v>0</v>
      </c>
      <c r="F213" s="301">
        <f t="shared" si="50"/>
        <v>0</v>
      </c>
      <c r="G213" s="301">
        <f t="shared" si="50"/>
        <v>0</v>
      </c>
      <c r="H213" s="301">
        <f t="shared" si="50"/>
        <v>0</v>
      </c>
      <c r="I213" s="301">
        <f t="shared" si="50"/>
        <v>0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</v>
      </c>
      <c r="Q213" s="301">
        <f t="shared" si="50"/>
        <v>0</v>
      </c>
      <c r="R213" s="301">
        <f t="shared" si="50"/>
        <v>0</v>
      </c>
      <c r="S213" s="301">
        <f t="shared" si="50"/>
        <v>0</v>
      </c>
      <c r="T213" s="301">
        <f t="shared" si="50"/>
        <v>0</v>
      </c>
      <c r="U213" s="301">
        <f t="shared" si="50"/>
        <v>0</v>
      </c>
      <c r="V213" s="301">
        <f t="shared" si="50"/>
        <v>0</v>
      </c>
      <c r="W213" s="301">
        <f t="shared" si="50"/>
        <v>0</v>
      </c>
      <c r="X213" s="301">
        <f t="shared" si="50"/>
        <v>0</v>
      </c>
      <c r="Y213" s="301">
        <f t="shared" si="50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</v>
      </c>
      <c r="C214" s="302">
        <f t="shared" si="51"/>
        <v>0</v>
      </c>
      <c r="D214" s="302">
        <f t="shared" si="51"/>
        <v>0</v>
      </c>
      <c r="E214" s="302">
        <f t="shared" si="51"/>
        <v>0</v>
      </c>
      <c r="F214" s="302">
        <f t="shared" si="51"/>
        <v>0</v>
      </c>
      <c r="G214" s="302">
        <f t="shared" si="51"/>
        <v>0</v>
      </c>
      <c r="H214" s="302">
        <f t="shared" si="51"/>
        <v>0</v>
      </c>
      <c r="I214" s="302">
        <f t="shared" si="51"/>
        <v>0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</v>
      </c>
      <c r="Q214" s="302">
        <f t="shared" si="51"/>
        <v>0</v>
      </c>
      <c r="R214" s="302">
        <f t="shared" si="51"/>
        <v>0</v>
      </c>
      <c r="S214" s="302">
        <f t="shared" si="51"/>
        <v>0</v>
      </c>
      <c r="T214" s="302">
        <f t="shared" si="51"/>
        <v>0</v>
      </c>
      <c r="U214" s="302">
        <f t="shared" si="51"/>
        <v>0</v>
      </c>
      <c r="V214" s="302">
        <f t="shared" si="51"/>
        <v>0</v>
      </c>
      <c r="W214" s="302">
        <f t="shared" si="51"/>
        <v>0</v>
      </c>
      <c r="X214" s="302">
        <f t="shared" si="51"/>
        <v>0</v>
      </c>
      <c r="Y214" s="302">
        <f t="shared" si="51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</v>
      </c>
      <c r="C215" s="302">
        <f t="shared" si="52"/>
        <v>0</v>
      </c>
      <c r="D215" s="302">
        <f t="shared" si="52"/>
        <v>0</v>
      </c>
      <c r="E215" s="302">
        <f t="shared" si="52"/>
        <v>0</v>
      </c>
      <c r="F215" s="302">
        <f t="shared" si="52"/>
        <v>0</v>
      </c>
      <c r="G215" s="302">
        <f t="shared" si="52"/>
        <v>0</v>
      </c>
      <c r="H215" s="302">
        <f t="shared" si="52"/>
        <v>0</v>
      </c>
      <c r="I215" s="302">
        <f t="shared" si="52"/>
        <v>0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</v>
      </c>
      <c r="Q215" s="302">
        <f t="shared" si="52"/>
        <v>0</v>
      </c>
      <c r="R215" s="302">
        <f t="shared" si="52"/>
        <v>0</v>
      </c>
      <c r="S215" s="302">
        <f t="shared" si="52"/>
        <v>0</v>
      </c>
      <c r="T215" s="302">
        <f t="shared" si="52"/>
        <v>0</v>
      </c>
      <c r="U215" s="302">
        <f t="shared" si="52"/>
        <v>0</v>
      </c>
      <c r="V215" s="302">
        <f t="shared" si="52"/>
        <v>0</v>
      </c>
      <c r="W215" s="302">
        <f t="shared" si="52"/>
        <v>0</v>
      </c>
      <c r="X215" s="302">
        <f t="shared" si="52"/>
        <v>0</v>
      </c>
      <c r="Y215" s="302">
        <f t="shared" si="52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</v>
      </c>
      <c r="C216" s="301">
        <f t="shared" si="53"/>
        <v>0</v>
      </c>
      <c r="D216" s="301">
        <f t="shared" si="53"/>
        <v>0</v>
      </c>
      <c r="E216" s="301">
        <f t="shared" si="53"/>
        <v>0</v>
      </c>
      <c r="F216" s="301">
        <f t="shared" si="53"/>
        <v>0</v>
      </c>
      <c r="G216" s="301">
        <f t="shared" si="53"/>
        <v>0</v>
      </c>
      <c r="H216" s="301">
        <f t="shared" si="53"/>
        <v>0</v>
      </c>
      <c r="I216" s="301">
        <f t="shared" si="53"/>
        <v>0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</v>
      </c>
      <c r="Q216" s="301">
        <f t="shared" si="53"/>
        <v>0</v>
      </c>
      <c r="R216" s="301">
        <f t="shared" si="53"/>
        <v>0</v>
      </c>
      <c r="S216" s="301">
        <f t="shared" si="53"/>
        <v>0</v>
      </c>
      <c r="T216" s="301">
        <f t="shared" si="53"/>
        <v>0</v>
      </c>
      <c r="U216" s="301">
        <f t="shared" si="53"/>
        <v>0</v>
      </c>
      <c r="V216" s="301">
        <f t="shared" si="53"/>
        <v>0</v>
      </c>
      <c r="W216" s="301">
        <f t="shared" si="53"/>
        <v>0</v>
      </c>
      <c r="X216" s="301">
        <f t="shared" si="53"/>
        <v>0</v>
      </c>
      <c r="Y216" s="301">
        <f t="shared" si="53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0</v>
      </c>
      <c r="C217" s="302">
        <f t="shared" si="54"/>
        <v>0</v>
      </c>
      <c r="D217" s="302">
        <f t="shared" si="54"/>
        <v>0</v>
      </c>
      <c r="E217" s="302">
        <f t="shared" si="54"/>
        <v>0</v>
      </c>
      <c r="F217" s="302">
        <f t="shared" si="54"/>
        <v>0</v>
      </c>
      <c r="G217" s="302">
        <f t="shared" si="54"/>
        <v>0</v>
      </c>
      <c r="H217" s="302">
        <f t="shared" si="54"/>
        <v>0</v>
      </c>
      <c r="I217" s="302">
        <f t="shared" si="54"/>
        <v>0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0</v>
      </c>
      <c r="Q217" s="302">
        <f t="shared" si="54"/>
        <v>0</v>
      </c>
      <c r="R217" s="302">
        <f t="shared" si="54"/>
        <v>0</v>
      </c>
      <c r="S217" s="302">
        <f t="shared" si="54"/>
        <v>0</v>
      </c>
      <c r="T217" s="302">
        <f t="shared" si="54"/>
        <v>0</v>
      </c>
      <c r="U217" s="302">
        <f t="shared" si="54"/>
        <v>0</v>
      </c>
      <c r="V217" s="302">
        <f t="shared" si="54"/>
        <v>0</v>
      </c>
      <c r="W217" s="302">
        <f t="shared" si="54"/>
        <v>0</v>
      </c>
      <c r="X217" s="302">
        <f t="shared" si="54"/>
        <v>0</v>
      </c>
      <c r="Y217" s="302">
        <f t="shared" si="54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</v>
      </c>
      <c r="C218" s="302">
        <f t="shared" si="55"/>
        <v>0</v>
      </c>
      <c r="D218" s="302">
        <f t="shared" si="55"/>
        <v>0</v>
      </c>
      <c r="E218" s="302">
        <f t="shared" si="55"/>
        <v>0</v>
      </c>
      <c r="F218" s="302">
        <f t="shared" si="55"/>
        <v>0</v>
      </c>
      <c r="G218" s="302">
        <f t="shared" si="55"/>
        <v>0</v>
      </c>
      <c r="H218" s="302">
        <f t="shared" si="55"/>
        <v>0</v>
      </c>
      <c r="I218" s="302">
        <f t="shared" si="55"/>
        <v>0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0</v>
      </c>
      <c r="Q218" s="302">
        <f t="shared" si="55"/>
        <v>0</v>
      </c>
      <c r="R218" s="302">
        <f t="shared" si="55"/>
        <v>0</v>
      </c>
      <c r="S218" s="302">
        <f t="shared" si="55"/>
        <v>0</v>
      </c>
      <c r="T218" s="302">
        <f t="shared" si="55"/>
        <v>0</v>
      </c>
      <c r="U218" s="302">
        <f t="shared" si="55"/>
        <v>0</v>
      </c>
      <c r="V218" s="302">
        <f t="shared" si="55"/>
        <v>0</v>
      </c>
      <c r="W218" s="302">
        <f t="shared" si="55"/>
        <v>0</v>
      </c>
      <c r="X218" s="302">
        <f t="shared" si="55"/>
        <v>0</v>
      </c>
      <c r="Y218" s="302">
        <f t="shared" si="55"/>
        <v>0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0</v>
      </c>
      <c r="C219" s="303">
        <f t="shared" si="56"/>
        <v>0</v>
      </c>
      <c r="D219" s="303">
        <f t="shared" si="56"/>
        <v>0</v>
      </c>
      <c r="E219" s="303">
        <f t="shared" si="56"/>
        <v>0</v>
      </c>
      <c r="F219" s="303">
        <f t="shared" si="56"/>
        <v>0</v>
      </c>
      <c r="G219" s="303">
        <f t="shared" si="56"/>
        <v>0</v>
      </c>
      <c r="H219" s="303">
        <f t="shared" si="56"/>
        <v>0</v>
      </c>
      <c r="I219" s="303">
        <f t="shared" si="56"/>
        <v>0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0</v>
      </c>
      <c r="Q219" s="303">
        <f t="shared" si="56"/>
        <v>0</v>
      </c>
      <c r="R219" s="303">
        <f t="shared" si="56"/>
        <v>0</v>
      </c>
      <c r="S219" s="303">
        <f t="shared" si="56"/>
        <v>0</v>
      </c>
      <c r="T219" s="303">
        <f t="shared" si="56"/>
        <v>0</v>
      </c>
      <c r="U219" s="303">
        <f t="shared" si="56"/>
        <v>0</v>
      </c>
      <c r="V219" s="303">
        <f t="shared" si="56"/>
        <v>0</v>
      </c>
      <c r="W219" s="303">
        <f t="shared" si="56"/>
        <v>0</v>
      </c>
      <c r="X219" s="303">
        <f t="shared" si="56"/>
        <v>0</v>
      </c>
      <c r="Y219" s="303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</v>
      </c>
      <c r="C233" s="304">
        <f>IF(C$34=0,0,C$34/NFM_fec!C$34)</f>
        <v>0</v>
      </c>
      <c r="D233" s="304">
        <f>IF(D$34=0,0,D$34/NFM_fec!D$34)</f>
        <v>0</v>
      </c>
      <c r="E233" s="304">
        <f>IF(E$34=0,0,E$34/NFM_fec!E$34)</f>
        <v>0</v>
      </c>
      <c r="F233" s="304">
        <f>IF(F$34=0,0,F$34/NFM_fec!F$34)</f>
        <v>0</v>
      </c>
      <c r="G233" s="304">
        <f>IF(G$34=0,0,G$34/NFM_fec!G$34)</f>
        <v>0</v>
      </c>
      <c r="H233" s="304">
        <f>IF(H$34=0,0,H$34/NFM_fec!H$34)</f>
        <v>0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</v>
      </c>
      <c r="C234" s="305">
        <f>IF(C$35=0,0,C$35/NFM_fec!C$35)</f>
        <v>0</v>
      </c>
      <c r="D234" s="305">
        <f>IF(D$35=0,0,D$35/NFM_fec!D$35)</f>
        <v>0</v>
      </c>
      <c r="E234" s="305">
        <f>IF(E$35=0,0,E$35/NFM_fec!E$35)</f>
        <v>0</v>
      </c>
      <c r="F234" s="305">
        <f>IF(F$35=0,0,F$35/NFM_fec!F$35)</f>
        <v>0</v>
      </c>
      <c r="G234" s="305">
        <f>IF(G$35=0,0,G$35/NFM_fec!G$35)</f>
        <v>0</v>
      </c>
      <c r="H234" s="305">
        <f>IF(H$35=0,0,H$35/NFM_fec!H$35)</f>
        <v>0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</v>
      </c>
      <c r="C235" s="306">
        <f>IF(C$36=0,0,C$36/NFM_fec!C$36)</f>
        <v>0</v>
      </c>
      <c r="D235" s="306">
        <f>IF(D$36=0,0,D$36/NFM_fec!D$36)</f>
        <v>0</v>
      </c>
      <c r="E235" s="306">
        <f>IF(E$36=0,0,E$36/NFM_fec!E$36)</f>
        <v>0</v>
      </c>
      <c r="F235" s="306">
        <f>IF(F$36=0,0,F$36/NFM_fec!F$36)</f>
        <v>0</v>
      </c>
      <c r="G235" s="306">
        <f>IF(G$36=0,0,G$36/NFM_fec!G$36)</f>
        <v>0</v>
      </c>
      <c r="H235" s="306">
        <f>IF(H$36=0,0,H$36/NFM_fec!H$36)</f>
        <v>0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</v>
      </c>
      <c r="C236" s="306">
        <f>IF(C$37=0,0,C$37/NFM_fec!C$37)</f>
        <v>0</v>
      </c>
      <c r="D236" s="306">
        <f>IF(D$37=0,0,D$37/NFM_fec!D$37)</f>
        <v>0</v>
      </c>
      <c r="E236" s="306">
        <f>IF(E$37=0,0,E$37/NFM_fec!E$37)</f>
        <v>0</v>
      </c>
      <c r="F236" s="306">
        <f>IF(F$37=0,0,F$37/NFM_fec!F$37)</f>
        <v>0</v>
      </c>
      <c r="G236" s="306">
        <f>IF(G$37=0,0,G$37/NFM_fec!G$37)</f>
        <v>0</v>
      </c>
      <c r="H236" s="306">
        <f>IF(H$37=0,0,H$37/NFM_fec!H$37)</f>
        <v>0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</v>
      </c>
      <c r="C237" s="306">
        <f>IF(C$38=0,0,C$38/NFM_fec!C$38)</f>
        <v>0</v>
      </c>
      <c r="D237" s="306">
        <f>IF(D$38=0,0,D$38/NFM_fec!D$38)</f>
        <v>0</v>
      </c>
      <c r="E237" s="306">
        <f>IF(E$38=0,0,E$38/NFM_fec!E$38)</f>
        <v>0</v>
      </c>
      <c r="F237" s="306">
        <f>IF(F$38=0,0,F$38/NFM_fec!F$38)</f>
        <v>0</v>
      </c>
      <c r="G237" s="306">
        <f>IF(G$38=0,0,G$38/NFM_fec!G$38)</f>
        <v>0</v>
      </c>
      <c r="H237" s="306">
        <f>IF(H$38=0,0,H$38/NFM_fec!H$38)</f>
        <v>0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</v>
      </c>
      <c r="C238" s="307">
        <f>IF(C$39=0,0,C$39/NFM_fec!C$39)</f>
        <v>0</v>
      </c>
      <c r="D238" s="307">
        <f>IF(D$39=0,0,D$39/NFM_fec!D$39)</f>
        <v>0</v>
      </c>
      <c r="E238" s="307">
        <f>IF(E$39=0,0,E$39/NFM_fec!E$39)</f>
        <v>0</v>
      </c>
      <c r="F238" s="307">
        <f>IF(F$39=0,0,F$39/NFM_fec!F$39)</f>
        <v>0</v>
      </c>
      <c r="G238" s="307">
        <f>IF(G$39=0,0,G$39/NFM_fec!G$39)</f>
        <v>0</v>
      </c>
      <c r="H238" s="307">
        <f>IF(H$39=0,0,H$39/NFM_fec!H$39)</f>
        <v>0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</v>
      </c>
      <c r="C239" s="308">
        <f>IF(C$45=0,0,C$45/NFM_fec!C$45)</f>
        <v>0</v>
      </c>
      <c r="D239" s="308">
        <f>IF(D$45=0,0,D$45/NFM_fec!D$45)</f>
        <v>0</v>
      </c>
      <c r="E239" s="308">
        <f>IF(E$45=0,0,E$45/NFM_fec!E$45)</f>
        <v>0</v>
      </c>
      <c r="F239" s="308">
        <f>IF(F$45=0,0,F$45/NFM_fec!F$45)</f>
        <v>0</v>
      </c>
      <c r="G239" s="308">
        <f>IF(G$45=0,0,G$45/NFM_fec!G$45)</f>
        <v>0</v>
      </c>
      <c r="H239" s="308">
        <f>IF(H$45=0,0,H$45/NFM_fec!H$45)</f>
        <v>0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</v>
      </c>
      <c r="C240" s="308">
        <f>IF(C$46=0,0,C$46/NFM_fec!C$46)</f>
        <v>0</v>
      </c>
      <c r="D240" s="308">
        <f>IF(D$46=0,0,D$46/NFM_fec!D$46)</f>
        <v>0</v>
      </c>
      <c r="E240" s="308">
        <f>IF(E$46=0,0,E$46/NFM_fec!E$46)</f>
        <v>0</v>
      </c>
      <c r="F240" s="308">
        <f>IF(F$46=0,0,F$46/NFM_fec!F$46)</f>
        <v>0</v>
      </c>
      <c r="G240" s="308">
        <f>IF(G$46=0,0,G$46/NFM_fec!G$46)</f>
        <v>0</v>
      </c>
      <c r="H240" s="308">
        <f>IF(H$46=0,0,H$46/NFM_fec!H$46)</f>
        <v>0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</v>
      </c>
      <c r="C241" s="309">
        <f>IF(C$53=0,0,C$53/NFM_fec!C$53)</f>
        <v>0</v>
      </c>
      <c r="D241" s="309">
        <f>IF(D$53=0,0,D$53/NFM_fec!D$53)</f>
        <v>0</v>
      </c>
      <c r="E241" s="309">
        <f>IF(E$53=0,0,E$53/NFM_fec!E$53)</f>
        <v>0</v>
      </c>
      <c r="F241" s="309">
        <f>IF(F$53=0,0,F$53/NFM_fec!F$53)</f>
        <v>0</v>
      </c>
      <c r="G241" s="309">
        <f>IF(G$53=0,0,G$53/NFM_fec!G$53)</f>
        <v>0</v>
      </c>
      <c r="H241" s="309">
        <f>IF(H$53=0,0,H$53/NFM_fec!H$53)</f>
        <v>0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</v>
      </c>
      <c r="C243" s="304">
        <f>IF(C$72=0,0,C$72/NFM_fec!C$72)</f>
        <v>0</v>
      </c>
      <c r="D243" s="304">
        <f>IF(D$72=0,0,D$72/NFM_fec!D$72)</f>
        <v>0</v>
      </c>
      <c r="E243" s="304">
        <f>IF(E$72=0,0,E$72/NFM_fec!E$72)</f>
        <v>0</v>
      </c>
      <c r="F243" s="304">
        <f>IF(F$72=0,0,F$72/NFM_fec!F$72)</f>
        <v>0</v>
      </c>
      <c r="G243" s="304">
        <f>IF(G$72=0,0,G$72/NFM_fec!G$72)</f>
        <v>0</v>
      </c>
      <c r="H243" s="304">
        <f>IF(H$72=0,0,H$72/NFM_fec!H$72)</f>
        <v>0</v>
      </c>
      <c r="I243" s="304">
        <f>IF(I$72=0,0,I$72/NFM_fec!I$72)</f>
        <v>0</v>
      </c>
      <c r="J243" s="304">
        <f>IF(J$72=0,0,J$72/NFM_fec!J$72)</f>
        <v>0</v>
      </c>
      <c r="K243" s="304">
        <f>IF(K$72=0,0,K$72/NFM_fec!K$72)</f>
        <v>0</v>
      </c>
      <c r="L243" s="304">
        <f>IF(L$72=0,0,L$72/NFM_fec!L$72)</f>
        <v>0</v>
      </c>
      <c r="M243" s="304">
        <f>IF(M$72=0,0,M$72/NFM_fec!M$72)</f>
        <v>0</v>
      </c>
      <c r="N243" s="304">
        <f>IF(N$72=0,0,N$72/NFM_fec!N$72)</f>
        <v>0</v>
      </c>
      <c r="O243" s="304">
        <f>IF(O$72=0,0,O$72/NFM_fec!O$72)</f>
        <v>0</v>
      </c>
      <c r="P243" s="304">
        <f>IF(P$72=0,0,P$72/NFM_fec!P$72)</f>
        <v>0</v>
      </c>
      <c r="Q243" s="304">
        <f>IF(Q$72=0,0,Q$72/NFM_fec!Q$72)</f>
        <v>0</v>
      </c>
      <c r="R243" s="304">
        <f>IF(R$72=0,0,R$72/NFM_fec!R$72)</f>
        <v>0</v>
      </c>
      <c r="S243" s="304">
        <f>IF(S$72=0,0,S$72/NFM_fec!S$72)</f>
        <v>0</v>
      </c>
      <c r="T243" s="304">
        <f>IF(T$72=0,0,T$72/NFM_fec!T$72)</f>
        <v>0</v>
      </c>
      <c r="U243" s="304">
        <f>IF(U$72=0,0,U$72/NFM_fec!U$72)</f>
        <v>0</v>
      </c>
      <c r="V243" s="304">
        <f>IF(V$72=0,0,V$72/NFM_fec!V$72)</f>
        <v>0</v>
      </c>
      <c r="W243" s="304">
        <f>IF(W$72=0,0,W$72/NFM_fec!W$72)</f>
        <v>0</v>
      </c>
      <c r="X243" s="304">
        <f>IF(X$72=0,0,X$72/NFM_fec!X$72)</f>
        <v>0</v>
      </c>
      <c r="Y243" s="304">
        <f>IF(Y$72=0,0,Y$72/NFM_fec!Y$72)</f>
        <v>0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</v>
      </c>
      <c r="C244" s="305">
        <f>IF(C$73=0,0,C$73/NFM_fec!C$73)</f>
        <v>0</v>
      </c>
      <c r="D244" s="305">
        <f>IF(D$73=0,0,D$73/NFM_fec!D$73)</f>
        <v>0</v>
      </c>
      <c r="E244" s="305">
        <f>IF(E$73=0,0,E$73/NFM_fec!E$73)</f>
        <v>0</v>
      </c>
      <c r="F244" s="305">
        <f>IF(F$73=0,0,F$73/NFM_fec!F$73)</f>
        <v>0</v>
      </c>
      <c r="G244" s="305">
        <f>IF(G$73=0,0,G$73/NFM_fec!G$73)</f>
        <v>0</v>
      </c>
      <c r="H244" s="305">
        <f>IF(H$73=0,0,H$73/NFM_fec!H$73)</f>
        <v>0</v>
      </c>
      <c r="I244" s="305">
        <f>IF(I$73=0,0,I$73/NFM_fec!I$73)</f>
        <v>0</v>
      </c>
      <c r="J244" s="305">
        <f>IF(J$73=0,0,J$73/NFM_fec!J$73)</f>
        <v>0</v>
      </c>
      <c r="K244" s="305">
        <f>IF(K$73=0,0,K$73/NFM_fec!K$73)</f>
        <v>0</v>
      </c>
      <c r="L244" s="305">
        <f>IF(L$73=0,0,L$73/NFM_fec!L$73)</f>
        <v>0</v>
      </c>
      <c r="M244" s="305">
        <f>IF(M$73=0,0,M$73/NFM_fec!M$73)</f>
        <v>0</v>
      </c>
      <c r="N244" s="305">
        <f>IF(N$73=0,0,N$73/NFM_fec!N$73)</f>
        <v>0</v>
      </c>
      <c r="O244" s="305">
        <f>IF(O$73=0,0,O$73/NFM_fec!O$73)</f>
        <v>0</v>
      </c>
      <c r="P244" s="305">
        <f>IF(P$73=0,0,P$73/NFM_fec!P$73)</f>
        <v>0</v>
      </c>
      <c r="Q244" s="305">
        <f>IF(Q$73=0,0,Q$73/NFM_fec!Q$73)</f>
        <v>0</v>
      </c>
      <c r="R244" s="305">
        <f>IF(R$73=0,0,R$73/NFM_fec!R$73)</f>
        <v>0</v>
      </c>
      <c r="S244" s="305">
        <f>IF(S$73=0,0,S$73/NFM_fec!S$73)</f>
        <v>0</v>
      </c>
      <c r="T244" s="305">
        <f>IF(T$73=0,0,T$73/NFM_fec!T$73)</f>
        <v>0</v>
      </c>
      <c r="U244" s="305">
        <f>IF(U$73=0,0,U$73/NFM_fec!U$73)</f>
        <v>0</v>
      </c>
      <c r="V244" s="305">
        <f>IF(V$73=0,0,V$73/NFM_fec!V$73)</f>
        <v>0</v>
      </c>
      <c r="W244" s="305">
        <f>IF(W$73=0,0,W$73/NFM_fec!W$73)</f>
        <v>0</v>
      </c>
      <c r="X244" s="305">
        <f>IF(X$73=0,0,X$73/NFM_fec!X$73)</f>
        <v>0</v>
      </c>
      <c r="Y244" s="305">
        <f>IF(Y$73=0,0,Y$73/NFM_fec!Y$73)</f>
        <v>0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</v>
      </c>
      <c r="C245" s="306">
        <f>IF(C$74=0,0,C$74/NFM_fec!C$74)</f>
        <v>0</v>
      </c>
      <c r="D245" s="306">
        <f>IF(D$74=0,0,D$74/NFM_fec!D$74)</f>
        <v>0</v>
      </c>
      <c r="E245" s="306">
        <f>IF(E$74=0,0,E$74/NFM_fec!E$74)</f>
        <v>0</v>
      </c>
      <c r="F245" s="306">
        <f>IF(F$74=0,0,F$74/NFM_fec!F$74)</f>
        <v>0</v>
      </c>
      <c r="G245" s="306">
        <f>IF(G$74=0,0,G$74/NFM_fec!G$74)</f>
        <v>0</v>
      </c>
      <c r="H245" s="306">
        <f>IF(H$74=0,0,H$74/NFM_fec!H$74)</f>
        <v>0</v>
      </c>
      <c r="I245" s="306">
        <f>IF(I$74=0,0,I$74/NFM_fec!I$74)</f>
        <v>0</v>
      </c>
      <c r="J245" s="306">
        <f>IF(J$74=0,0,J$74/NFM_fec!J$74)</f>
        <v>0</v>
      </c>
      <c r="K245" s="306">
        <f>IF(K$74=0,0,K$74/NFM_fec!K$74)</f>
        <v>0</v>
      </c>
      <c r="L245" s="306">
        <f>IF(L$74=0,0,L$74/NFM_fec!L$74)</f>
        <v>0</v>
      </c>
      <c r="M245" s="306">
        <f>IF(M$74=0,0,M$74/NFM_fec!M$74)</f>
        <v>0</v>
      </c>
      <c r="N245" s="306">
        <f>IF(N$74=0,0,N$74/NFM_fec!N$74)</f>
        <v>0</v>
      </c>
      <c r="O245" s="306">
        <f>IF(O$74=0,0,O$74/NFM_fec!O$74)</f>
        <v>0</v>
      </c>
      <c r="P245" s="306">
        <f>IF(P$74=0,0,P$74/NFM_fec!P$74)</f>
        <v>0</v>
      </c>
      <c r="Q245" s="306">
        <f>IF(Q$74=0,0,Q$74/NFM_fec!Q$74)</f>
        <v>0</v>
      </c>
      <c r="R245" s="306">
        <f>IF(R$74=0,0,R$74/NFM_fec!R$74)</f>
        <v>0</v>
      </c>
      <c r="S245" s="306">
        <f>IF(S$74=0,0,S$74/NFM_fec!S$74)</f>
        <v>0</v>
      </c>
      <c r="T245" s="306">
        <f>IF(T$74=0,0,T$74/NFM_fec!T$74)</f>
        <v>0</v>
      </c>
      <c r="U245" s="306">
        <f>IF(U$74=0,0,U$74/NFM_fec!U$74)</f>
        <v>0</v>
      </c>
      <c r="V245" s="306">
        <f>IF(V$74=0,0,V$74/NFM_fec!V$74)</f>
        <v>0</v>
      </c>
      <c r="W245" s="306">
        <f>IF(W$74=0,0,W$74/NFM_fec!W$74)</f>
        <v>0</v>
      </c>
      <c r="X245" s="306">
        <f>IF(X$74=0,0,X$74/NFM_fec!X$74)</f>
        <v>0</v>
      </c>
      <c r="Y245" s="306">
        <f>IF(Y$74=0,0,Y$74/NFM_fec!Y$74)</f>
        <v>0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</v>
      </c>
      <c r="C246" s="306">
        <f>IF(C$75=0,0,C$75/NFM_fec!C$75)</f>
        <v>0</v>
      </c>
      <c r="D246" s="306">
        <f>IF(D$75=0,0,D$75/NFM_fec!D$75)</f>
        <v>0</v>
      </c>
      <c r="E246" s="306">
        <f>IF(E$75=0,0,E$75/NFM_fec!E$75)</f>
        <v>0</v>
      </c>
      <c r="F246" s="306">
        <f>IF(F$75=0,0,F$75/NFM_fec!F$75)</f>
        <v>0</v>
      </c>
      <c r="G246" s="306">
        <f>IF(G$75=0,0,G$75/NFM_fec!G$75)</f>
        <v>0</v>
      </c>
      <c r="H246" s="306">
        <f>IF(H$75=0,0,H$75/NFM_fec!H$75)</f>
        <v>0</v>
      </c>
      <c r="I246" s="306">
        <f>IF(I$75=0,0,I$75/NFM_fec!I$75)</f>
        <v>0</v>
      </c>
      <c r="J246" s="306">
        <f>IF(J$75=0,0,J$75/NFM_fec!J$75)</f>
        <v>0</v>
      </c>
      <c r="K246" s="306">
        <f>IF(K$75=0,0,K$75/NFM_fec!K$75)</f>
        <v>0</v>
      </c>
      <c r="L246" s="306">
        <f>IF(L$75=0,0,L$75/NFM_fec!L$75)</f>
        <v>0</v>
      </c>
      <c r="M246" s="306">
        <f>IF(M$75=0,0,M$75/NFM_fec!M$75)</f>
        <v>0</v>
      </c>
      <c r="N246" s="306">
        <f>IF(N$75=0,0,N$75/NFM_fec!N$75)</f>
        <v>0</v>
      </c>
      <c r="O246" s="306">
        <f>IF(O$75=0,0,O$75/NFM_fec!O$75)</f>
        <v>0</v>
      </c>
      <c r="P246" s="306">
        <f>IF(P$75=0,0,P$75/NFM_fec!P$75)</f>
        <v>0</v>
      </c>
      <c r="Q246" s="306">
        <f>IF(Q$75=0,0,Q$75/NFM_fec!Q$75)</f>
        <v>0</v>
      </c>
      <c r="R246" s="306">
        <f>IF(R$75=0,0,R$75/NFM_fec!R$75)</f>
        <v>0</v>
      </c>
      <c r="S246" s="306">
        <f>IF(S$75=0,0,S$75/NFM_fec!S$75)</f>
        <v>0</v>
      </c>
      <c r="T246" s="306">
        <f>IF(T$75=0,0,T$75/NFM_fec!T$75)</f>
        <v>0</v>
      </c>
      <c r="U246" s="306">
        <f>IF(U$75=0,0,U$75/NFM_fec!U$75)</f>
        <v>0</v>
      </c>
      <c r="V246" s="306">
        <f>IF(V$75=0,0,V$75/NFM_fec!V$75)</f>
        <v>0</v>
      </c>
      <c r="W246" s="306">
        <f>IF(W$75=0,0,W$75/NFM_fec!W$75)</f>
        <v>0</v>
      </c>
      <c r="X246" s="306">
        <f>IF(X$75=0,0,X$75/NFM_fec!X$75)</f>
        <v>0</v>
      </c>
      <c r="Y246" s="306">
        <f>IF(Y$75=0,0,Y$75/NFM_fec!Y$75)</f>
        <v>0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</v>
      </c>
      <c r="C247" s="306">
        <f>IF(C$76=0,0,C$76/NFM_fec!C$76)</f>
        <v>0</v>
      </c>
      <c r="D247" s="306">
        <f>IF(D$76=0,0,D$76/NFM_fec!D$76)</f>
        <v>0</v>
      </c>
      <c r="E247" s="306">
        <f>IF(E$76=0,0,E$76/NFM_fec!E$76)</f>
        <v>0</v>
      </c>
      <c r="F247" s="306">
        <f>IF(F$76=0,0,F$76/NFM_fec!F$76)</f>
        <v>0</v>
      </c>
      <c r="G247" s="306">
        <f>IF(G$76=0,0,G$76/NFM_fec!G$76)</f>
        <v>0</v>
      </c>
      <c r="H247" s="306">
        <f>IF(H$76=0,0,H$76/NFM_fec!H$76)</f>
        <v>0</v>
      </c>
      <c r="I247" s="306">
        <f>IF(I$76=0,0,I$76/NFM_fec!I$76)</f>
        <v>0</v>
      </c>
      <c r="J247" s="306">
        <f>IF(J$76=0,0,J$76/NFM_fec!J$76)</f>
        <v>0</v>
      </c>
      <c r="K247" s="306">
        <f>IF(K$76=0,0,K$76/NFM_fec!K$76)</f>
        <v>0</v>
      </c>
      <c r="L247" s="306">
        <f>IF(L$76=0,0,L$76/NFM_fec!L$76)</f>
        <v>0</v>
      </c>
      <c r="M247" s="306">
        <f>IF(M$76=0,0,M$76/NFM_fec!M$76)</f>
        <v>0</v>
      </c>
      <c r="N247" s="306">
        <f>IF(N$76=0,0,N$76/NFM_fec!N$76)</f>
        <v>0</v>
      </c>
      <c r="O247" s="306">
        <f>IF(O$76=0,0,O$76/NFM_fec!O$76)</f>
        <v>0</v>
      </c>
      <c r="P247" s="306">
        <f>IF(P$76=0,0,P$76/NFM_fec!P$76)</f>
        <v>0</v>
      </c>
      <c r="Q247" s="306">
        <f>IF(Q$76=0,0,Q$76/NFM_fec!Q$76)</f>
        <v>0</v>
      </c>
      <c r="R247" s="306">
        <f>IF(R$76=0,0,R$76/NFM_fec!R$76)</f>
        <v>0</v>
      </c>
      <c r="S247" s="306">
        <f>IF(S$76=0,0,S$76/NFM_fec!S$76)</f>
        <v>0</v>
      </c>
      <c r="T247" s="306">
        <f>IF(T$76=0,0,T$76/NFM_fec!T$76)</f>
        <v>0</v>
      </c>
      <c r="U247" s="306">
        <f>IF(U$76=0,0,U$76/NFM_fec!U$76)</f>
        <v>0</v>
      </c>
      <c r="V247" s="306">
        <f>IF(V$76=0,0,V$76/NFM_fec!V$76)</f>
        <v>0</v>
      </c>
      <c r="W247" s="306">
        <f>IF(W$76=0,0,W$76/NFM_fec!W$76)</f>
        <v>0</v>
      </c>
      <c r="X247" s="306">
        <f>IF(X$76=0,0,X$76/NFM_fec!X$76)</f>
        <v>0</v>
      </c>
      <c r="Y247" s="306">
        <f>IF(Y$76=0,0,Y$76/NFM_fec!Y$76)</f>
        <v>0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</v>
      </c>
      <c r="C248" s="307">
        <f>IF(C$77=0,0,C$77/NFM_fec!C$77)</f>
        <v>0</v>
      </c>
      <c r="D248" s="307">
        <f>IF(D$77=0,0,D$77/NFM_fec!D$77)</f>
        <v>0</v>
      </c>
      <c r="E248" s="307">
        <f>IF(E$77=0,0,E$77/NFM_fec!E$77)</f>
        <v>0</v>
      </c>
      <c r="F248" s="307">
        <f>IF(F$77=0,0,F$77/NFM_fec!F$77)</f>
        <v>0</v>
      </c>
      <c r="G248" s="307">
        <f>IF(G$77=0,0,G$77/NFM_fec!G$77)</f>
        <v>0</v>
      </c>
      <c r="H248" s="307">
        <f>IF(H$77=0,0,H$77/NFM_fec!H$77)</f>
        <v>0</v>
      </c>
      <c r="I248" s="307">
        <f>IF(I$77=0,0,I$77/NFM_fec!I$77)</f>
        <v>0</v>
      </c>
      <c r="J248" s="307">
        <f>IF(J$77=0,0,J$77/NFM_fec!J$77)</f>
        <v>0</v>
      </c>
      <c r="K248" s="307">
        <f>IF(K$77=0,0,K$77/NFM_fec!K$77)</f>
        <v>0</v>
      </c>
      <c r="L248" s="307">
        <f>IF(L$77=0,0,L$77/NFM_fec!L$77)</f>
        <v>0</v>
      </c>
      <c r="M248" s="307">
        <f>IF(M$77=0,0,M$77/NFM_fec!M$77)</f>
        <v>0</v>
      </c>
      <c r="N248" s="307">
        <f>IF(N$77=0,0,N$77/NFM_fec!N$77)</f>
        <v>0</v>
      </c>
      <c r="O248" s="307">
        <f>IF(O$77=0,0,O$77/NFM_fec!O$77)</f>
        <v>0</v>
      </c>
      <c r="P248" s="307">
        <f>IF(P$77=0,0,P$77/NFM_fec!P$77)</f>
        <v>0</v>
      </c>
      <c r="Q248" s="307">
        <f>IF(Q$77=0,0,Q$77/NFM_fec!Q$77)</f>
        <v>0</v>
      </c>
      <c r="R248" s="307">
        <f>IF(R$77=0,0,R$77/NFM_fec!R$77)</f>
        <v>0</v>
      </c>
      <c r="S248" s="307">
        <f>IF(S$77=0,0,S$77/NFM_fec!S$77)</f>
        <v>0</v>
      </c>
      <c r="T248" s="307">
        <f>IF(T$77=0,0,T$77/NFM_fec!T$77)</f>
        <v>0</v>
      </c>
      <c r="U248" s="307">
        <f>IF(U$77=0,0,U$77/NFM_fec!U$77)</f>
        <v>0</v>
      </c>
      <c r="V248" s="307">
        <f>IF(V$77=0,0,V$77/NFM_fec!V$77)</f>
        <v>0</v>
      </c>
      <c r="W248" s="307">
        <f>IF(W$77=0,0,W$77/NFM_fec!W$77)</f>
        <v>0</v>
      </c>
      <c r="X248" s="307">
        <f>IF(X$77=0,0,X$77/NFM_fec!X$77)</f>
        <v>0</v>
      </c>
      <c r="Y248" s="307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</v>
      </c>
      <c r="C249" s="308">
        <f>IF(C$83=0,0,C$83/NFM_fec!C$83)</f>
        <v>0</v>
      </c>
      <c r="D249" s="308">
        <f>IF(D$83=0,0,D$83/NFM_fec!D$83)</f>
        <v>0</v>
      </c>
      <c r="E249" s="308">
        <f>IF(E$83=0,0,E$83/NFM_fec!E$83)</f>
        <v>0</v>
      </c>
      <c r="F249" s="308">
        <f>IF(F$83=0,0,F$83/NFM_fec!F$83)</f>
        <v>0</v>
      </c>
      <c r="G249" s="308">
        <f>IF(G$83=0,0,G$83/NFM_fec!G$83)</f>
        <v>0</v>
      </c>
      <c r="H249" s="308">
        <f>IF(H$83=0,0,H$83/NFM_fec!H$83)</f>
        <v>0</v>
      </c>
      <c r="I249" s="308">
        <f>IF(I$83=0,0,I$83/NFM_fec!I$83)</f>
        <v>0</v>
      </c>
      <c r="J249" s="308">
        <f>IF(J$83=0,0,J$83/NFM_fec!J$83)</f>
        <v>0</v>
      </c>
      <c r="K249" s="308">
        <f>IF(K$83=0,0,K$83/NFM_fec!K$83)</f>
        <v>0</v>
      </c>
      <c r="L249" s="308">
        <f>IF(L$83=0,0,L$83/NFM_fec!L$83)</f>
        <v>0</v>
      </c>
      <c r="M249" s="308">
        <f>IF(M$83=0,0,M$83/NFM_fec!M$83)</f>
        <v>0</v>
      </c>
      <c r="N249" s="308">
        <f>IF(N$83=0,0,N$83/NFM_fec!N$83)</f>
        <v>0</v>
      </c>
      <c r="O249" s="308">
        <f>IF(O$83=0,0,O$83/NFM_fec!O$83)</f>
        <v>0</v>
      </c>
      <c r="P249" s="308">
        <f>IF(P$83=0,0,P$83/NFM_fec!P$83)</f>
        <v>0</v>
      </c>
      <c r="Q249" s="308">
        <f>IF(Q$83=0,0,Q$83/NFM_fec!Q$83)</f>
        <v>0</v>
      </c>
      <c r="R249" s="308">
        <f>IF(R$83=0,0,R$83/NFM_fec!R$83)</f>
        <v>0</v>
      </c>
      <c r="S249" s="308">
        <f>IF(S$83=0,0,S$83/NFM_fec!S$83)</f>
        <v>0</v>
      </c>
      <c r="T249" s="308">
        <f>IF(T$83=0,0,T$83/NFM_fec!T$83)</f>
        <v>0</v>
      </c>
      <c r="U249" s="308">
        <f>IF(U$83=0,0,U$83/NFM_fec!U$83)</f>
        <v>0</v>
      </c>
      <c r="V249" s="308">
        <f>IF(V$83=0,0,V$83/NFM_fec!V$83)</f>
        <v>0</v>
      </c>
      <c r="W249" s="308">
        <f>IF(W$83=0,0,W$83/NFM_fec!W$83)</f>
        <v>0</v>
      </c>
      <c r="X249" s="308">
        <f>IF(X$83=0,0,X$83/NFM_fec!X$83)</f>
        <v>0</v>
      </c>
      <c r="Y249" s="308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</v>
      </c>
      <c r="C250" s="308">
        <f>IF(C$90=0,0,C$90/NFM_fec!C$90)</f>
        <v>0</v>
      </c>
      <c r="D250" s="308">
        <f>IF(D$90=0,0,D$90/NFM_fec!D$90)</f>
        <v>0</v>
      </c>
      <c r="E250" s="308">
        <f>IF(E$90=0,0,E$90/NFM_fec!E$90)</f>
        <v>0</v>
      </c>
      <c r="F250" s="308">
        <f>IF(F$90=0,0,F$90/NFM_fec!F$90)</f>
        <v>0</v>
      </c>
      <c r="G250" s="308">
        <f>IF(G$90=0,0,G$90/NFM_fec!G$90)</f>
        <v>0</v>
      </c>
      <c r="H250" s="308">
        <f>IF(H$90=0,0,H$90/NFM_fec!H$90)</f>
        <v>0</v>
      </c>
      <c r="I250" s="308">
        <f>IF(I$90=0,0,I$90/NFM_fec!I$90)</f>
        <v>0</v>
      </c>
      <c r="J250" s="308">
        <f>IF(J$90=0,0,J$90/NFM_fec!J$90)</f>
        <v>0</v>
      </c>
      <c r="K250" s="308">
        <f>IF(K$90=0,0,K$90/NFM_fec!K$90)</f>
        <v>0</v>
      </c>
      <c r="L250" s="308">
        <f>IF(L$90=0,0,L$90/NFM_fec!L$90)</f>
        <v>0</v>
      </c>
      <c r="M250" s="308">
        <f>IF(M$90=0,0,M$90/NFM_fec!M$90)</f>
        <v>0</v>
      </c>
      <c r="N250" s="308">
        <f>IF(N$90=0,0,N$90/NFM_fec!N$90)</f>
        <v>0</v>
      </c>
      <c r="O250" s="308">
        <f>IF(O$90=0,0,O$90/NFM_fec!O$90)</f>
        <v>0</v>
      </c>
      <c r="P250" s="308">
        <f>IF(P$90=0,0,P$90/NFM_fec!P$90)</f>
        <v>0</v>
      </c>
      <c r="Q250" s="308">
        <f>IF(Q$90=0,0,Q$90/NFM_fec!Q$90)</f>
        <v>0</v>
      </c>
      <c r="R250" s="308">
        <f>IF(R$90=0,0,R$90/NFM_fec!R$90)</f>
        <v>0</v>
      </c>
      <c r="S250" s="308">
        <f>IF(S$90=0,0,S$90/NFM_fec!S$90)</f>
        <v>0</v>
      </c>
      <c r="T250" s="308">
        <f>IF(T$90=0,0,T$90/NFM_fec!T$90)</f>
        <v>0</v>
      </c>
      <c r="U250" s="308">
        <f>IF(U$90=0,0,U$90/NFM_fec!U$90)</f>
        <v>0</v>
      </c>
      <c r="V250" s="308">
        <f>IF(V$90=0,0,V$90/NFM_fec!V$90)</f>
        <v>0</v>
      </c>
      <c r="W250" s="308">
        <f>IF(W$90=0,0,W$90/NFM_fec!W$90)</f>
        <v>0</v>
      </c>
      <c r="X250" s="308">
        <f>IF(X$90=0,0,X$90/NFM_fec!X$90)</f>
        <v>0</v>
      </c>
      <c r="Y250" s="308">
        <f>IF(Y$90=0,0,Y$90/NFM_fec!Y$90)</f>
        <v>0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</v>
      </c>
      <c r="C251" s="309">
        <f>IF(C$97=0,0,C$97/NFM_fec!C$97)</f>
        <v>0</v>
      </c>
      <c r="D251" s="309">
        <f>IF(D$97=0,0,D$97/NFM_fec!D$97)</f>
        <v>0</v>
      </c>
      <c r="E251" s="309">
        <f>IF(E$97=0,0,E$97/NFM_fec!E$97)</f>
        <v>0</v>
      </c>
      <c r="F251" s="309">
        <f>IF(F$97=0,0,F$97/NFM_fec!F$97)</f>
        <v>0</v>
      </c>
      <c r="G251" s="309">
        <f>IF(G$97=0,0,G$97/NFM_fec!G$97)</f>
        <v>0</v>
      </c>
      <c r="H251" s="309">
        <f>IF(H$97=0,0,H$97/NFM_fec!H$97)</f>
        <v>0</v>
      </c>
      <c r="I251" s="309">
        <f>IF(I$97=0,0,I$97/NFM_fec!I$97)</f>
        <v>0</v>
      </c>
      <c r="J251" s="309">
        <f>IF(J$97=0,0,J$97/NFM_fec!J$97)</f>
        <v>0</v>
      </c>
      <c r="K251" s="309">
        <f>IF(K$97=0,0,K$97/NFM_fec!K$97)</f>
        <v>0</v>
      </c>
      <c r="L251" s="309">
        <f>IF(L$97=0,0,L$97/NFM_fec!L$97)</f>
        <v>0</v>
      </c>
      <c r="M251" s="309">
        <f>IF(M$97=0,0,M$97/NFM_fec!M$97)</f>
        <v>0</v>
      </c>
      <c r="N251" s="309">
        <f>IF(N$97=0,0,N$97/NFM_fec!N$97)</f>
        <v>0</v>
      </c>
      <c r="O251" s="309">
        <f>IF(O$97=0,0,O$97/NFM_fec!O$97)</f>
        <v>0</v>
      </c>
      <c r="P251" s="309">
        <f>IF(P$97=0,0,P$97/NFM_fec!P$97)</f>
        <v>0</v>
      </c>
      <c r="Q251" s="309">
        <f>IF(Q$97=0,0,Q$97/NFM_fec!Q$97)</f>
        <v>0</v>
      </c>
      <c r="R251" s="309">
        <f>IF(R$97=0,0,R$97/NFM_fec!R$97)</f>
        <v>0</v>
      </c>
      <c r="S251" s="309">
        <f>IF(S$97=0,0,S$97/NFM_fec!S$97)</f>
        <v>0</v>
      </c>
      <c r="T251" s="309">
        <f>IF(T$97=0,0,T$97/NFM_fec!T$97)</f>
        <v>0</v>
      </c>
      <c r="U251" s="309">
        <f>IF(U$97=0,0,U$97/NFM_fec!U$97)</f>
        <v>0</v>
      </c>
      <c r="V251" s="309">
        <f>IF(V$97=0,0,V$97/NFM_fec!V$97)</f>
        <v>0</v>
      </c>
      <c r="W251" s="309">
        <f>IF(W$97=0,0,W$97/NFM_fec!W$97)</f>
        <v>0</v>
      </c>
      <c r="X251" s="309">
        <f>IF(X$97=0,0,X$97/NFM_fec!X$97)</f>
        <v>0</v>
      </c>
      <c r="Y251" s="309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</v>
      </c>
      <c r="C253" s="304">
        <f>IF(C$115=0,0,C$115/NFM_fec!C$115)</f>
        <v>0</v>
      </c>
      <c r="D253" s="304">
        <f>IF(D$115=0,0,D$115/NFM_fec!D$115)</f>
        <v>0</v>
      </c>
      <c r="E253" s="304">
        <f>IF(E$115=0,0,E$115/NFM_fec!E$115)</f>
        <v>0</v>
      </c>
      <c r="F253" s="304">
        <f>IF(F$115=0,0,F$115/NFM_fec!F$115)</f>
        <v>0</v>
      </c>
      <c r="G253" s="304">
        <f>IF(G$115=0,0,G$115/NFM_fec!G$115)</f>
        <v>0</v>
      </c>
      <c r="H253" s="304">
        <f>IF(H$115=0,0,H$115/NFM_fec!H$115)</f>
        <v>0</v>
      </c>
      <c r="I253" s="304">
        <f>IF(I$115=0,0,I$115/NFM_fec!I$115)</f>
        <v>0</v>
      </c>
      <c r="J253" s="304">
        <f>IF(J$115=0,0,J$115/NFM_fec!J$115)</f>
        <v>0</v>
      </c>
      <c r="K253" s="304">
        <f>IF(K$115=0,0,K$115/NFM_fec!K$115)</f>
        <v>0</v>
      </c>
      <c r="L253" s="304">
        <f>IF(L$115=0,0,L$115/NFM_fec!L$115)</f>
        <v>0</v>
      </c>
      <c r="M253" s="304">
        <f>IF(M$115=0,0,M$115/NFM_fec!M$115)</f>
        <v>0</v>
      </c>
      <c r="N253" s="304">
        <f>IF(N$115=0,0,N$115/NFM_fec!N$115)</f>
        <v>0</v>
      </c>
      <c r="O253" s="304">
        <f>IF(O$115=0,0,O$115/NFM_fec!O$115)</f>
        <v>0</v>
      </c>
      <c r="P253" s="304">
        <f>IF(P$115=0,0,P$115/NFM_fec!P$115)</f>
        <v>0</v>
      </c>
      <c r="Q253" s="304">
        <f>IF(Q$115=0,0,Q$115/NFM_fec!Q$115)</f>
        <v>0</v>
      </c>
      <c r="R253" s="304">
        <f>IF(R$115=0,0,R$115/NFM_fec!R$115)</f>
        <v>0</v>
      </c>
      <c r="S253" s="304">
        <f>IF(S$115=0,0,S$115/NFM_fec!S$115)</f>
        <v>0</v>
      </c>
      <c r="T253" s="304">
        <f>IF(T$115=0,0,T$115/NFM_fec!T$115)</f>
        <v>0</v>
      </c>
      <c r="U253" s="304">
        <f>IF(U$115=0,0,U$115/NFM_fec!U$115)</f>
        <v>0</v>
      </c>
      <c r="V253" s="304">
        <f>IF(V$115=0,0,V$115/NFM_fec!V$115)</f>
        <v>0</v>
      </c>
      <c r="W253" s="304">
        <f>IF(W$115=0,0,W$115/NFM_fec!W$115)</f>
        <v>0</v>
      </c>
      <c r="X253" s="304">
        <f>IF(X$115=0,0,X$115/NFM_fec!X$115)</f>
        <v>0</v>
      </c>
      <c r="Y253" s="304">
        <f>IF(Y$115=0,0,Y$115/NFM_fec!Y$115)</f>
        <v>0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</v>
      </c>
      <c r="C254" s="305">
        <f>IF(C$116=0,0,C$116/NFM_fec!C$116)</f>
        <v>0</v>
      </c>
      <c r="D254" s="305">
        <f>IF(D$116=0,0,D$116/NFM_fec!D$116)</f>
        <v>0</v>
      </c>
      <c r="E254" s="305">
        <f>IF(E$116=0,0,E$116/NFM_fec!E$116)</f>
        <v>0</v>
      </c>
      <c r="F254" s="305">
        <f>IF(F$116=0,0,F$116/NFM_fec!F$116)</f>
        <v>0</v>
      </c>
      <c r="G254" s="305">
        <f>IF(G$116=0,0,G$116/NFM_fec!G$116)</f>
        <v>0</v>
      </c>
      <c r="H254" s="305">
        <f>IF(H$116=0,0,H$116/NFM_fec!H$116)</f>
        <v>0</v>
      </c>
      <c r="I254" s="305">
        <f>IF(I$116=0,0,I$116/NFM_fec!I$116)</f>
        <v>0</v>
      </c>
      <c r="J254" s="305">
        <f>IF(J$116=0,0,J$116/NFM_fec!J$116)</f>
        <v>0</v>
      </c>
      <c r="K254" s="305">
        <f>IF(K$116=0,0,K$116/NFM_fec!K$116)</f>
        <v>0</v>
      </c>
      <c r="L254" s="305">
        <f>IF(L$116=0,0,L$116/NFM_fec!L$116)</f>
        <v>0</v>
      </c>
      <c r="M254" s="305">
        <f>IF(M$116=0,0,M$116/NFM_fec!M$116)</f>
        <v>0</v>
      </c>
      <c r="N254" s="305">
        <f>IF(N$116=0,0,N$116/NFM_fec!N$116)</f>
        <v>0</v>
      </c>
      <c r="O254" s="305">
        <f>IF(O$116=0,0,O$116/NFM_fec!O$116)</f>
        <v>0</v>
      </c>
      <c r="P254" s="305">
        <f>IF(P$116=0,0,P$116/NFM_fec!P$116)</f>
        <v>0</v>
      </c>
      <c r="Q254" s="305">
        <f>IF(Q$116=0,0,Q$116/NFM_fec!Q$116)</f>
        <v>0</v>
      </c>
      <c r="R254" s="305">
        <f>IF(R$116=0,0,R$116/NFM_fec!R$116)</f>
        <v>0</v>
      </c>
      <c r="S254" s="305">
        <f>IF(S$116=0,0,S$116/NFM_fec!S$116)</f>
        <v>0</v>
      </c>
      <c r="T254" s="305">
        <f>IF(T$116=0,0,T$116/NFM_fec!T$116)</f>
        <v>0</v>
      </c>
      <c r="U254" s="305">
        <f>IF(U$116=0,0,U$116/NFM_fec!U$116)</f>
        <v>0</v>
      </c>
      <c r="V254" s="305">
        <f>IF(V$116=0,0,V$116/NFM_fec!V$116)</f>
        <v>0</v>
      </c>
      <c r="W254" s="305">
        <f>IF(W$116=0,0,W$116/NFM_fec!W$116)</f>
        <v>0</v>
      </c>
      <c r="X254" s="305">
        <f>IF(X$116=0,0,X$116/NFM_fec!X$116)</f>
        <v>0</v>
      </c>
      <c r="Y254" s="305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</v>
      </c>
      <c r="C255" s="306">
        <f>IF(C$117=0,0,C$117/NFM_fec!C$117)</f>
        <v>0</v>
      </c>
      <c r="D255" s="306">
        <f>IF(D$117=0,0,D$117/NFM_fec!D$117)</f>
        <v>0</v>
      </c>
      <c r="E255" s="306">
        <f>IF(E$117=0,0,E$117/NFM_fec!E$117)</f>
        <v>0</v>
      </c>
      <c r="F255" s="306">
        <f>IF(F$117=0,0,F$117/NFM_fec!F$117)</f>
        <v>0</v>
      </c>
      <c r="G255" s="306">
        <f>IF(G$117=0,0,G$117/NFM_fec!G$117)</f>
        <v>0</v>
      </c>
      <c r="H255" s="306">
        <f>IF(H$117=0,0,H$117/NFM_fec!H$117)</f>
        <v>0</v>
      </c>
      <c r="I255" s="306">
        <f>IF(I$117=0,0,I$117/NFM_fec!I$117)</f>
        <v>0</v>
      </c>
      <c r="J255" s="306">
        <f>IF(J$117=0,0,J$117/NFM_fec!J$117)</f>
        <v>0</v>
      </c>
      <c r="K255" s="306">
        <f>IF(K$117=0,0,K$117/NFM_fec!K$117)</f>
        <v>0</v>
      </c>
      <c r="L255" s="306">
        <f>IF(L$117=0,0,L$117/NFM_fec!L$117)</f>
        <v>0</v>
      </c>
      <c r="M255" s="306">
        <f>IF(M$117=0,0,M$117/NFM_fec!M$117)</f>
        <v>0</v>
      </c>
      <c r="N255" s="306">
        <f>IF(N$117=0,0,N$117/NFM_fec!N$117)</f>
        <v>0</v>
      </c>
      <c r="O255" s="306">
        <f>IF(O$117=0,0,O$117/NFM_fec!O$117)</f>
        <v>0</v>
      </c>
      <c r="P255" s="306">
        <f>IF(P$117=0,0,P$117/NFM_fec!P$117)</f>
        <v>0</v>
      </c>
      <c r="Q255" s="306">
        <f>IF(Q$117=0,0,Q$117/NFM_fec!Q$117)</f>
        <v>0</v>
      </c>
      <c r="R255" s="306">
        <f>IF(R$117=0,0,R$117/NFM_fec!R$117)</f>
        <v>0</v>
      </c>
      <c r="S255" s="306">
        <f>IF(S$117=0,0,S$117/NFM_fec!S$117)</f>
        <v>0</v>
      </c>
      <c r="T255" s="306">
        <f>IF(T$117=0,0,T$117/NFM_fec!T$117)</f>
        <v>0</v>
      </c>
      <c r="U255" s="306">
        <f>IF(U$117=0,0,U$117/NFM_fec!U$117)</f>
        <v>0</v>
      </c>
      <c r="V255" s="306">
        <f>IF(V$117=0,0,V$117/NFM_fec!V$117)</f>
        <v>0</v>
      </c>
      <c r="W255" s="306">
        <f>IF(W$117=0,0,W$117/NFM_fec!W$117)</f>
        <v>0</v>
      </c>
      <c r="X255" s="306">
        <f>IF(X$117=0,0,X$117/NFM_fec!X$117)</f>
        <v>0</v>
      </c>
      <c r="Y255" s="306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</v>
      </c>
      <c r="C256" s="306">
        <f>IF(C$118=0,0,C$118/NFM_fec!C$118)</f>
        <v>0</v>
      </c>
      <c r="D256" s="306">
        <f>IF(D$118=0,0,D$118/NFM_fec!D$118)</f>
        <v>0</v>
      </c>
      <c r="E256" s="306">
        <f>IF(E$118=0,0,E$118/NFM_fec!E$118)</f>
        <v>0</v>
      </c>
      <c r="F256" s="306">
        <f>IF(F$118=0,0,F$118/NFM_fec!F$118)</f>
        <v>0</v>
      </c>
      <c r="G256" s="306">
        <f>IF(G$118=0,0,G$118/NFM_fec!G$118)</f>
        <v>0</v>
      </c>
      <c r="H256" s="306">
        <f>IF(H$118=0,0,H$118/NFM_fec!H$118)</f>
        <v>0</v>
      </c>
      <c r="I256" s="306">
        <f>IF(I$118=0,0,I$118/NFM_fec!I$118)</f>
        <v>0</v>
      </c>
      <c r="J256" s="306">
        <f>IF(J$118=0,0,J$118/NFM_fec!J$118)</f>
        <v>0</v>
      </c>
      <c r="K256" s="306">
        <f>IF(K$118=0,0,K$118/NFM_fec!K$118)</f>
        <v>0</v>
      </c>
      <c r="L256" s="306">
        <f>IF(L$118=0,0,L$118/NFM_fec!L$118)</f>
        <v>0</v>
      </c>
      <c r="M256" s="306">
        <f>IF(M$118=0,0,M$118/NFM_fec!M$118)</f>
        <v>0</v>
      </c>
      <c r="N256" s="306">
        <f>IF(N$118=0,0,N$118/NFM_fec!N$118)</f>
        <v>0</v>
      </c>
      <c r="O256" s="306">
        <f>IF(O$118=0,0,O$118/NFM_fec!O$118)</f>
        <v>0</v>
      </c>
      <c r="P256" s="306">
        <f>IF(P$118=0,0,P$118/NFM_fec!P$118)</f>
        <v>0</v>
      </c>
      <c r="Q256" s="306">
        <f>IF(Q$118=0,0,Q$118/NFM_fec!Q$118)</f>
        <v>0</v>
      </c>
      <c r="R256" s="306">
        <f>IF(R$118=0,0,R$118/NFM_fec!R$118)</f>
        <v>0</v>
      </c>
      <c r="S256" s="306">
        <f>IF(S$118=0,0,S$118/NFM_fec!S$118)</f>
        <v>0</v>
      </c>
      <c r="T256" s="306">
        <f>IF(T$118=0,0,T$118/NFM_fec!T$118)</f>
        <v>0</v>
      </c>
      <c r="U256" s="306">
        <f>IF(U$118=0,0,U$118/NFM_fec!U$118)</f>
        <v>0</v>
      </c>
      <c r="V256" s="306">
        <f>IF(V$118=0,0,V$118/NFM_fec!V$118)</f>
        <v>0</v>
      </c>
      <c r="W256" s="306">
        <f>IF(W$118=0,0,W$118/NFM_fec!W$118)</f>
        <v>0</v>
      </c>
      <c r="X256" s="306">
        <f>IF(X$118=0,0,X$118/NFM_fec!X$118)</f>
        <v>0</v>
      </c>
      <c r="Y256" s="306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</v>
      </c>
      <c r="C257" s="306">
        <f>IF(C$119=0,0,C$119/NFM_fec!C$119)</f>
        <v>0</v>
      </c>
      <c r="D257" s="306">
        <f>IF(D$119=0,0,D$119/NFM_fec!D$119)</f>
        <v>0</v>
      </c>
      <c r="E257" s="306">
        <f>IF(E$119=0,0,E$119/NFM_fec!E$119)</f>
        <v>0</v>
      </c>
      <c r="F257" s="306">
        <f>IF(F$119=0,0,F$119/NFM_fec!F$119)</f>
        <v>0</v>
      </c>
      <c r="G257" s="306">
        <f>IF(G$119=0,0,G$119/NFM_fec!G$119)</f>
        <v>0</v>
      </c>
      <c r="H257" s="306">
        <f>IF(H$119=0,0,H$119/NFM_fec!H$119)</f>
        <v>0</v>
      </c>
      <c r="I257" s="306">
        <f>IF(I$119=0,0,I$119/NFM_fec!I$119)</f>
        <v>0</v>
      </c>
      <c r="J257" s="306">
        <f>IF(J$119=0,0,J$119/NFM_fec!J$119)</f>
        <v>0</v>
      </c>
      <c r="K257" s="306">
        <f>IF(K$119=0,0,K$119/NFM_fec!K$119)</f>
        <v>0</v>
      </c>
      <c r="L257" s="306">
        <f>IF(L$119=0,0,L$119/NFM_fec!L$119)</f>
        <v>0</v>
      </c>
      <c r="M257" s="306">
        <f>IF(M$119=0,0,M$119/NFM_fec!M$119)</f>
        <v>0</v>
      </c>
      <c r="N257" s="306">
        <f>IF(N$119=0,0,N$119/NFM_fec!N$119)</f>
        <v>0</v>
      </c>
      <c r="O257" s="306">
        <f>IF(O$119=0,0,O$119/NFM_fec!O$119)</f>
        <v>0</v>
      </c>
      <c r="P257" s="306">
        <f>IF(P$119=0,0,P$119/NFM_fec!P$119)</f>
        <v>0</v>
      </c>
      <c r="Q257" s="306">
        <f>IF(Q$119=0,0,Q$119/NFM_fec!Q$119)</f>
        <v>0</v>
      </c>
      <c r="R257" s="306">
        <f>IF(R$119=0,0,R$119/NFM_fec!R$119)</f>
        <v>0</v>
      </c>
      <c r="S257" s="306">
        <f>IF(S$119=0,0,S$119/NFM_fec!S$119)</f>
        <v>0</v>
      </c>
      <c r="T257" s="306">
        <f>IF(T$119=0,0,T$119/NFM_fec!T$119)</f>
        <v>0</v>
      </c>
      <c r="U257" s="306">
        <f>IF(U$119=0,0,U$119/NFM_fec!U$119)</f>
        <v>0</v>
      </c>
      <c r="V257" s="306">
        <f>IF(V$119=0,0,V$119/NFM_fec!V$119)</f>
        <v>0</v>
      </c>
      <c r="W257" s="306">
        <f>IF(W$119=0,0,W$119/NFM_fec!W$119)</f>
        <v>0</v>
      </c>
      <c r="X257" s="306">
        <f>IF(X$119=0,0,X$119/NFM_fec!X$119)</f>
        <v>0</v>
      </c>
      <c r="Y257" s="306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</v>
      </c>
      <c r="C258" s="307">
        <f>IF(C$120=0,0,C$120/NFM_fec!C$120)</f>
        <v>0</v>
      </c>
      <c r="D258" s="307">
        <f>IF(D$120=0,0,D$120/NFM_fec!D$120)</f>
        <v>0</v>
      </c>
      <c r="E258" s="307">
        <f>IF(E$120=0,0,E$120/NFM_fec!E$120)</f>
        <v>0</v>
      </c>
      <c r="F258" s="307">
        <f>IF(F$120=0,0,F$120/NFM_fec!F$120)</f>
        <v>0</v>
      </c>
      <c r="G258" s="307">
        <f>IF(G$120=0,0,G$120/NFM_fec!G$120)</f>
        <v>0</v>
      </c>
      <c r="H258" s="307">
        <f>IF(H$120=0,0,H$120/NFM_fec!H$120)</f>
        <v>0</v>
      </c>
      <c r="I258" s="307">
        <f>IF(I$120=0,0,I$120/NFM_fec!I$120)</f>
        <v>0</v>
      </c>
      <c r="J258" s="307">
        <f>IF(J$120=0,0,J$120/NFM_fec!J$120)</f>
        <v>0</v>
      </c>
      <c r="K258" s="307">
        <f>IF(K$120=0,0,K$120/NFM_fec!K$120)</f>
        <v>0</v>
      </c>
      <c r="L258" s="307">
        <f>IF(L$120=0,0,L$120/NFM_fec!L$120)</f>
        <v>0</v>
      </c>
      <c r="M258" s="307">
        <f>IF(M$120=0,0,M$120/NFM_fec!M$120)</f>
        <v>0</v>
      </c>
      <c r="N258" s="307">
        <f>IF(N$120=0,0,N$120/NFM_fec!N$120)</f>
        <v>0</v>
      </c>
      <c r="O258" s="307">
        <f>IF(O$120=0,0,O$120/NFM_fec!O$120)</f>
        <v>0</v>
      </c>
      <c r="P258" s="307">
        <f>IF(P$120=0,0,P$120/NFM_fec!P$120)</f>
        <v>0</v>
      </c>
      <c r="Q258" s="307">
        <f>IF(Q$120=0,0,Q$120/NFM_fec!Q$120)</f>
        <v>0</v>
      </c>
      <c r="R258" s="307">
        <f>IF(R$120=0,0,R$120/NFM_fec!R$120)</f>
        <v>0</v>
      </c>
      <c r="S258" s="307">
        <f>IF(S$120=0,0,S$120/NFM_fec!S$120)</f>
        <v>0</v>
      </c>
      <c r="T258" s="307">
        <f>IF(T$120=0,0,T$120/NFM_fec!T$120)</f>
        <v>0</v>
      </c>
      <c r="U258" s="307">
        <f>IF(U$120=0,0,U$120/NFM_fec!U$120)</f>
        <v>0</v>
      </c>
      <c r="V258" s="307">
        <f>IF(V$120=0,0,V$120/NFM_fec!V$120)</f>
        <v>0</v>
      </c>
      <c r="W258" s="307">
        <f>IF(W$120=0,0,W$120/NFM_fec!W$120)</f>
        <v>0</v>
      </c>
      <c r="X258" s="307">
        <f>IF(X$120=0,0,X$120/NFM_fec!X$120)</f>
        <v>0</v>
      </c>
      <c r="Y258" s="307">
        <f>IF(Y$120=0,0,Y$120/NFM_fec!Y$120)</f>
        <v>0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</v>
      </c>
      <c r="C259" s="308">
        <f>IF(C$126=0,0,C$126/NFM_fec!C$126)</f>
        <v>0</v>
      </c>
      <c r="D259" s="308">
        <f>IF(D$126=0,0,D$126/NFM_fec!D$126)</f>
        <v>0</v>
      </c>
      <c r="E259" s="308">
        <f>IF(E$126=0,0,E$126/NFM_fec!E$126)</f>
        <v>0</v>
      </c>
      <c r="F259" s="308">
        <f>IF(F$126=0,0,F$126/NFM_fec!F$126)</f>
        <v>0</v>
      </c>
      <c r="G259" s="308">
        <f>IF(G$126=0,0,G$126/NFM_fec!G$126)</f>
        <v>0</v>
      </c>
      <c r="H259" s="308">
        <f>IF(H$126=0,0,H$126/NFM_fec!H$126)</f>
        <v>0</v>
      </c>
      <c r="I259" s="308">
        <f>IF(I$126=0,0,I$126/NFM_fec!I$126)</f>
        <v>0</v>
      </c>
      <c r="J259" s="308">
        <f>IF(J$126=0,0,J$126/NFM_fec!J$126)</f>
        <v>0</v>
      </c>
      <c r="K259" s="308">
        <f>IF(K$126=0,0,K$126/NFM_fec!K$126)</f>
        <v>0</v>
      </c>
      <c r="L259" s="308">
        <f>IF(L$126=0,0,L$126/NFM_fec!L$126)</f>
        <v>0</v>
      </c>
      <c r="M259" s="308">
        <f>IF(M$126=0,0,M$126/NFM_fec!M$126)</f>
        <v>0</v>
      </c>
      <c r="N259" s="308">
        <f>IF(N$126=0,0,N$126/NFM_fec!N$126)</f>
        <v>0</v>
      </c>
      <c r="O259" s="308">
        <f>IF(O$126=0,0,O$126/NFM_fec!O$126)</f>
        <v>0</v>
      </c>
      <c r="P259" s="308">
        <f>IF(P$126=0,0,P$126/NFM_fec!P$126)</f>
        <v>0</v>
      </c>
      <c r="Q259" s="308">
        <f>IF(Q$126=0,0,Q$126/NFM_fec!Q$126)</f>
        <v>0</v>
      </c>
      <c r="R259" s="308">
        <f>IF(R$126=0,0,R$126/NFM_fec!R$126)</f>
        <v>0</v>
      </c>
      <c r="S259" s="308">
        <f>IF(S$126=0,0,S$126/NFM_fec!S$126)</f>
        <v>0</v>
      </c>
      <c r="T259" s="308">
        <f>IF(T$126=0,0,T$126/NFM_fec!T$126)</f>
        <v>0</v>
      </c>
      <c r="U259" s="308">
        <f>IF(U$126=0,0,U$126/NFM_fec!U$126)</f>
        <v>0</v>
      </c>
      <c r="V259" s="308">
        <f>IF(V$126=0,0,V$126/NFM_fec!V$126)</f>
        <v>0</v>
      </c>
      <c r="W259" s="308">
        <f>IF(W$126=0,0,W$126/NFM_fec!W$126)</f>
        <v>0</v>
      </c>
      <c r="X259" s="308">
        <f>IF(X$126=0,0,X$126/NFM_fec!X$126)</f>
        <v>0</v>
      </c>
      <c r="Y259" s="308">
        <f>IF(Y$126=0,0,Y$126/NFM_fec!Y$126)</f>
        <v>0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</v>
      </c>
      <c r="C260" s="308">
        <f>IF(C$134=0,0,C$134/NFM_fec!C$134)</f>
        <v>0</v>
      </c>
      <c r="D260" s="308">
        <f>IF(D$134=0,0,D$134/NFM_fec!D$134)</f>
        <v>0</v>
      </c>
      <c r="E260" s="308">
        <f>IF(E$134=0,0,E$134/NFM_fec!E$134)</f>
        <v>0</v>
      </c>
      <c r="F260" s="308">
        <f>IF(F$134=0,0,F$134/NFM_fec!F$134)</f>
        <v>0</v>
      </c>
      <c r="G260" s="308">
        <f>IF(G$134=0,0,G$134/NFM_fec!G$134)</f>
        <v>0</v>
      </c>
      <c r="H260" s="308">
        <f>IF(H$134=0,0,H$134/NFM_fec!H$134)</f>
        <v>0</v>
      </c>
      <c r="I260" s="308">
        <f>IF(I$134=0,0,I$134/NFM_fec!I$134)</f>
        <v>0</v>
      </c>
      <c r="J260" s="308">
        <f>IF(J$134=0,0,J$134/NFM_fec!J$134)</f>
        <v>0</v>
      </c>
      <c r="K260" s="308">
        <f>IF(K$134=0,0,K$134/NFM_fec!K$134)</f>
        <v>0</v>
      </c>
      <c r="L260" s="308">
        <f>IF(L$134=0,0,L$134/NFM_fec!L$134)</f>
        <v>0</v>
      </c>
      <c r="M260" s="308">
        <f>IF(M$134=0,0,M$134/NFM_fec!M$134)</f>
        <v>0</v>
      </c>
      <c r="N260" s="308">
        <f>IF(N$134=0,0,N$134/NFM_fec!N$134)</f>
        <v>0</v>
      </c>
      <c r="O260" s="308">
        <f>IF(O$134=0,0,O$134/NFM_fec!O$134)</f>
        <v>0</v>
      </c>
      <c r="P260" s="308">
        <f>IF(P$134=0,0,P$134/NFM_fec!P$134)</f>
        <v>0</v>
      </c>
      <c r="Q260" s="308">
        <f>IF(Q$134=0,0,Q$134/NFM_fec!Q$134)</f>
        <v>0</v>
      </c>
      <c r="R260" s="308">
        <f>IF(R$134=0,0,R$134/NFM_fec!R$134)</f>
        <v>0</v>
      </c>
      <c r="S260" s="308">
        <f>IF(S$134=0,0,S$134/NFM_fec!S$134)</f>
        <v>0</v>
      </c>
      <c r="T260" s="308">
        <f>IF(T$134=0,0,T$134/NFM_fec!T$134)</f>
        <v>0</v>
      </c>
      <c r="U260" s="308">
        <f>IF(U$134=0,0,U$134/NFM_fec!U$134)</f>
        <v>0</v>
      </c>
      <c r="V260" s="308">
        <f>IF(V$134=0,0,V$134/NFM_fec!V$134)</f>
        <v>0</v>
      </c>
      <c r="W260" s="308">
        <f>IF(W$134=0,0,W$134/NFM_fec!W$134)</f>
        <v>0</v>
      </c>
      <c r="X260" s="308">
        <f>IF(X$134=0,0,X$134/NFM_fec!X$134)</f>
        <v>0</v>
      </c>
      <c r="Y260" s="308">
        <f>IF(Y$134=0,0,Y$134/NFM_fec!Y$134)</f>
        <v>0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</v>
      </c>
      <c r="C261" s="309">
        <f>IF(C$141=0,0,C$141/NFM_fec!C$141)</f>
        <v>0</v>
      </c>
      <c r="D261" s="309">
        <f>IF(D$141=0,0,D$141/NFM_fec!D$141)</f>
        <v>0</v>
      </c>
      <c r="E261" s="309">
        <f>IF(E$141=0,0,E$141/NFM_fec!E$141)</f>
        <v>0</v>
      </c>
      <c r="F261" s="309">
        <f>IF(F$141=0,0,F$141/NFM_fec!F$141)</f>
        <v>0</v>
      </c>
      <c r="G261" s="309">
        <f>IF(G$141=0,0,G$141/NFM_fec!G$141)</f>
        <v>0</v>
      </c>
      <c r="H261" s="309">
        <f>IF(H$141=0,0,H$141/NFM_fec!H$141)</f>
        <v>0</v>
      </c>
      <c r="I261" s="309">
        <f>IF(I$141=0,0,I$141/NFM_fec!I$141)</f>
        <v>0</v>
      </c>
      <c r="J261" s="309">
        <f>IF(J$141=0,0,J$141/NFM_fec!J$141)</f>
        <v>0</v>
      </c>
      <c r="K261" s="309">
        <f>IF(K$141=0,0,K$141/NFM_fec!K$141)</f>
        <v>0</v>
      </c>
      <c r="L261" s="309">
        <f>IF(L$141=0,0,L$141/NFM_fec!L$141)</f>
        <v>0</v>
      </c>
      <c r="M261" s="309">
        <f>IF(M$141=0,0,M$141/NFM_fec!M$141)</f>
        <v>0</v>
      </c>
      <c r="N261" s="309">
        <f>IF(N$141=0,0,N$141/NFM_fec!N$141)</f>
        <v>0</v>
      </c>
      <c r="O261" s="309">
        <f>IF(O$141=0,0,O$141/NFM_fec!O$141)</f>
        <v>0</v>
      </c>
      <c r="P261" s="309">
        <f>IF(P$141=0,0,P$141/NFM_fec!P$141)</f>
        <v>0</v>
      </c>
      <c r="Q261" s="309">
        <f>IF(Q$141=0,0,Q$141/NFM_fec!Q$141)</f>
        <v>0</v>
      </c>
      <c r="R261" s="309">
        <f>IF(R$141=0,0,R$141/NFM_fec!R$141)</f>
        <v>0</v>
      </c>
      <c r="S261" s="309">
        <f>IF(S$141=0,0,S$141/NFM_fec!S$141)</f>
        <v>0</v>
      </c>
      <c r="T261" s="309">
        <f>IF(T$141=0,0,T$141/NFM_fec!T$141)</f>
        <v>0</v>
      </c>
      <c r="U261" s="309">
        <f>IF(U$141=0,0,U$141/NFM_fec!U$141)</f>
        <v>0</v>
      </c>
      <c r="V261" s="309">
        <f>IF(V$141=0,0,V$141/NFM_fec!V$141)</f>
        <v>0</v>
      </c>
      <c r="W261" s="309">
        <f>IF(W$141=0,0,W$141/NFM_fec!W$141)</f>
        <v>0</v>
      </c>
      <c r="X261" s="309">
        <f>IF(X$141=0,0,X$141/NFM_fec!X$141)</f>
        <v>0</v>
      </c>
      <c r="Y261" s="309">
        <f>IF(Y$141=0,0,Y$141/NFM_fec!Y$141)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LV: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0</v>
      </c>
      <c r="C34" s="223">
        <f t="shared" si="0"/>
        <v>0</v>
      </c>
      <c r="D34" s="223">
        <f t="shared" si="0"/>
        <v>0</v>
      </c>
      <c r="E34" s="223">
        <f t="shared" si="0"/>
        <v>0</v>
      </c>
      <c r="F34" s="223">
        <f t="shared" si="0"/>
        <v>0</v>
      </c>
      <c r="G34" s="223">
        <f t="shared" si="0"/>
        <v>0</v>
      </c>
      <c r="H34" s="223">
        <f t="shared" si="0"/>
        <v>0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0</v>
      </c>
      <c r="C53" s="294">
        <f t="shared" si="1"/>
        <v>0</v>
      </c>
      <c r="D53" s="294">
        <f t="shared" si="1"/>
        <v>0</v>
      </c>
      <c r="E53" s="294">
        <f t="shared" si="1"/>
        <v>0</v>
      </c>
      <c r="F53" s="294">
        <f t="shared" si="1"/>
        <v>0</v>
      </c>
      <c r="G53" s="294">
        <f t="shared" si="1"/>
        <v>0</v>
      </c>
      <c r="H53" s="294">
        <f t="shared" si="1"/>
        <v>0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0</v>
      </c>
      <c r="C70" s="279">
        <v>0</v>
      </c>
      <c r="D70" s="279">
        <v>0</v>
      </c>
      <c r="E70" s="279">
        <v>0</v>
      </c>
      <c r="F70" s="279">
        <v>0</v>
      </c>
      <c r="G70" s="279">
        <v>0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857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858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863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864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865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866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870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871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872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873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0</v>
      </c>
      <c r="C97" s="294">
        <f t="shared" si="2"/>
        <v>0</v>
      </c>
      <c r="D97" s="294">
        <f t="shared" si="2"/>
        <v>0</v>
      </c>
      <c r="E97" s="294">
        <f t="shared" si="2"/>
        <v>0</v>
      </c>
      <c r="F97" s="294">
        <f t="shared" si="2"/>
        <v>0</v>
      </c>
      <c r="G97" s="294">
        <f t="shared" si="2"/>
        <v>0</v>
      </c>
      <c r="H97" s="294">
        <f t="shared" si="2"/>
        <v>0</v>
      </c>
      <c r="I97" s="294">
        <f t="shared" si="2"/>
        <v>0</v>
      </c>
      <c r="J97" s="294">
        <f t="shared" si="2"/>
        <v>0</v>
      </c>
      <c r="K97" s="294">
        <f t="shared" si="2"/>
        <v>0</v>
      </c>
      <c r="L97" s="294">
        <f t="shared" si="2"/>
        <v>0</v>
      </c>
      <c r="M97" s="294">
        <f t="shared" si="2"/>
        <v>0</v>
      </c>
      <c r="N97" s="294">
        <f t="shared" si="2"/>
        <v>0</v>
      </c>
      <c r="O97" s="294">
        <f t="shared" si="2"/>
        <v>0</v>
      </c>
      <c r="P97" s="294">
        <f t="shared" si="2"/>
        <v>0</v>
      </c>
      <c r="Q97" s="294">
        <f t="shared" si="2"/>
        <v>0</v>
      </c>
      <c r="R97" s="294">
        <f t="shared" si="2"/>
        <v>0</v>
      </c>
      <c r="S97" s="294">
        <f t="shared" si="2"/>
        <v>0</v>
      </c>
      <c r="T97" s="294">
        <f t="shared" si="2"/>
        <v>0</v>
      </c>
      <c r="U97" s="294">
        <f t="shared" si="2"/>
        <v>0</v>
      </c>
      <c r="V97" s="294">
        <f t="shared" si="2"/>
        <v>0</v>
      </c>
      <c r="W97" s="294">
        <f t="shared" si="2"/>
        <v>0</v>
      </c>
      <c r="X97" s="294">
        <f t="shared" si="2"/>
        <v>0</v>
      </c>
      <c r="Y97" s="294">
        <f t="shared" si="2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877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878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879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880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881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884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885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0</v>
      </c>
      <c r="C115" s="223">
        <f t="shared" si="3"/>
        <v>0</v>
      </c>
      <c r="D115" s="223">
        <f t="shared" si="3"/>
        <v>0</v>
      </c>
      <c r="E115" s="223">
        <f t="shared" si="3"/>
        <v>0</v>
      </c>
      <c r="F115" s="223">
        <f t="shared" si="3"/>
        <v>0</v>
      </c>
      <c r="G115" s="223">
        <f t="shared" si="3"/>
        <v>0</v>
      </c>
      <c r="H115" s="223">
        <f t="shared" si="3"/>
        <v>0</v>
      </c>
      <c r="I115" s="223">
        <f t="shared" si="3"/>
        <v>0</v>
      </c>
      <c r="J115" s="223">
        <f t="shared" si="3"/>
        <v>0</v>
      </c>
      <c r="K115" s="223">
        <f t="shared" si="3"/>
        <v>0</v>
      </c>
      <c r="L115" s="223">
        <f t="shared" si="3"/>
        <v>0</v>
      </c>
      <c r="M115" s="223">
        <f t="shared" si="3"/>
        <v>0</v>
      </c>
      <c r="N115" s="223">
        <f t="shared" si="3"/>
        <v>0</v>
      </c>
      <c r="O115" s="223">
        <f t="shared" si="3"/>
        <v>0</v>
      </c>
      <c r="P115" s="223">
        <f t="shared" si="3"/>
        <v>0</v>
      </c>
      <c r="Q115" s="223">
        <f t="shared" si="3"/>
        <v>0</v>
      </c>
      <c r="R115" s="223">
        <f t="shared" si="3"/>
        <v>0</v>
      </c>
      <c r="S115" s="223">
        <f t="shared" si="3"/>
        <v>0</v>
      </c>
      <c r="T115" s="223">
        <f t="shared" si="3"/>
        <v>0</v>
      </c>
      <c r="U115" s="223">
        <f t="shared" si="3"/>
        <v>0</v>
      </c>
      <c r="V115" s="223">
        <f t="shared" si="3"/>
        <v>0</v>
      </c>
      <c r="W115" s="223">
        <f t="shared" si="3"/>
        <v>0</v>
      </c>
      <c r="X115" s="223">
        <f t="shared" si="3"/>
        <v>0</v>
      </c>
      <c r="Y115" s="223">
        <f t="shared" si="3"/>
        <v>0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897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898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903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904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905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906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907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911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912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913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914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0</v>
      </c>
      <c r="C141" s="261">
        <f t="shared" si="4"/>
        <v>0</v>
      </c>
      <c r="D141" s="261">
        <f t="shared" si="4"/>
        <v>0</v>
      </c>
      <c r="E141" s="261">
        <f t="shared" si="4"/>
        <v>0</v>
      </c>
      <c r="F141" s="261">
        <f t="shared" si="4"/>
        <v>0</v>
      </c>
      <c r="G141" s="261">
        <f t="shared" si="4"/>
        <v>0</v>
      </c>
      <c r="H141" s="261">
        <f t="shared" si="4"/>
        <v>0</v>
      </c>
      <c r="I141" s="261">
        <f t="shared" si="4"/>
        <v>0</v>
      </c>
      <c r="J141" s="261">
        <f t="shared" si="4"/>
        <v>0</v>
      </c>
      <c r="K141" s="261">
        <f t="shared" si="4"/>
        <v>0</v>
      </c>
      <c r="L141" s="261">
        <f t="shared" si="4"/>
        <v>0</v>
      </c>
      <c r="M141" s="261">
        <f t="shared" si="4"/>
        <v>0</v>
      </c>
      <c r="N141" s="261">
        <f t="shared" si="4"/>
        <v>0</v>
      </c>
      <c r="O141" s="261">
        <f t="shared" si="4"/>
        <v>0</v>
      </c>
      <c r="P141" s="261">
        <f t="shared" si="4"/>
        <v>0</v>
      </c>
      <c r="Q141" s="261">
        <f t="shared" si="4"/>
        <v>0</v>
      </c>
      <c r="R141" s="261">
        <f t="shared" si="4"/>
        <v>0</v>
      </c>
      <c r="S141" s="261">
        <f t="shared" si="4"/>
        <v>0</v>
      </c>
      <c r="T141" s="261">
        <f t="shared" si="4"/>
        <v>0</v>
      </c>
      <c r="U141" s="261">
        <f t="shared" si="4"/>
        <v>0</v>
      </c>
      <c r="V141" s="261">
        <f t="shared" si="4"/>
        <v>0</v>
      </c>
      <c r="W141" s="261">
        <f t="shared" si="4"/>
        <v>0</v>
      </c>
      <c r="X141" s="261">
        <f t="shared" si="4"/>
        <v>0</v>
      </c>
      <c r="Y141" s="261">
        <f t="shared" si="4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918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919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920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921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922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925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926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0</v>
      </c>
      <c r="C158" s="279">
        <v>0</v>
      </c>
      <c r="D158" s="279">
        <v>0</v>
      </c>
      <c r="E158" s="279">
        <v>0</v>
      </c>
      <c r="F158" s="279">
        <v>0</v>
      </c>
      <c r="G158" s="279">
        <v>0</v>
      </c>
      <c r="H158" s="279">
        <v>0</v>
      </c>
      <c r="I158" s="279">
        <v>0</v>
      </c>
      <c r="J158" s="279">
        <v>0</v>
      </c>
      <c r="K158" s="279">
        <v>0</v>
      </c>
      <c r="L158" s="279">
        <v>0</v>
      </c>
      <c r="M158" s="279">
        <v>0</v>
      </c>
      <c r="N158" s="279">
        <v>0</v>
      </c>
      <c r="O158" s="279">
        <v>0</v>
      </c>
      <c r="P158" s="279">
        <v>0</v>
      </c>
      <c r="Q158" s="279">
        <v>0</v>
      </c>
      <c r="R158" s="279">
        <v>0</v>
      </c>
      <c r="S158" s="279">
        <v>0</v>
      </c>
      <c r="T158" s="279">
        <v>0</v>
      </c>
      <c r="U158" s="279">
        <v>0</v>
      </c>
      <c r="V158" s="279">
        <v>0</v>
      </c>
      <c r="W158" s="279">
        <v>0</v>
      </c>
      <c r="X158" s="279">
        <v>0</v>
      </c>
      <c r="Y158" s="279">
        <v>0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</v>
      </c>
      <c r="C171" s="232">
        <f t="shared" si="13"/>
        <v>0</v>
      </c>
      <c r="D171" s="232">
        <f t="shared" si="13"/>
        <v>0</v>
      </c>
      <c r="E171" s="232">
        <f t="shared" si="13"/>
        <v>0</v>
      </c>
      <c r="F171" s="232">
        <f t="shared" si="13"/>
        <v>0</v>
      </c>
      <c r="G171" s="232">
        <f t="shared" si="13"/>
        <v>0</v>
      </c>
      <c r="H171" s="232">
        <f t="shared" si="13"/>
        <v>0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0</v>
      </c>
      <c r="C176" s="300">
        <f t="shared" si="18"/>
        <v>0</v>
      </c>
      <c r="D176" s="300">
        <f t="shared" si="18"/>
        <v>0</v>
      </c>
      <c r="E176" s="300">
        <f t="shared" si="18"/>
        <v>0</v>
      </c>
      <c r="F176" s="300">
        <f t="shared" si="18"/>
        <v>0</v>
      </c>
      <c r="G176" s="300">
        <f t="shared" si="18"/>
        <v>0</v>
      </c>
      <c r="H176" s="300">
        <f t="shared" si="18"/>
        <v>0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</v>
      </c>
      <c r="C178" s="301">
        <f t="shared" si="20"/>
        <v>0</v>
      </c>
      <c r="D178" s="301">
        <f t="shared" si="20"/>
        <v>0</v>
      </c>
      <c r="E178" s="301">
        <f t="shared" si="20"/>
        <v>0</v>
      </c>
      <c r="F178" s="301">
        <f t="shared" si="20"/>
        <v>0</v>
      </c>
      <c r="G178" s="301">
        <f t="shared" si="20"/>
        <v>0</v>
      </c>
      <c r="H178" s="301">
        <f t="shared" si="20"/>
        <v>0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</v>
      </c>
      <c r="C179" s="302">
        <f t="shared" si="21"/>
        <v>0</v>
      </c>
      <c r="D179" s="302">
        <f t="shared" si="21"/>
        <v>0</v>
      </c>
      <c r="E179" s="302">
        <f t="shared" si="21"/>
        <v>0</v>
      </c>
      <c r="F179" s="302">
        <f t="shared" si="21"/>
        <v>0</v>
      </c>
      <c r="G179" s="302">
        <f t="shared" si="21"/>
        <v>0</v>
      </c>
      <c r="H179" s="302">
        <f t="shared" si="21"/>
        <v>0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</v>
      </c>
      <c r="C181" s="301">
        <f t="shared" si="23"/>
        <v>0</v>
      </c>
      <c r="D181" s="301">
        <f t="shared" si="23"/>
        <v>0</v>
      </c>
      <c r="E181" s="301">
        <f t="shared" si="23"/>
        <v>0</v>
      </c>
      <c r="F181" s="301">
        <f t="shared" si="23"/>
        <v>0</v>
      </c>
      <c r="G181" s="301">
        <f t="shared" si="23"/>
        <v>0</v>
      </c>
      <c r="H181" s="301">
        <f t="shared" si="23"/>
        <v>0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0</v>
      </c>
      <c r="C182" s="302">
        <f t="shared" si="24"/>
        <v>0</v>
      </c>
      <c r="D182" s="302">
        <f t="shared" si="24"/>
        <v>0</v>
      </c>
      <c r="E182" s="302">
        <f t="shared" si="24"/>
        <v>0</v>
      </c>
      <c r="F182" s="302">
        <f t="shared" si="24"/>
        <v>0</v>
      </c>
      <c r="G182" s="302">
        <f t="shared" si="24"/>
        <v>0</v>
      </c>
      <c r="H182" s="302">
        <f t="shared" si="24"/>
        <v>0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</v>
      </c>
      <c r="C183" s="302">
        <f t="shared" si="25"/>
        <v>0</v>
      </c>
      <c r="D183" s="302">
        <f t="shared" si="25"/>
        <v>0</v>
      </c>
      <c r="E183" s="302">
        <f t="shared" si="25"/>
        <v>0</v>
      </c>
      <c r="F183" s="302">
        <f t="shared" si="25"/>
        <v>0</v>
      </c>
      <c r="G183" s="302">
        <f t="shared" si="25"/>
        <v>0</v>
      </c>
      <c r="H183" s="302">
        <f t="shared" si="25"/>
        <v>0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</v>
      </c>
      <c r="C185" s="310">
        <f t="shared" si="27"/>
        <v>0</v>
      </c>
      <c r="D185" s="310">
        <f t="shared" si="27"/>
        <v>0</v>
      </c>
      <c r="E185" s="310">
        <f t="shared" si="27"/>
        <v>0</v>
      </c>
      <c r="F185" s="310">
        <f t="shared" si="27"/>
        <v>0</v>
      </c>
      <c r="G185" s="310">
        <f t="shared" si="27"/>
        <v>0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</v>
      </c>
      <c r="C187" s="232">
        <f t="shared" si="28"/>
        <v>0</v>
      </c>
      <c r="D187" s="232">
        <f t="shared" si="28"/>
        <v>0</v>
      </c>
      <c r="E187" s="232">
        <f t="shared" si="28"/>
        <v>0</v>
      </c>
      <c r="F187" s="232">
        <f t="shared" si="28"/>
        <v>0</v>
      </c>
      <c r="G187" s="232">
        <f t="shared" si="28"/>
        <v>0</v>
      </c>
      <c r="H187" s="232">
        <f t="shared" si="28"/>
        <v>0</v>
      </c>
      <c r="I187" s="232">
        <f t="shared" si="28"/>
        <v>0</v>
      </c>
      <c r="J187" s="232">
        <f t="shared" si="28"/>
        <v>0</v>
      </c>
      <c r="K187" s="232">
        <f t="shared" si="28"/>
        <v>0</v>
      </c>
      <c r="L187" s="232">
        <f t="shared" si="28"/>
        <v>0</v>
      </c>
      <c r="M187" s="232">
        <f t="shared" si="28"/>
        <v>0</v>
      </c>
      <c r="N187" s="232">
        <f t="shared" si="28"/>
        <v>0</v>
      </c>
      <c r="O187" s="232">
        <f t="shared" si="28"/>
        <v>0</v>
      </c>
      <c r="P187" s="232">
        <f t="shared" si="28"/>
        <v>0</v>
      </c>
      <c r="Q187" s="232">
        <f t="shared" si="28"/>
        <v>0</v>
      </c>
      <c r="R187" s="232">
        <f t="shared" si="28"/>
        <v>0</v>
      </c>
      <c r="S187" s="232">
        <f t="shared" si="28"/>
        <v>0</v>
      </c>
      <c r="T187" s="232">
        <f t="shared" si="28"/>
        <v>0</v>
      </c>
      <c r="U187" s="232">
        <f t="shared" si="28"/>
        <v>0</v>
      </c>
      <c r="V187" s="232">
        <f t="shared" si="28"/>
        <v>0</v>
      </c>
      <c r="W187" s="232">
        <f t="shared" si="28"/>
        <v>0</v>
      </c>
      <c r="X187" s="232">
        <f t="shared" si="28"/>
        <v>0</v>
      </c>
      <c r="Y187" s="232">
        <f t="shared" si="28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0</v>
      </c>
      <c r="C192" s="300">
        <f t="shared" si="33"/>
        <v>0</v>
      </c>
      <c r="D192" s="300">
        <f t="shared" si="33"/>
        <v>0</v>
      </c>
      <c r="E192" s="300">
        <f t="shared" si="33"/>
        <v>0</v>
      </c>
      <c r="F192" s="300">
        <f t="shared" si="33"/>
        <v>0</v>
      </c>
      <c r="G192" s="300">
        <f t="shared" si="33"/>
        <v>0</v>
      </c>
      <c r="H192" s="300">
        <f t="shared" si="33"/>
        <v>0</v>
      </c>
      <c r="I192" s="300">
        <f t="shared" si="33"/>
        <v>0</v>
      </c>
      <c r="J192" s="300">
        <f t="shared" si="33"/>
        <v>0</v>
      </c>
      <c r="K192" s="300">
        <f t="shared" si="33"/>
        <v>0</v>
      </c>
      <c r="L192" s="300">
        <f t="shared" si="33"/>
        <v>0</v>
      </c>
      <c r="M192" s="300">
        <f t="shared" si="33"/>
        <v>0</v>
      </c>
      <c r="N192" s="300">
        <f t="shared" si="33"/>
        <v>0</v>
      </c>
      <c r="O192" s="300">
        <f t="shared" si="33"/>
        <v>0</v>
      </c>
      <c r="P192" s="300">
        <f t="shared" si="33"/>
        <v>0</v>
      </c>
      <c r="Q192" s="300">
        <f t="shared" si="33"/>
        <v>0</v>
      </c>
      <c r="R192" s="300">
        <f t="shared" si="33"/>
        <v>0</v>
      </c>
      <c r="S192" s="300">
        <f t="shared" si="33"/>
        <v>0</v>
      </c>
      <c r="T192" s="300">
        <f t="shared" si="33"/>
        <v>0</v>
      </c>
      <c r="U192" s="300">
        <f t="shared" si="33"/>
        <v>0</v>
      </c>
      <c r="V192" s="300">
        <f t="shared" si="33"/>
        <v>0</v>
      </c>
      <c r="W192" s="300">
        <f t="shared" si="33"/>
        <v>0</v>
      </c>
      <c r="X192" s="300">
        <f t="shared" si="33"/>
        <v>0</v>
      </c>
      <c r="Y192" s="300">
        <f t="shared" si="33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</v>
      </c>
      <c r="C193" s="301">
        <f t="shared" si="34"/>
        <v>0</v>
      </c>
      <c r="D193" s="301">
        <f t="shared" si="34"/>
        <v>0</v>
      </c>
      <c r="E193" s="301">
        <f t="shared" si="34"/>
        <v>0</v>
      </c>
      <c r="F193" s="301">
        <f t="shared" si="34"/>
        <v>0</v>
      </c>
      <c r="G193" s="301">
        <f t="shared" si="34"/>
        <v>0</v>
      </c>
      <c r="H193" s="301">
        <f t="shared" si="34"/>
        <v>0</v>
      </c>
      <c r="I193" s="301">
        <f t="shared" si="34"/>
        <v>0</v>
      </c>
      <c r="J193" s="301">
        <f t="shared" si="34"/>
        <v>0</v>
      </c>
      <c r="K193" s="301">
        <f t="shared" si="34"/>
        <v>0</v>
      </c>
      <c r="L193" s="301">
        <f t="shared" si="34"/>
        <v>0</v>
      </c>
      <c r="M193" s="301">
        <f t="shared" si="34"/>
        <v>0</v>
      </c>
      <c r="N193" s="301">
        <f t="shared" si="34"/>
        <v>0</v>
      </c>
      <c r="O193" s="301">
        <f t="shared" si="34"/>
        <v>0</v>
      </c>
      <c r="P193" s="301">
        <f t="shared" si="34"/>
        <v>0</v>
      </c>
      <c r="Q193" s="301">
        <f t="shared" si="34"/>
        <v>0</v>
      </c>
      <c r="R193" s="301">
        <f t="shared" si="34"/>
        <v>0</v>
      </c>
      <c r="S193" s="301">
        <f t="shared" si="34"/>
        <v>0</v>
      </c>
      <c r="T193" s="301">
        <f t="shared" si="34"/>
        <v>0</v>
      </c>
      <c r="U193" s="301">
        <f t="shared" si="34"/>
        <v>0</v>
      </c>
      <c r="V193" s="301">
        <f t="shared" si="34"/>
        <v>0</v>
      </c>
      <c r="W193" s="301">
        <f t="shared" si="34"/>
        <v>0</v>
      </c>
      <c r="X193" s="301">
        <f t="shared" si="34"/>
        <v>0</v>
      </c>
      <c r="Y193" s="301">
        <f t="shared" si="34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</v>
      </c>
      <c r="C194" s="302">
        <f t="shared" si="35"/>
        <v>0</v>
      </c>
      <c r="D194" s="302">
        <f t="shared" si="35"/>
        <v>0</v>
      </c>
      <c r="E194" s="302">
        <f t="shared" si="35"/>
        <v>0</v>
      </c>
      <c r="F194" s="302">
        <f t="shared" si="35"/>
        <v>0</v>
      </c>
      <c r="G194" s="302">
        <f t="shared" si="35"/>
        <v>0</v>
      </c>
      <c r="H194" s="302">
        <f t="shared" si="35"/>
        <v>0</v>
      </c>
      <c r="I194" s="302">
        <f t="shared" si="35"/>
        <v>0</v>
      </c>
      <c r="J194" s="302">
        <f t="shared" si="35"/>
        <v>0</v>
      </c>
      <c r="K194" s="302">
        <f t="shared" si="35"/>
        <v>0</v>
      </c>
      <c r="L194" s="302">
        <f t="shared" si="35"/>
        <v>0</v>
      </c>
      <c r="M194" s="302">
        <f t="shared" si="35"/>
        <v>0</v>
      </c>
      <c r="N194" s="302">
        <f t="shared" si="35"/>
        <v>0</v>
      </c>
      <c r="O194" s="302">
        <f t="shared" si="35"/>
        <v>0</v>
      </c>
      <c r="P194" s="302">
        <f t="shared" si="35"/>
        <v>0</v>
      </c>
      <c r="Q194" s="302">
        <f t="shared" si="35"/>
        <v>0</v>
      </c>
      <c r="R194" s="302">
        <f t="shared" si="35"/>
        <v>0</v>
      </c>
      <c r="S194" s="302">
        <f t="shared" si="35"/>
        <v>0</v>
      </c>
      <c r="T194" s="302">
        <f t="shared" si="35"/>
        <v>0</v>
      </c>
      <c r="U194" s="302">
        <f t="shared" si="35"/>
        <v>0</v>
      </c>
      <c r="V194" s="302">
        <f t="shared" si="35"/>
        <v>0</v>
      </c>
      <c r="W194" s="302">
        <f t="shared" si="35"/>
        <v>0</v>
      </c>
      <c r="X194" s="302">
        <f t="shared" si="35"/>
        <v>0</v>
      </c>
      <c r="Y194" s="302">
        <f t="shared" si="35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</v>
      </c>
      <c r="C196" s="301">
        <f t="shared" si="37"/>
        <v>0</v>
      </c>
      <c r="D196" s="301">
        <f t="shared" si="37"/>
        <v>0</v>
      </c>
      <c r="E196" s="301">
        <f t="shared" si="37"/>
        <v>0</v>
      </c>
      <c r="F196" s="301">
        <f t="shared" si="37"/>
        <v>0</v>
      </c>
      <c r="G196" s="301">
        <f t="shared" si="37"/>
        <v>0</v>
      </c>
      <c r="H196" s="301">
        <f t="shared" si="37"/>
        <v>0</v>
      </c>
      <c r="I196" s="301">
        <f t="shared" si="37"/>
        <v>0</v>
      </c>
      <c r="J196" s="301">
        <f t="shared" si="37"/>
        <v>0</v>
      </c>
      <c r="K196" s="301">
        <f t="shared" si="37"/>
        <v>0</v>
      </c>
      <c r="L196" s="301">
        <f t="shared" si="37"/>
        <v>0</v>
      </c>
      <c r="M196" s="301">
        <f t="shared" si="37"/>
        <v>0</v>
      </c>
      <c r="N196" s="301">
        <f t="shared" si="37"/>
        <v>0</v>
      </c>
      <c r="O196" s="301">
        <f t="shared" si="37"/>
        <v>0</v>
      </c>
      <c r="P196" s="301">
        <f t="shared" si="37"/>
        <v>0</v>
      </c>
      <c r="Q196" s="301">
        <f t="shared" si="37"/>
        <v>0</v>
      </c>
      <c r="R196" s="301">
        <f t="shared" si="37"/>
        <v>0</v>
      </c>
      <c r="S196" s="301">
        <f t="shared" si="37"/>
        <v>0</v>
      </c>
      <c r="T196" s="301">
        <f t="shared" si="37"/>
        <v>0</v>
      </c>
      <c r="U196" s="301">
        <f t="shared" si="37"/>
        <v>0</v>
      </c>
      <c r="V196" s="301">
        <f t="shared" si="37"/>
        <v>0</v>
      </c>
      <c r="W196" s="301">
        <f t="shared" si="37"/>
        <v>0</v>
      </c>
      <c r="X196" s="301">
        <f t="shared" si="37"/>
        <v>0</v>
      </c>
      <c r="Y196" s="301">
        <f t="shared" si="37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</v>
      </c>
      <c r="C197" s="302">
        <f t="shared" si="38"/>
        <v>0</v>
      </c>
      <c r="D197" s="302">
        <f t="shared" si="38"/>
        <v>0</v>
      </c>
      <c r="E197" s="302">
        <f t="shared" si="38"/>
        <v>0</v>
      </c>
      <c r="F197" s="302">
        <f t="shared" si="38"/>
        <v>0</v>
      </c>
      <c r="G197" s="302">
        <f t="shared" si="38"/>
        <v>0</v>
      </c>
      <c r="H197" s="302">
        <f t="shared" si="38"/>
        <v>0</v>
      </c>
      <c r="I197" s="302">
        <f t="shared" si="38"/>
        <v>0</v>
      </c>
      <c r="J197" s="302">
        <f t="shared" si="38"/>
        <v>0</v>
      </c>
      <c r="K197" s="302">
        <f t="shared" si="38"/>
        <v>0</v>
      </c>
      <c r="L197" s="302">
        <f t="shared" si="38"/>
        <v>0</v>
      </c>
      <c r="M197" s="302">
        <f t="shared" si="38"/>
        <v>0</v>
      </c>
      <c r="N197" s="302">
        <f t="shared" si="38"/>
        <v>0</v>
      </c>
      <c r="O197" s="302">
        <f t="shared" si="38"/>
        <v>0</v>
      </c>
      <c r="P197" s="302">
        <f t="shared" si="38"/>
        <v>0</v>
      </c>
      <c r="Q197" s="302">
        <f t="shared" si="38"/>
        <v>0</v>
      </c>
      <c r="R197" s="302">
        <f t="shared" si="38"/>
        <v>0</v>
      </c>
      <c r="S197" s="302">
        <f t="shared" si="38"/>
        <v>0</v>
      </c>
      <c r="T197" s="302">
        <f t="shared" si="38"/>
        <v>0</v>
      </c>
      <c r="U197" s="302">
        <f t="shared" si="38"/>
        <v>0</v>
      </c>
      <c r="V197" s="302">
        <f t="shared" si="38"/>
        <v>0</v>
      </c>
      <c r="W197" s="302">
        <f t="shared" si="38"/>
        <v>0</v>
      </c>
      <c r="X197" s="302">
        <f t="shared" si="38"/>
        <v>0</v>
      </c>
      <c r="Y197" s="302">
        <f t="shared" si="38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</v>
      </c>
      <c r="C199" s="301">
        <f t="shared" si="40"/>
        <v>0</v>
      </c>
      <c r="D199" s="301">
        <f t="shared" si="40"/>
        <v>0</v>
      </c>
      <c r="E199" s="301">
        <f t="shared" si="40"/>
        <v>0</v>
      </c>
      <c r="F199" s="301">
        <f t="shared" si="40"/>
        <v>0</v>
      </c>
      <c r="G199" s="301">
        <f t="shared" si="40"/>
        <v>0</v>
      </c>
      <c r="H199" s="301">
        <f t="shared" si="40"/>
        <v>0</v>
      </c>
      <c r="I199" s="301">
        <f t="shared" si="40"/>
        <v>0</v>
      </c>
      <c r="J199" s="301">
        <f t="shared" si="40"/>
        <v>0</v>
      </c>
      <c r="K199" s="301">
        <f t="shared" si="40"/>
        <v>0</v>
      </c>
      <c r="L199" s="301">
        <f t="shared" si="40"/>
        <v>0</v>
      </c>
      <c r="M199" s="301">
        <f t="shared" si="40"/>
        <v>0</v>
      </c>
      <c r="N199" s="301">
        <f t="shared" si="40"/>
        <v>0</v>
      </c>
      <c r="O199" s="301">
        <f t="shared" si="40"/>
        <v>0</v>
      </c>
      <c r="P199" s="301">
        <f t="shared" si="40"/>
        <v>0</v>
      </c>
      <c r="Q199" s="301">
        <f t="shared" si="40"/>
        <v>0</v>
      </c>
      <c r="R199" s="301">
        <f t="shared" si="40"/>
        <v>0</v>
      </c>
      <c r="S199" s="301">
        <f t="shared" si="40"/>
        <v>0</v>
      </c>
      <c r="T199" s="301">
        <f t="shared" si="40"/>
        <v>0</v>
      </c>
      <c r="U199" s="301">
        <f t="shared" si="40"/>
        <v>0</v>
      </c>
      <c r="V199" s="301">
        <f t="shared" si="40"/>
        <v>0</v>
      </c>
      <c r="W199" s="301">
        <f t="shared" si="40"/>
        <v>0</v>
      </c>
      <c r="X199" s="301">
        <f t="shared" si="40"/>
        <v>0</v>
      </c>
      <c r="Y199" s="301">
        <f t="shared" si="40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0</v>
      </c>
      <c r="C200" s="302">
        <f t="shared" si="41"/>
        <v>0</v>
      </c>
      <c r="D200" s="302">
        <f t="shared" si="41"/>
        <v>0</v>
      </c>
      <c r="E200" s="302">
        <f t="shared" si="41"/>
        <v>0</v>
      </c>
      <c r="F200" s="302">
        <f t="shared" si="41"/>
        <v>0</v>
      </c>
      <c r="G200" s="302">
        <f t="shared" si="41"/>
        <v>0</v>
      </c>
      <c r="H200" s="302">
        <f t="shared" si="41"/>
        <v>0</v>
      </c>
      <c r="I200" s="302">
        <f t="shared" si="41"/>
        <v>0</v>
      </c>
      <c r="J200" s="302">
        <f t="shared" si="41"/>
        <v>0</v>
      </c>
      <c r="K200" s="302">
        <f t="shared" si="41"/>
        <v>0</v>
      </c>
      <c r="L200" s="302">
        <f t="shared" si="41"/>
        <v>0</v>
      </c>
      <c r="M200" s="302">
        <f t="shared" si="41"/>
        <v>0</v>
      </c>
      <c r="N200" s="302">
        <f t="shared" si="41"/>
        <v>0</v>
      </c>
      <c r="O200" s="302">
        <f t="shared" si="41"/>
        <v>0</v>
      </c>
      <c r="P200" s="302">
        <f t="shared" si="41"/>
        <v>0</v>
      </c>
      <c r="Q200" s="302">
        <f t="shared" si="41"/>
        <v>0</v>
      </c>
      <c r="R200" s="302">
        <f t="shared" si="41"/>
        <v>0</v>
      </c>
      <c r="S200" s="302">
        <f t="shared" si="41"/>
        <v>0</v>
      </c>
      <c r="T200" s="302">
        <f t="shared" si="41"/>
        <v>0</v>
      </c>
      <c r="U200" s="302">
        <f t="shared" si="41"/>
        <v>0</v>
      </c>
      <c r="V200" s="302">
        <f t="shared" si="41"/>
        <v>0</v>
      </c>
      <c r="W200" s="302">
        <f t="shared" si="41"/>
        <v>0</v>
      </c>
      <c r="X200" s="302">
        <f t="shared" si="41"/>
        <v>0</v>
      </c>
      <c r="Y200" s="302">
        <f t="shared" si="41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</v>
      </c>
      <c r="C201" s="302">
        <f t="shared" si="42"/>
        <v>0</v>
      </c>
      <c r="D201" s="302">
        <f t="shared" si="42"/>
        <v>0</v>
      </c>
      <c r="E201" s="302">
        <f t="shared" si="42"/>
        <v>0</v>
      </c>
      <c r="F201" s="302">
        <f t="shared" si="42"/>
        <v>0</v>
      </c>
      <c r="G201" s="302">
        <f t="shared" si="42"/>
        <v>0</v>
      </c>
      <c r="H201" s="302">
        <f t="shared" si="42"/>
        <v>0</v>
      </c>
      <c r="I201" s="302">
        <f t="shared" si="42"/>
        <v>0</v>
      </c>
      <c r="J201" s="302">
        <f t="shared" si="42"/>
        <v>0</v>
      </c>
      <c r="K201" s="302">
        <f t="shared" si="42"/>
        <v>0</v>
      </c>
      <c r="L201" s="302">
        <f t="shared" si="42"/>
        <v>0</v>
      </c>
      <c r="M201" s="302">
        <f t="shared" si="42"/>
        <v>0</v>
      </c>
      <c r="N201" s="302">
        <f t="shared" si="42"/>
        <v>0</v>
      </c>
      <c r="O201" s="302">
        <f t="shared" si="42"/>
        <v>0</v>
      </c>
      <c r="P201" s="302">
        <f t="shared" si="42"/>
        <v>0</v>
      </c>
      <c r="Q201" s="302">
        <f t="shared" si="42"/>
        <v>0</v>
      </c>
      <c r="R201" s="302">
        <f t="shared" si="42"/>
        <v>0</v>
      </c>
      <c r="S201" s="302">
        <f t="shared" si="42"/>
        <v>0</v>
      </c>
      <c r="T201" s="302">
        <f t="shared" si="42"/>
        <v>0</v>
      </c>
      <c r="U201" s="302">
        <f t="shared" si="42"/>
        <v>0</v>
      </c>
      <c r="V201" s="302">
        <f t="shared" si="42"/>
        <v>0</v>
      </c>
      <c r="W201" s="302">
        <f t="shared" si="42"/>
        <v>0</v>
      </c>
      <c r="X201" s="302">
        <f t="shared" si="42"/>
        <v>0</v>
      </c>
      <c r="Y201" s="302">
        <f t="shared" si="42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0</v>
      </c>
      <c r="C204" s="232">
        <f t="shared" si="44"/>
        <v>0</v>
      </c>
      <c r="D204" s="232">
        <f t="shared" si="44"/>
        <v>0</v>
      </c>
      <c r="E204" s="232">
        <f t="shared" si="44"/>
        <v>0</v>
      </c>
      <c r="F204" s="232">
        <f t="shared" si="44"/>
        <v>0</v>
      </c>
      <c r="G204" s="232">
        <f t="shared" si="44"/>
        <v>0</v>
      </c>
      <c r="H204" s="232">
        <f t="shared" si="44"/>
        <v>0</v>
      </c>
      <c r="I204" s="232">
        <f t="shared" si="44"/>
        <v>0</v>
      </c>
      <c r="J204" s="232">
        <f t="shared" si="44"/>
        <v>0</v>
      </c>
      <c r="K204" s="232">
        <f t="shared" si="44"/>
        <v>0</v>
      </c>
      <c r="L204" s="232">
        <f t="shared" si="44"/>
        <v>0</v>
      </c>
      <c r="M204" s="232">
        <f t="shared" si="44"/>
        <v>0</v>
      </c>
      <c r="N204" s="232">
        <f t="shared" si="44"/>
        <v>0</v>
      </c>
      <c r="O204" s="232">
        <f t="shared" si="44"/>
        <v>0</v>
      </c>
      <c r="P204" s="232">
        <f t="shared" si="44"/>
        <v>0</v>
      </c>
      <c r="Q204" s="232">
        <f t="shared" si="44"/>
        <v>0</v>
      </c>
      <c r="R204" s="232">
        <f t="shared" si="44"/>
        <v>0</v>
      </c>
      <c r="S204" s="232">
        <f t="shared" si="44"/>
        <v>0</v>
      </c>
      <c r="T204" s="232">
        <f t="shared" si="44"/>
        <v>0</v>
      </c>
      <c r="U204" s="232">
        <f t="shared" si="44"/>
        <v>0</v>
      </c>
      <c r="V204" s="232">
        <f t="shared" si="44"/>
        <v>0</v>
      </c>
      <c r="W204" s="232">
        <f t="shared" si="44"/>
        <v>0</v>
      </c>
      <c r="X204" s="232">
        <f t="shared" si="44"/>
        <v>0</v>
      </c>
      <c r="Y204" s="232">
        <f t="shared" si="44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0</v>
      </c>
      <c r="C209" s="300">
        <f t="shared" si="49"/>
        <v>0</v>
      </c>
      <c r="D209" s="300">
        <f t="shared" si="49"/>
        <v>0</v>
      </c>
      <c r="E209" s="300">
        <f t="shared" si="49"/>
        <v>0</v>
      </c>
      <c r="F209" s="300">
        <f t="shared" si="49"/>
        <v>0</v>
      </c>
      <c r="G209" s="300">
        <f t="shared" si="49"/>
        <v>0</v>
      </c>
      <c r="H209" s="300">
        <f t="shared" si="49"/>
        <v>0</v>
      </c>
      <c r="I209" s="300">
        <f t="shared" si="49"/>
        <v>0</v>
      </c>
      <c r="J209" s="300">
        <f t="shared" si="49"/>
        <v>0</v>
      </c>
      <c r="K209" s="300">
        <f t="shared" si="49"/>
        <v>0</v>
      </c>
      <c r="L209" s="300">
        <f t="shared" si="49"/>
        <v>0</v>
      </c>
      <c r="M209" s="300">
        <f t="shared" si="49"/>
        <v>0</v>
      </c>
      <c r="N209" s="300">
        <f t="shared" si="49"/>
        <v>0</v>
      </c>
      <c r="O209" s="300">
        <f t="shared" si="49"/>
        <v>0</v>
      </c>
      <c r="P209" s="300">
        <f t="shared" si="49"/>
        <v>0</v>
      </c>
      <c r="Q209" s="300">
        <f t="shared" si="49"/>
        <v>0</v>
      </c>
      <c r="R209" s="300">
        <f t="shared" si="49"/>
        <v>0</v>
      </c>
      <c r="S209" s="300">
        <f t="shared" si="49"/>
        <v>0</v>
      </c>
      <c r="T209" s="300">
        <f t="shared" si="49"/>
        <v>0</v>
      </c>
      <c r="U209" s="300">
        <f t="shared" si="49"/>
        <v>0</v>
      </c>
      <c r="V209" s="300">
        <f t="shared" si="49"/>
        <v>0</v>
      </c>
      <c r="W209" s="300">
        <f t="shared" si="49"/>
        <v>0</v>
      </c>
      <c r="X209" s="300">
        <f t="shared" si="49"/>
        <v>0</v>
      </c>
      <c r="Y209" s="300">
        <f t="shared" si="49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</v>
      </c>
      <c r="C210" s="301">
        <f t="shared" si="50"/>
        <v>0</v>
      </c>
      <c r="D210" s="301">
        <f t="shared" si="50"/>
        <v>0</v>
      </c>
      <c r="E210" s="301">
        <f t="shared" si="50"/>
        <v>0</v>
      </c>
      <c r="F210" s="301">
        <f t="shared" si="50"/>
        <v>0</v>
      </c>
      <c r="G210" s="301">
        <f t="shared" si="50"/>
        <v>0</v>
      </c>
      <c r="H210" s="301">
        <f t="shared" si="50"/>
        <v>0</v>
      </c>
      <c r="I210" s="301">
        <f t="shared" si="50"/>
        <v>0</v>
      </c>
      <c r="J210" s="301">
        <f t="shared" si="50"/>
        <v>0</v>
      </c>
      <c r="K210" s="301">
        <f t="shared" si="50"/>
        <v>0</v>
      </c>
      <c r="L210" s="301">
        <f t="shared" si="50"/>
        <v>0</v>
      </c>
      <c r="M210" s="301">
        <f t="shared" si="50"/>
        <v>0</v>
      </c>
      <c r="N210" s="301">
        <f t="shared" si="50"/>
        <v>0</v>
      </c>
      <c r="O210" s="301">
        <f t="shared" si="50"/>
        <v>0</v>
      </c>
      <c r="P210" s="301">
        <f t="shared" si="50"/>
        <v>0</v>
      </c>
      <c r="Q210" s="301">
        <f t="shared" si="50"/>
        <v>0</v>
      </c>
      <c r="R210" s="301">
        <f t="shared" si="50"/>
        <v>0</v>
      </c>
      <c r="S210" s="301">
        <f t="shared" si="50"/>
        <v>0</v>
      </c>
      <c r="T210" s="301">
        <f t="shared" si="50"/>
        <v>0</v>
      </c>
      <c r="U210" s="301">
        <f t="shared" si="50"/>
        <v>0</v>
      </c>
      <c r="V210" s="301">
        <f t="shared" si="50"/>
        <v>0</v>
      </c>
      <c r="W210" s="301">
        <f t="shared" si="50"/>
        <v>0</v>
      </c>
      <c r="X210" s="301">
        <f t="shared" si="50"/>
        <v>0</v>
      </c>
      <c r="Y210" s="301">
        <f t="shared" si="50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</v>
      </c>
      <c r="C211" s="302">
        <f t="shared" si="51"/>
        <v>0</v>
      </c>
      <c r="D211" s="302">
        <f t="shared" si="51"/>
        <v>0</v>
      </c>
      <c r="E211" s="302">
        <f t="shared" si="51"/>
        <v>0</v>
      </c>
      <c r="F211" s="302">
        <f t="shared" si="51"/>
        <v>0</v>
      </c>
      <c r="G211" s="302">
        <f t="shared" si="51"/>
        <v>0</v>
      </c>
      <c r="H211" s="302">
        <f t="shared" si="51"/>
        <v>0</v>
      </c>
      <c r="I211" s="302">
        <f t="shared" si="51"/>
        <v>0</v>
      </c>
      <c r="J211" s="302">
        <f t="shared" si="51"/>
        <v>0</v>
      </c>
      <c r="K211" s="302">
        <f t="shared" si="51"/>
        <v>0</v>
      </c>
      <c r="L211" s="302">
        <f t="shared" si="51"/>
        <v>0</v>
      </c>
      <c r="M211" s="302">
        <f t="shared" si="51"/>
        <v>0</v>
      </c>
      <c r="N211" s="302">
        <f t="shared" si="51"/>
        <v>0</v>
      </c>
      <c r="O211" s="302">
        <f t="shared" si="51"/>
        <v>0</v>
      </c>
      <c r="P211" s="302">
        <f t="shared" si="51"/>
        <v>0</v>
      </c>
      <c r="Q211" s="302">
        <f t="shared" si="51"/>
        <v>0</v>
      </c>
      <c r="R211" s="302">
        <f t="shared" si="51"/>
        <v>0</v>
      </c>
      <c r="S211" s="302">
        <f t="shared" si="51"/>
        <v>0</v>
      </c>
      <c r="T211" s="302">
        <f t="shared" si="51"/>
        <v>0</v>
      </c>
      <c r="U211" s="302">
        <f t="shared" si="51"/>
        <v>0</v>
      </c>
      <c r="V211" s="302">
        <f t="shared" si="51"/>
        <v>0</v>
      </c>
      <c r="W211" s="302">
        <f t="shared" si="51"/>
        <v>0</v>
      </c>
      <c r="X211" s="302">
        <f t="shared" si="51"/>
        <v>0</v>
      </c>
      <c r="Y211" s="302">
        <f t="shared" si="51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</v>
      </c>
      <c r="C213" s="301">
        <f t="shared" si="53"/>
        <v>0</v>
      </c>
      <c r="D213" s="301">
        <f t="shared" si="53"/>
        <v>0</v>
      </c>
      <c r="E213" s="301">
        <f t="shared" si="53"/>
        <v>0</v>
      </c>
      <c r="F213" s="301">
        <f t="shared" si="53"/>
        <v>0</v>
      </c>
      <c r="G213" s="301">
        <f t="shared" si="53"/>
        <v>0</v>
      </c>
      <c r="H213" s="301">
        <f t="shared" si="53"/>
        <v>0</v>
      </c>
      <c r="I213" s="301">
        <f t="shared" si="53"/>
        <v>0</v>
      </c>
      <c r="J213" s="301">
        <f t="shared" si="53"/>
        <v>0</v>
      </c>
      <c r="K213" s="301">
        <f t="shared" si="53"/>
        <v>0</v>
      </c>
      <c r="L213" s="301">
        <f t="shared" si="53"/>
        <v>0</v>
      </c>
      <c r="M213" s="301">
        <f t="shared" si="53"/>
        <v>0</v>
      </c>
      <c r="N213" s="301">
        <f t="shared" si="53"/>
        <v>0</v>
      </c>
      <c r="O213" s="301">
        <f t="shared" si="53"/>
        <v>0</v>
      </c>
      <c r="P213" s="301">
        <f t="shared" si="53"/>
        <v>0</v>
      </c>
      <c r="Q213" s="301">
        <f t="shared" si="53"/>
        <v>0</v>
      </c>
      <c r="R213" s="301">
        <f t="shared" si="53"/>
        <v>0</v>
      </c>
      <c r="S213" s="301">
        <f t="shared" si="53"/>
        <v>0</v>
      </c>
      <c r="T213" s="301">
        <f t="shared" si="53"/>
        <v>0</v>
      </c>
      <c r="U213" s="301">
        <f t="shared" si="53"/>
        <v>0</v>
      </c>
      <c r="V213" s="301">
        <f t="shared" si="53"/>
        <v>0</v>
      </c>
      <c r="W213" s="301">
        <f t="shared" si="53"/>
        <v>0</v>
      </c>
      <c r="X213" s="301">
        <f t="shared" si="53"/>
        <v>0</v>
      </c>
      <c r="Y213" s="301">
        <f t="shared" si="53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</v>
      </c>
      <c r="C214" s="302">
        <f t="shared" si="54"/>
        <v>0</v>
      </c>
      <c r="D214" s="302">
        <f t="shared" si="54"/>
        <v>0</v>
      </c>
      <c r="E214" s="302">
        <f t="shared" si="54"/>
        <v>0</v>
      </c>
      <c r="F214" s="302">
        <f t="shared" si="54"/>
        <v>0</v>
      </c>
      <c r="G214" s="302">
        <f t="shared" si="54"/>
        <v>0</v>
      </c>
      <c r="H214" s="302">
        <f t="shared" si="54"/>
        <v>0</v>
      </c>
      <c r="I214" s="302">
        <f t="shared" si="54"/>
        <v>0</v>
      </c>
      <c r="J214" s="302">
        <f t="shared" si="54"/>
        <v>0</v>
      </c>
      <c r="K214" s="302">
        <f t="shared" si="54"/>
        <v>0</v>
      </c>
      <c r="L214" s="302">
        <f t="shared" si="54"/>
        <v>0</v>
      </c>
      <c r="M214" s="302">
        <f t="shared" si="54"/>
        <v>0</v>
      </c>
      <c r="N214" s="302">
        <f t="shared" si="54"/>
        <v>0</v>
      </c>
      <c r="O214" s="302">
        <f t="shared" si="54"/>
        <v>0</v>
      </c>
      <c r="P214" s="302">
        <f t="shared" si="54"/>
        <v>0</v>
      </c>
      <c r="Q214" s="302">
        <f t="shared" si="54"/>
        <v>0</v>
      </c>
      <c r="R214" s="302">
        <f t="shared" si="54"/>
        <v>0</v>
      </c>
      <c r="S214" s="302">
        <f t="shared" si="54"/>
        <v>0</v>
      </c>
      <c r="T214" s="302">
        <f t="shared" si="54"/>
        <v>0</v>
      </c>
      <c r="U214" s="302">
        <f t="shared" si="54"/>
        <v>0</v>
      </c>
      <c r="V214" s="302">
        <f t="shared" si="54"/>
        <v>0</v>
      </c>
      <c r="W214" s="302">
        <f t="shared" si="54"/>
        <v>0</v>
      </c>
      <c r="X214" s="302">
        <f t="shared" si="54"/>
        <v>0</v>
      </c>
      <c r="Y214" s="302">
        <f t="shared" si="54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</v>
      </c>
      <c r="C216" s="301">
        <f t="shared" si="56"/>
        <v>0</v>
      </c>
      <c r="D216" s="301">
        <f t="shared" si="56"/>
        <v>0</v>
      </c>
      <c r="E216" s="301">
        <f t="shared" si="56"/>
        <v>0</v>
      </c>
      <c r="F216" s="301">
        <f t="shared" si="56"/>
        <v>0</v>
      </c>
      <c r="G216" s="301">
        <f t="shared" si="56"/>
        <v>0</v>
      </c>
      <c r="H216" s="301">
        <f t="shared" si="56"/>
        <v>0</v>
      </c>
      <c r="I216" s="301">
        <f t="shared" si="56"/>
        <v>0</v>
      </c>
      <c r="J216" s="301">
        <f t="shared" si="56"/>
        <v>0</v>
      </c>
      <c r="K216" s="301">
        <f t="shared" si="56"/>
        <v>0</v>
      </c>
      <c r="L216" s="301">
        <f t="shared" si="56"/>
        <v>0</v>
      </c>
      <c r="M216" s="301">
        <f t="shared" si="56"/>
        <v>0</v>
      </c>
      <c r="N216" s="301">
        <f t="shared" si="56"/>
        <v>0</v>
      </c>
      <c r="O216" s="301">
        <f t="shared" si="56"/>
        <v>0</v>
      </c>
      <c r="P216" s="301">
        <f t="shared" si="56"/>
        <v>0</v>
      </c>
      <c r="Q216" s="301">
        <f t="shared" si="56"/>
        <v>0</v>
      </c>
      <c r="R216" s="301">
        <f t="shared" si="56"/>
        <v>0</v>
      </c>
      <c r="S216" s="301">
        <f t="shared" si="56"/>
        <v>0</v>
      </c>
      <c r="T216" s="301">
        <f t="shared" si="56"/>
        <v>0</v>
      </c>
      <c r="U216" s="301">
        <f t="shared" si="56"/>
        <v>0</v>
      </c>
      <c r="V216" s="301">
        <f t="shared" si="56"/>
        <v>0</v>
      </c>
      <c r="W216" s="301">
        <f t="shared" si="56"/>
        <v>0</v>
      </c>
      <c r="X216" s="301">
        <f t="shared" si="56"/>
        <v>0</v>
      </c>
      <c r="Y216" s="301">
        <f t="shared" si="56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0</v>
      </c>
      <c r="C217" s="302">
        <f t="shared" si="57"/>
        <v>0</v>
      </c>
      <c r="D217" s="302">
        <f t="shared" si="57"/>
        <v>0</v>
      </c>
      <c r="E217" s="302">
        <f t="shared" si="57"/>
        <v>0</v>
      </c>
      <c r="F217" s="302">
        <f t="shared" si="57"/>
        <v>0</v>
      </c>
      <c r="G217" s="302">
        <f t="shared" si="57"/>
        <v>0</v>
      </c>
      <c r="H217" s="302">
        <f t="shared" si="57"/>
        <v>0</v>
      </c>
      <c r="I217" s="302">
        <f t="shared" si="57"/>
        <v>0</v>
      </c>
      <c r="J217" s="302">
        <f t="shared" si="57"/>
        <v>0</v>
      </c>
      <c r="K217" s="302">
        <f t="shared" si="57"/>
        <v>0</v>
      </c>
      <c r="L217" s="302">
        <f t="shared" si="57"/>
        <v>0</v>
      </c>
      <c r="M217" s="302">
        <f t="shared" si="57"/>
        <v>0</v>
      </c>
      <c r="N217" s="302">
        <f t="shared" si="57"/>
        <v>0</v>
      </c>
      <c r="O217" s="302">
        <f t="shared" si="57"/>
        <v>0</v>
      </c>
      <c r="P217" s="302">
        <f t="shared" si="57"/>
        <v>0</v>
      </c>
      <c r="Q217" s="302">
        <f t="shared" si="57"/>
        <v>0</v>
      </c>
      <c r="R217" s="302">
        <f t="shared" si="57"/>
        <v>0</v>
      </c>
      <c r="S217" s="302">
        <f t="shared" si="57"/>
        <v>0</v>
      </c>
      <c r="T217" s="302">
        <f t="shared" si="57"/>
        <v>0</v>
      </c>
      <c r="U217" s="302">
        <f t="shared" si="57"/>
        <v>0</v>
      </c>
      <c r="V217" s="302">
        <f t="shared" si="57"/>
        <v>0</v>
      </c>
      <c r="W217" s="302">
        <f t="shared" si="57"/>
        <v>0</v>
      </c>
      <c r="X217" s="302">
        <f t="shared" si="57"/>
        <v>0</v>
      </c>
      <c r="Y217" s="302">
        <f t="shared" si="57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</v>
      </c>
      <c r="C218" s="302">
        <f t="shared" si="58"/>
        <v>0</v>
      </c>
      <c r="D218" s="302">
        <f t="shared" si="58"/>
        <v>0</v>
      </c>
      <c r="E218" s="302">
        <f t="shared" si="58"/>
        <v>0</v>
      </c>
      <c r="F218" s="302">
        <f t="shared" si="58"/>
        <v>0</v>
      </c>
      <c r="G218" s="302">
        <f t="shared" si="58"/>
        <v>0</v>
      </c>
      <c r="H218" s="302">
        <f t="shared" si="58"/>
        <v>0</v>
      </c>
      <c r="I218" s="302">
        <f t="shared" si="58"/>
        <v>0</v>
      </c>
      <c r="J218" s="302">
        <f t="shared" si="58"/>
        <v>0</v>
      </c>
      <c r="K218" s="302">
        <f t="shared" si="58"/>
        <v>0</v>
      </c>
      <c r="L218" s="302">
        <f t="shared" si="58"/>
        <v>0</v>
      </c>
      <c r="M218" s="302">
        <f t="shared" si="58"/>
        <v>0</v>
      </c>
      <c r="N218" s="302">
        <f t="shared" si="58"/>
        <v>0</v>
      </c>
      <c r="O218" s="302">
        <f t="shared" si="58"/>
        <v>0</v>
      </c>
      <c r="P218" s="302">
        <f t="shared" si="58"/>
        <v>0</v>
      </c>
      <c r="Q218" s="302">
        <f t="shared" si="58"/>
        <v>0</v>
      </c>
      <c r="R218" s="302">
        <f t="shared" si="58"/>
        <v>0</v>
      </c>
      <c r="S218" s="302">
        <f t="shared" si="58"/>
        <v>0</v>
      </c>
      <c r="T218" s="302">
        <f t="shared" si="58"/>
        <v>0</v>
      </c>
      <c r="U218" s="302">
        <f t="shared" si="58"/>
        <v>0</v>
      </c>
      <c r="V218" s="302">
        <f t="shared" si="58"/>
        <v>0</v>
      </c>
      <c r="W218" s="302">
        <f t="shared" si="58"/>
        <v>0</v>
      </c>
      <c r="X218" s="302">
        <f t="shared" si="58"/>
        <v>0</v>
      </c>
      <c r="Y218" s="302">
        <f t="shared" si="58"/>
        <v>0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</v>
      </c>
      <c r="C220" s="310">
        <f t="shared" si="60"/>
        <v>0</v>
      </c>
      <c r="D220" s="310">
        <f t="shared" si="60"/>
        <v>0</v>
      </c>
      <c r="E220" s="310">
        <f t="shared" si="60"/>
        <v>0</v>
      </c>
      <c r="F220" s="310">
        <f t="shared" si="60"/>
        <v>0</v>
      </c>
      <c r="G220" s="310">
        <f t="shared" si="60"/>
        <v>0</v>
      </c>
      <c r="H220" s="310">
        <f t="shared" si="60"/>
        <v>0</v>
      </c>
      <c r="I220" s="310">
        <f t="shared" si="60"/>
        <v>0</v>
      </c>
      <c r="J220" s="310">
        <f t="shared" si="60"/>
        <v>0</v>
      </c>
      <c r="K220" s="310">
        <f t="shared" si="60"/>
        <v>0</v>
      </c>
      <c r="L220" s="310">
        <f t="shared" si="60"/>
        <v>0</v>
      </c>
      <c r="M220" s="310">
        <f t="shared" si="60"/>
        <v>0</v>
      </c>
      <c r="N220" s="310">
        <f t="shared" si="60"/>
        <v>0</v>
      </c>
      <c r="O220" s="310">
        <f t="shared" si="60"/>
        <v>0</v>
      </c>
      <c r="P220" s="310">
        <f t="shared" si="60"/>
        <v>0</v>
      </c>
      <c r="Q220" s="310">
        <f t="shared" si="60"/>
        <v>0</v>
      </c>
      <c r="R220" s="310">
        <f t="shared" si="60"/>
        <v>0</v>
      </c>
      <c r="S220" s="310">
        <f t="shared" si="60"/>
        <v>0</v>
      </c>
      <c r="T220" s="310">
        <f t="shared" si="60"/>
        <v>0</v>
      </c>
      <c r="U220" s="310">
        <f t="shared" si="60"/>
        <v>0</v>
      </c>
      <c r="V220" s="310">
        <f t="shared" si="60"/>
        <v>0</v>
      </c>
      <c r="W220" s="310">
        <f t="shared" si="60"/>
        <v>0</v>
      </c>
      <c r="X220" s="310">
        <f t="shared" si="60"/>
        <v>0</v>
      </c>
      <c r="Y220" s="310">
        <f t="shared" si="60"/>
        <v>0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</v>
      </c>
      <c r="C233" s="272">
        <f>IF(C$34=0,0,(C$34-C$70)/NFM_fec!C$34)</f>
        <v>0</v>
      </c>
      <c r="D233" s="272">
        <f>IF(D$34=0,0,(D$34-D$70)/NFM_fec!D$34)</f>
        <v>0</v>
      </c>
      <c r="E233" s="272">
        <f>IF(E$34=0,0,(E$34-E$70)/NFM_fec!E$34)</f>
        <v>0</v>
      </c>
      <c r="F233" s="272">
        <f>IF(F$34=0,0,(F$34-F$70)/NFM_fec!F$34)</f>
        <v>0</v>
      </c>
      <c r="G233" s="272">
        <f>IF(G$34=0,0,(G$34-G$70)/NFM_fec!G$34)</f>
        <v>0</v>
      </c>
      <c r="H233" s="272">
        <f>IF(H$34=0,0,(H$34-H$70)/NFM_fec!H$34)</f>
        <v>0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</v>
      </c>
      <c r="C238" s="275">
        <f>IF(C$39=0,0,C$39/NFM_fec!C$39)</f>
        <v>0</v>
      </c>
      <c r="D238" s="275">
        <f>IF(D$39=0,0,D$39/NFM_fec!D$39)</f>
        <v>0</v>
      </c>
      <c r="E238" s="275">
        <f>IF(E$39=0,0,E$39/NFM_fec!E$39)</f>
        <v>0</v>
      </c>
      <c r="F238" s="275">
        <f>IF(F$39=0,0,F$39/NFM_fec!F$39)</f>
        <v>0</v>
      </c>
      <c r="G238" s="275">
        <f>IF(G$39=0,0,G$39/NFM_fec!G$39)</f>
        <v>0</v>
      </c>
      <c r="H238" s="275">
        <f>IF(H$39=0,0,H$39/NFM_fec!H$39)</f>
        <v>0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</v>
      </c>
      <c r="C240" s="276">
        <f>IF(C$46=0,0,C$46/NFM_fec!C$46)</f>
        <v>0</v>
      </c>
      <c r="D240" s="276">
        <f>IF(D$46=0,0,D$46/NFM_fec!D$46)</f>
        <v>0</v>
      </c>
      <c r="E240" s="276">
        <f>IF(E$46=0,0,E$46/NFM_fec!E$46)</f>
        <v>0</v>
      </c>
      <c r="F240" s="276">
        <f>IF(F$46=0,0,F$46/NFM_fec!F$46)</f>
        <v>0</v>
      </c>
      <c r="G240" s="276">
        <f>IF(G$46=0,0,G$46/NFM_fec!G$46)</f>
        <v>0</v>
      </c>
      <c r="H240" s="276">
        <f>IF(H$46=0,0,H$46/NFM_fec!H$46)</f>
        <v>0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0</v>
      </c>
      <c r="C241" s="277">
        <f>IF(C$53=0,0,C$53/NFM_fec!C$53)</f>
        <v>0</v>
      </c>
      <c r="D241" s="277">
        <f>IF(D$53=0,0,D$53/NFM_fec!D$53)</f>
        <v>0</v>
      </c>
      <c r="E241" s="277">
        <f>IF(E$53=0,0,E$53/NFM_fec!E$53)</f>
        <v>0</v>
      </c>
      <c r="F241" s="277">
        <f>IF(F$53=0,0,F$53/NFM_fec!F$53)</f>
        <v>0</v>
      </c>
      <c r="G241" s="277">
        <f>IF(G$53=0,0,G$53/NFM_fec!G$53)</f>
        <v>0</v>
      </c>
      <c r="H241" s="277">
        <f>IF(H$53=0,0,H$53/NFM_fec!H$53)</f>
        <v>0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0</v>
      </c>
      <c r="C243" s="272">
        <f>IF(C$72=0,0,C$72/NFM_fec!C$72)</f>
        <v>0</v>
      </c>
      <c r="D243" s="272">
        <f>IF(D$72=0,0,D$72/NFM_fec!D$72)</f>
        <v>0</v>
      </c>
      <c r="E243" s="272">
        <f>IF(E$72=0,0,E$72/NFM_fec!E$72)</f>
        <v>0</v>
      </c>
      <c r="F243" s="272">
        <f>IF(F$72=0,0,F$72/NFM_fec!F$72)</f>
        <v>0</v>
      </c>
      <c r="G243" s="272">
        <f>IF(G$72=0,0,G$72/NFM_fec!G$72)</f>
        <v>0</v>
      </c>
      <c r="H243" s="272">
        <f>IF(H$72=0,0,H$72/NFM_fec!H$72)</f>
        <v>0</v>
      </c>
      <c r="I243" s="272">
        <f>IF(I$72=0,0,I$72/NFM_fec!I$72)</f>
        <v>0</v>
      </c>
      <c r="J243" s="272">
        <f>IF(J$72=0,0,J$72/NFM_fec!J$72)</f>
        <v>0</v>
      </c>
      <c r="K243" s="272">
        <f>IF(K$72=0,0,K$72/NFM_fec!K$72)</f>
        <v>0</v>
      </c>
      <c r="L243" s="272">
        <f>IF(L$72=0,0,L$72/NFM_fec!L$72)</f>
        <v>0</v>
      </c>
      <c r="M243" s="272">
        <f>IF(M$72=0,0,M$72/NFM_fec!M$72)</f>
        <v>0</v>
      </c>
      <c r="N243" s="272">
        <f>IF(N$72=0,0,N$72/NFM_fec!N$72)</f>
        <v>0</v>
      </c>
      <c r="O243" s="272">
        <f>IF(O$72=0,0,O$72/NFM_fec!O$72)</f>
        <v>0</v>
      </c>
      <c r="P243" s="272">
        <f>IF(P$72=0,0,P$72/NFM_fec!P$72)</f>
        <v>0</v>
      </c>
      <c r="Q243" s="272">
        <f>IF(Q$72=0,0,Q$72/NFM_fec!Q$72)</f>
        <v>0</v>
      </c>
      <c r="R243" s="272">
        <f>IF(R$72=0,0,R$72/NFM_fec!R$72)</f>
        <v>0</v>
      </c>
      <c r="S243" s="272">
        <f>IF(S$72=0,0,S$72/NFM_fec!S$72)</f>
        <v>0</v>
      </c>
      <c r="T243" s="272">
        <f>IF(T$72=0,0,T$72/NFM_fec!T$72)</f>
        <v>0</v>
      </c>
      <c r="U243" s="272">
        <f>IF(U$72=0,0,U$72/NFM_fec!U$72)</f>
        <v>0</v>
      </c>
      <c r="V243" s="272">
        <f>IF(V$72=0,0,V$72/NFM_fec!V$72)</f>
        <v>0</v>
      </c>
      <c r="W243" s="272">
        <f>IF(W$72=0,0,W$72/NFM_fec!W$72)</f>
        <v>0</v>
      </c>
      <c r="X243" s="272">
        <f>IF(X$72=0,0,X$72/NFM_fec!X$72)</f>
        <v>0</v>
      </c>
      <c r="Y243" s="272">
        <f>IF(Y$72=0,0,Y$72/NFM_fec!Y$72)</f>
        <v>0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</v>
      </c>
      <c r="C248" s="275">
        <f>IF(C$77=0,0,C$77/NFM_fec!C$77)</f>
        <v>0</v>
      </c>
      <c r="D248" s="275">
        <f>IF(D$77=0,0,D$77/NFM_fec!D$77)</f>
        <v>0</v>
      </c>
      <c r="E248" s="275">
        <f>IF(E$77=0,0,E$77/NFM_fec!E$77)</f>
        <v>0</v>
      </c>
      <c r="F248" s="275">
        <f>IF(F$77=0,0,F$77/NFM_fec!F$77)</f>
        <v>0</v>
      </c>
      <c r="G248" s="275">
        <f>IF(G$77=0,0,G$77/NFM_fec!G$77)</f>
        <v>0</v>
      </c>
      <c r="H248" s="275">
        <f>IF(H$77=0,0,H$77/NFM_fec!H$77)</f>
        <v>0</v>
      </c>
      <c r="I248" s="275">
        <f>IF(I$77=0,0,I$77/NFM_fec!I$77)</f>
        <v>0</v>
      </c>
      <c r="J248" s="275">
        <f>IF(J$77=0,0,J$77/NFM_fec!J$77)</f>
        <v>0</v>
      </c>
      <c r="K248" s="275">
        <f>IF(K$77=0,0,K$77/NFM_fec!K$77)</f>
        <v>0</v>
      </c>
      <c r="L248" s="275">
        <f>IF(L$77=0,0,L$77/NFM_fec!L$77)</f>
        <v>0</v>
      </c>
      <c r="M248" s="275">
        <f>IF(M$77=0,0,M$77/NFM_fec!M$77)</f>
        <v>0</v>
      </c>
      <c r="N248" s="275">
        <f>IF(N$77=0,0,N$77/NFM_fec!N$77)</f>
        <v>0</v>
      </c>
      <c r="O248" s="275">
        <f>IF(O$77=0,0,O$77/NFM_fec!O$77)</f>
        <v>0</v>
      </c>
      <c r="P248" s="275">
        <f>IF(P$77=0,0,P$77/NFM_fec!P$77)</f>
        <v>0</v>
      </c>
      <c r="Q248" s="275">
        <f>IF(Q$77=0,0,Q$77/NFM_fec!Q$77)</f>
        <v>0</v>
      </c>
      <c r="R248" s="275">
        <f>IF(R$77=0,0,R$77/NFM_fec!R$77)</f>
        <v>0</v>
      </c>
      <c r="S248" s="275">
        <f>IF(S$77=0,0,S$77/NFM_fec!S$77)</f>
        <v>0</v>
      </c>
      <c r="T248" s="275">
        <f>IF(T$77=0,0,T$77/NFM_fec!T$77)</f>
        <v>0</v>
      </c>
      <c r="U248" s="275">
        <f>IF(U$77=0,0,U$77/NFM_fec!U$77)</f>
        <v>0</v>
      </c>
      <c r="V248" s="275">
        <f>IF(V$77=0,0,V$77/NFM_fec!V$77)</f>
        <v>0</v>
      </c>
      <c r="W248" s="275">
        <f>IF(W$77=0,0,W$77/NFM_fec!W$77)</f>
        <v>0</v>
      </c>
      <c r="X248" s="275">
        <f>IF(X$77=0,0,X$77/NFM_fec!X$77)</f>
        <v>0</v>
      </c>
      <c r="Y248" s="275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0</v>
      </c>
      <c r="C249" s="276">
        <f>IF(C$83=0,0,C$83/NFM_fec!C$83)</f>
        <v>0</v>
      </c>
      <c r="D249" s="276">
        <f>IF(D$83=0,0,D$83/NFM_fec!D$83)</f>
        <v>0</v>
      </c>
      <c r="E249" s="276">
        <f>IF(E$83=0,0,E$83/NFM_fec!E$83)</f>
        <v>0</v>
      </c>
      <c r="F249" s="276">
        <f>IF(F$83=0,0,F$83/NFM_fec!F$83)</f>
        <v>0</v>
      </c>
      <c r="G249" s="276">
        <f>IF(G$83=0,0,G$83/NFM_fec!G$83)</f>
        <v>0</v>
      </c>
      <c r="H249" s="276">
        <f>IF(H$83=0,0,H$83/NFM_fec!H$83)</f>
        <v>0</v>
      </c>
      <c r="I249" s="276">
        <f>IF(I$83=0,0,I$83/NFM_fec!I$83)</f>
        <v>0</v>
      </c>
      <c r="J249" s="276">
        <f>IF(J$83=0,0,J$83/NFM_fec!J$83)</f>
        <v>0</v>
      </c>
      <c r="K249" s="276">
        <f>IF(K$83=0,0,K$83/NFM_fec!K$83)</f>
        <v>0</v>
      </c>
      <c r="L249" s="276">
        <f>IF(L$83=0,0,L$83/NFM_fec!L$83)</f>
        <v>0</v>
      </c>
      <c r="M249" s="276">
        <f>IF(M$83=0,0,M$83/NFM_fec!M$83)</f>
        <v>0</v>
      </c>
      <c r="N249" s="276">
        <f>IF(N$83=0,0,N$83/NFM_fec!N$83)</f>
        <v>0</v>
      </c>
      <c r="O249" s="276">
        <f>IF(O$83=0,0,O$83/NFM_fec!O$83)</f>
        <v>0</v>
      </c>
      <c r="P249" s="276">
        <f>IF(P$83=0,0,P$83/NFM_fec!P$83)</f>
        <v>0</v>
      </c>
      <c r="Q249" s="276">
        <f>IF(Q$83=0,0,Q$83/NFM_fec!Q$83)</f>
        <v>0</v>
      </c>
      <c r="R249" s="276">
        <f>IF(R$83=0,0,R$83/NFM_fec!R$83)</f>
        <v>0</v>
      </c>
      <c r="S249" s="276">
        <f>IF(S$83=0,0,S$83/NFM_fec!S$83)</f>
        <v>0</v>
      </c>
      <c r="T249" s="276">
        <f>IF(T$83=0,0,T$83/NFM_fec!T$83)</f>
        <v>0</v>
      </c>
      <c r="U249" s="276">
        <f>IF(U$83=0,0,U$83/NFM_fec!U$83)</f>
        <v>0</v>
      </c>
      <c r="V249" s="276">
        <f>IF(V$83=0,0,V$83/NFM_fec!V$83)</f>
        <v>0</v>
      </c>
      <c r="W249" s="276">
        <f>IF(W$83=0,0,W$83/NFM_fec!W$83)</f>
        <v>0</v>
      </c>
      <c r="X249" s="276">
        <f>IF(X$83=0,0,X$83/NFM_fec!X$83)</f>
        <v>0</v>
      </c>
      <c r="Y249" s="276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0</v>
      </c>
      <c r="C250" s="276">
        <f>IF(C$90=0,0,C$90/NFM_fec!C$90)</f>
        <v>0</v>
      </c>
      <c r="D250" s="276">
        <f>IF(D$90=0,0,D$90/NFM_fec!D$90)</f>
        <v>0</v>
      </c>
      <c r="E250" s="276">
        <f>IF(E$90=0,0,E$90/NFM_fec!E$90)</f>
        <v>0</v>
      </c>
      <c r="F250" s="276">
        <f>IF(F$90=0,0,F$90/NFM_fec!F$90)</f>
        <v>0</v>
      </c>
      <c r="G250" s="276">
        <f>IF(G$90=0,0,G$90/NFM_fec!G$90)</f>
        <v>0</v>
      </c>
      <c r="H250" s="276">
        <f>IF(H$90=0,0,H$90/NFM_fec!H$90)</f>
        <v>0</v>
      </c>
      <c r="I250" s="276">
        <f>IF(I$90=0,0,I$90/NFM_fec!I$90)</f>
        <v>0</v>
      </c>
      <c r="J250" s="276">
        <f>IF(J$90=0,0,J$90/NFM_fec!J$90)</f>
        <v>0</v>
      </c>
      <c r="K250" s="276">
        <f>IF(K$90=0,0,K$90/NFM_fec!K$90)</f>
        <v>0</v>
      </c>
      <c r="L250" s="276">
        <f>IF(L$90=0,0,L$90/NFM_fec!L$90)</f>
        <v>0</v>
      </c>
      <c r="M250" s="276">
        <f>IF(M$90=0,0,M$90/NFM_fec!M$90)</f>
        <v>0</v>
      </c>
      <c r="N250" s="276">
        <f>IF(N$90=0,0,N$90/NFM_fec!N$90)</f>
        <v>0</v>
      </c>
      <c r="O250" s="276">
        <f>IF(O$90=0,0,O$90/NFM_fec!O$90)</f>
        <v>0</v>
      </c>
      <c r="P250" s="276">
        <f>IF(P$90=0,0,P$90/NFM_fec!P$90)</f>
        <v>0</v>
      </c>
      <c r="Q250" s="276">
        <f>IF(Q$90=0,0,Q$90/NFM_fec!Q$90)</f>
        <v>0</v>
      </c>
      <c r="R250" s="276">
        <f>IF(R$90=0,0,R$90/NFM_fec!R$90)</f>
        <v>0</v>
      </c>
      <c r="S250" s="276">
        <f>IF(S$90=0,0,S$90/NFM_fec!S$90)</f>
        <v>0</v>
      </c>
      <c r="T250" s="276">
        <f>IF(T$90=0,0,T$90/NFM_fec!T$90)</f>
        <v>0</v>
      </c>
      <c r="U250" s="276">
        <f>IF(U$90=0,0,U$90/NFM_fec!U$90)</f>
        <v>0</v>
      </c>
      <c r="V250" s="276">
        <f>IF(V$90=0,0,V$90/NFM_fec!V$90)</f>
        <v>0</v>
      </c>
      <c r="W250" s="276">
        <f>IF(W$90=0,0,W$90/NFM_fec!W$90)</f>
        <v>0</v>
      </c>
      <c r="X250" s="276">
        <f>IF(X$90=0,0,X$90/NFM_fec!X$90)</f>
        <v>0</v>
      </c>
      <c r="Y250" s="276">
        <f>IF(Y$90=0,0,Y$90/NFM_fec!Y$90)</f>
        <v>0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0</v>
      </c>
      <c r="C251" s="277">
        <f>IF(C$97=0,0,C$97/NFM_fec!C$97)</f>
        <v>0</v>
      </c>
      <c r="D251" s="277">
        <f>IF(D$97=0,0,D$97/NFM_fec!D$97)</f>
        <v>0</v>
      </c>
      <c r="E251" s="277">
        <f>IF(E$97=0,0,E$97/NFM_fec!E$97)</f>
        <v>0</v>
      </c>
      <c r="F251" s="277">
        <f>IF(F$97=0,0,F$97/NFM_fec!F$97)</f>
        <v>0</v>
      </c>
      <c r="G251" s="277">
        <f>IF(G$97=0,0,G$97/NFM_fec!G$97)</f>
        <v>0</v>
      </c>
      <c r="H251" s="277">
        <f>IF(H$97=0,0,H$97/NFM_fec!H$97)</f>
        <v>0</v>
      </c>
      <c r="I251" s="277">
        <f>IF(I$97=0,0,I$97/NFM_fec!I$97)</f>
        <v>0</v>
      </c>
      <c r="J251" s="277">
        <f>IF(J$97=0,0,J$97/NFM_fec!J$97)</f>
        <v>0</v>
      </c>
      <c r="K251" s="277">
        <f>IF(K$97=0,0,K$97/NFM_fec!K$97)</f>
        <v>0</v>
      </c>
      <c r="L251" s="277">
        <f>IF(L$97=0,0,L$97/NFM_fec!L$97)</f>
        <v>0</v>
      </c>
      <c r="M251" s="277">
        <f>IF(M$97=0,0,M$97/NFM_fec!M$97)</f>
        <v>0</v>
      </c>
      <c r="N251" s="277">
        <f>IF(N$97=0,0,N$97/NFM_fec!N$97)</f>
        <v>0</v>
      </c>
      <c r="O251" s="277">
        <f>IF(O$97=0,0,O$97/NFM_fec!O$97)</f>
        <v>0</v>
      </c>
      <c r="P251" s="277">
        <f>IF(P$97=0,0,P$97/NFM_fec!P$97)</f>
        <v>0</v>
      </c>
      <c r="Q251" s="277">
        <f>IF(Q$97=0,0,Q$97/NFM_fec!Q$97)</f>
        <v>0</v>
      </c>
      <c r="R251" s="277">
        <f>IF(R$97=0,0,R$97/NFM_fec!R$97)</f>
        <v>0</v>
      </c>
      <c r="S251" s="277">
        <f>IF(S$97=0,0,S$97/NFM_fec!S$97)</f>
        <v>0</v>
      </c>
      <c r="T251" s="277">
        <f>IF(T$97=0,0,T$97/NFM_fec!T$97)</f>
        <v>0</v>
      </c>
      <c r="U251" s="277">
        <f>IF(U$97=0,0,U$97/NFM_fec!U$97)</f>
        <v>0</v>
      </c>
      <c r="V251" s="277">
        <f>IF(V$97=0,0,V$97/NFM_fec!V$97)</f>
        <v>0</v>
      </c>
      <c r="W251" s="277">
        <f>IF(W$97=0,0,W$97/NFM_fec!W$97)</f>
        <v>0</v>
      </c>
      <c r="X251" s="277">
        <f>IF(X$97=0,0,X$97/NFM_fec!X$97)</f>
        <v>0</v>
      </c>
      <c r="Y251" s="277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0</v>
      </c>
      <c r="C253" s="272">
        <f>IF(C$115=0,0,(C$115-C$158)/NFM_fec!C$115)</f>
        <v>0</v>
      </c>
      <c r="D253" s="272">
        <f>IF(D$115=0,0,(D$115-D$158)/NFM_fec!D$115)</f>
        <v>0</v>
      </c>
      <c r="E253" s="272">
        <f>IF(E$115=0,0,(E$115-E$158)/NFM_fec!E$115)</f>
        <v>0</v>
      </c>
      <c r="F253" s="272">
        <f>IF(F$115=0,0,(F$115-F$158)/NFM_fec!F$115)</f>
        <v>0</v>
      </c>
      <c r="G253" s="272">
        <f>IF(G$115=0,0,(G$115-G$158)/NFM_fec!G$115)</f>
        <v>0</v>
      </c>
      <c r="H253" s="272">
        <f>IF(H$115=0,0,(H$115-H$158)/NFM_fec!H$115)</f>
        <v>0</v>
      </c>
      <c r="I253" s="272">
        <f>IF(I$115=0,0,(I$115-I$158)/NFM_fec!I$115)</f>
        <v>0</v>
      </c>
      <c r="J253" s="272">
        <f>IF(J$115=0,0,(J$115-J$158)/NFM_fec!J$115)</f>
        <v>0</v>
      </c>
      <c r="K253" s="272">
        <f>IF(K$115=0,0,(K$115-K$158)/NFM_fec!K$115)</f>
        <v>0</v>
      </c>
      <c r="L253" s="272">
        <f>IF(L$115=0,0,(L$115-L$158)/NFM_fec!L$115)</f>
        <v>0</v>
      </c>
      <c r="M253" s="272">
        <f>IF(M$115=0,0,(M$115-M$158)/NFM_fec!M$115)</f>
        <v>0</v>
      </c>
      <c r="N253" s="272">
        <f>IF(N$115=0,0,(N$115-N$158)/NFM_fec!N$115)</f>
        <v>0</v>
      </c>
      <c r="O253" s="272">
        <f>IF(O$115=0,0,(O$115-O$158)/NFM_fec!O$115)</f>
        <v>0</v>
      </c>
      <c r="P253" s="272">
        <f>IF(P$115=0,0,(P$115-P$158)/NFM_fec!P$115)</f>
        <v>0</v>
      </c>
      <c r="Q253" s="272">
        <f>IF(Q$115=0,0,(Q$115-Q$158)/NFM_fec!Q$115)</f>
        <v>0</v>
      </c>
      <c r="R253" s="272">
        <f>IF(R$115=0,0,(R$115-R$158)/NFM_fec!R$115)</f>
        <v>0</v>
      </c>
      <c r="S253" s="272">
        <f>IF(S$115=0,0,(S$115-S$158)/NFM_fec!S$115)</f>
        <v>0</v>
      </c>
      <c r="T253" s="272">
        <f>IF(T$115=0,0,(T$115-T$158)/NFM_fec!T$115)</f>
        <v>0</v>
      </c>
      <c r="U253" s="272">
        <f>IF(U$115=0,0,(U$115-U$158)/NFM_fec!U$115)</f>
        <v>0</v>
      </c>
      <c r="V253" s="272">
        <f>IF(V$115=0,0,(V$115-V$158)/NFM_fec!V$115)</f>
        <v>0</v>
      </c>
      <c r="W253" s="272">
        <f>IF(W$115=0,0,(W$115-W$158)/NFM_fec!W$115)</f>
        <v>0</v>
      </c>
      <c r="X253" s="272">
        <f>IF(X$115=0,0,(X$115-X$158)/NFM_fec!X$115)</f>
        <v>0</v>
      </c>
      <c r="Y253" s="272">
        <f>IF(Y$115=0,0,(Y$115-Y$158)/NFM_fec!Y$115)</f>
        <v>0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</v>
      </c>
      <c r="C258" s="275">
        <f>IF(C$120=0,0,C$120/NFM_fec!C$120)</f>
        <v>0</v>
      </c>
      <c r="D258" s="275">
        <f>IF(D$120=0,0,D$120/NFM_fec!D$120)</f>
        <v>0</v>
      </c>
      <c r="E258" s="275">
        <f>IF(E$120=0,0,E$120/NFM_fec!E$120)</f>
        <v>0</v>
      </c>
      <c r="F258" s="275">
        <f>IF(F$120=0,0,F$120/NFM_fec!F$120)</f>
        <v>0</v>
      </c>
      <c r="G258" s="275">
        <f>IF(G$120=0,0,G$120/NFM_fec!G$120)</f>
        <v>0</v>
      </c>
      <c r="H258" s="275">
        <f>IF(H$120=0,0,H$120/NFM_fec!H$120)</f>
        <v>0</v>
      </c>
      <c r="I258" s="275">
        <f>IF(I$120=0,0,I$120/NFM_fec!I$120)</f>
        <v>0</v>
      </c>
      <c r="J258" s="275">
        <f>IF(J$120=0,0,J$120/NFM_fec!J$120)</f>
        <v>0</v>
      </c>
      <c r="K258" s="275">
        <f>IF(K$120=0,0,K$120/NFM_fec!K$120)</f>
        <v>0</v>
      </c>
      <c r="L258" s="275">
        <f>IF(L$120=0,0,L$120/NFM_fec!L$120)</f>
        <v>0</v>
      </c>
      <c r="M258" s="275">
        <f>IF(M$120=0,0,M$120/NFM_fec!M$120)</f>
        <v>0</v>
      </c>
      <c r="N258" s="275">
        <f>IF(N$120=0,0,N$120/NFM_fec!N$120)</f>
        <v>0</v>
      </c>
      <c r="O258" s="275">
        <f>IF(O$120=0,0,O$120/NFM_fec!O$120)</f>
        <v>0</v>
      </c>
      <c r="P258" s="275">
        <f>IF(P$120=0,0,P$120/NFM_fec!P$120)</f>
        <v>0</v>
      </c>
      <c r="Q258" s="275">
        <f>IF(Q$120=0,0,Q$120/NFM_fec!Q$120)</f>
        <v>0</v>
      </c>
      <c r="R258" s="275">
        <f>IF(R$120=0,0,R$120/NFM_fec!R$120)</f>
        <v>0</v>
      </c>
      <c r="S258" s="275">
        <f>IF(S$120=0,0,S$120/NFM_fec!S$120)</f>
        <v>0</v>
      </c>
      <c r="T258" s="275">
        <f>IF(T$120=0,0,T$120/NFM_fec!T$120)</f>
        <v>0</v>
      </c>
      <c r="U258" s="275">
        <f>IF(U$120=0,0,U$120/NFM_fec!U$120)</f>
        <v>0</v>
      </c>
      <c r="V258" s="275">
        <f>IF(V$120=0,0,V$120/NFM_fec!V$120)</f>
        <v>0</v>
      </c>
      <c r="W258" s="275">
        <f>IF(W$120=0,0,W$120/NFM_fec!W$120)</f>
        <v>0</v>
      </c>
      <c r="X258" s="275">
        <f>IF(X$120=0,0,X$120/NFM_fec!X$120)</f>
        <v>0</v>
      </c>
      <c r="Y258" s="275">
        <f>IF(Y$120=0,0,Y$120/NFM_fec!Y$120)</f>
        <v>0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0</v>
      </c>
      <c r="C259" s="276">
        <f>IF(C$126=0,0,C$126/NFM_fec!C$126)</f>
        <v>0</v>
      </c>
      <c r="D259" s="276">
        <f>IF(D$126=0,0,D$126/NFM_fec!D$126)</f>
        <v>0</v>
      </c>
      <c r="E259" s="276">
        <f>IF(E$126=0,0,E$126/NFM_fec!E$126)</f>
        <v>0</v>
      </c>
      <c r="F259" s="276">
        <f>IF(F$126=0,0,F$126/NFM_fec!F$126)</f>
        <v>0</v>
      </c>
      <c r="G259" s="276">
        <f>IF(G$126=0,0,G$126/NFM_fec!G$126)</f>
        <v>0</v>
      </c>
      <c r="H259" s="276">
        <f>IF(H$126=0,0,H$126/NFM_fec!H$126)</f>
        <v>0</v>
      </c>
      <c r="I259" s="276">
        <f>IF(I$126=0,0,I$126/NFM_fec!I$126)</f>
        <v>0</v>
      </c>
      <c r="J259" s="276">
        <f>IF(J$126=0,0,J$126/NFM_fec!J$126)</f>
        <v>0</v>
      </c>
      <c r="K259" s="276">
        <f>IF(K$126=0,0,K$126/NFM_fec!K$126)</f>
        <v>0</v>
      </c>
      <c r="L259" s="276">
        <f>IF(L$126=0,0,L$126/NFM_fec!L$126)</f>
        <v>0</v>
      </c>
      <c r="M259" s="276">
        <f>IF(M$126=0,0,M$126/NFM_fec!M$126)</f>
        <v>0</v>
      </c>
      <c r="N259" s="276">
        <f>IF(N$126=0,0,N$126/NFM_fec!N$126)</f>
        <v>0</v>
      </c>
      <c r="O259" s="276">
        <f>IF(O$126=0,0,O$126/NFM_fec!O$126)</f>
        <v>0</v>
      </c>
      <c r="P259" s="276">
        <f>IF(P$126=0,0,P$126/NFM_fec!P$126)</f>
        <v>0</v>
      </c>
      <c r="Q259" s="276">
        <f>IF(Q$126=0,0,Q$126/NFM_fec!Q$126)</f>
        <v>0</v>
      </c>
      <c r="R259" s="276">
        <f>IF(R$126=0,0,R$126/NFM_fec!R$126)</f>
        <v>0</v>
      </c>
      <c r="S259" s="276">
        <f>IF(S$126=0,0,S$126/NFM_fec!S$126)</f>
        <v>0</v>
      </c>
      <c r="T259" s="276">
        <f>IF(T$126=0,0,T$126/NFM_fec!T$126)</f>
        <v>0</v>
      </c>
      <c r="U259" s="276">
        <f>IF(U$126=0,0,U$126/NFM_fec!U$126)</f>
        <v>0</v>
      </c>
      <c r="V259" s="276">
        <f>IF(V$126=0,0,V$126/NFM_fec!V$126)</f>
        <v>0</v>
      </c>
      <c r="W259" s="276">
        <f>IF(W$126=0,0,W$126/NFM_fec!W$126)</f>
        <v>0</v>
      </c>
      <c r="X259" s="276">
        <f>IF(X$126=0,0,X$126/NFM_fec!X$126)</f>
        <v>0</v>
      </c>
      <c r="Y259" s="276">
        <f>IF(Y$126=0,0,Y$126/NFM_fec!Y$126)</f>
        <v>0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0</v>
      </c>
      <c r="C260" s="276">
        <f>IF(C$134=0,0,C$134/NFM_fec!C$134)</f>
        <v>0</v>
      </c>
      <c r="D260" s="276">
        <f>IF(D$134=0,0,D$134/NFM_fec!D$134)</f>
        <v>0</v>
      </c>
      <c r="E260" s="276">
        <f>IF(E$134=0,0,E$134/NFM_fec!E$134)</f>
        <v>0</v>
      </c>
      <c r="F260" s="276">
        <f>IF(F$134=0,0,F$134/NFM_fec!F$134)</f>
        <v>0</v>
      </c>
      <c r="G260" s="276">
        <f>IF(G$134=0,0,G$134/NFM_fec!G$134)</f>
        <v>0</v>
      </c>
      <c r="H260" s="276">
        <f>IF(H$134=0,0,H$134/NFM_fec!H$134)</f>
        <v>0</v>
      </c>
      <c r="I260" s="276">
        <f>IF(I$134=0,0,I$134/NFM_fec!I$134)</f>
        <v>0</v>
      </c>
      <c r="J260" s="276">
        <f>IF(J$134=0,0,J$134/NFM_fec!J$134)</f>
        <v>0</v>
      </c>
      <c r="K260" s="276">
        <f>IF(K$134=0,0,K$134/NFM_fec!K$134)</f>
        <v>0</v>
      </c>
      <c r="L260" s="276">
        <f>IF(L$134=0,0,L$134/NFM_fec!L$134)</f>
        <v>0</v>
      </c>
      <c r="M260" s="276">
        <f>IF(M$134=0,0,M$134/NFM_fec!M$134)</f>
        <v>0</v>
      </c>
      <c r="N260" s="276">
        <f>IF(N$134=0,0,N$134/NFM_fec!N$134)</f>
        <v>0</v>
      </c>
      <c r="O260" s="276">
        <f>IF(O$134=0,0,O$134/NFM_fec!O$134)</f>
        <v>0</v>
      </c>
      <c r="P260" s="276">
        <f>IF(P$134=0,0,P$134/NFM_fec!P$134)</f>
        <v>0</v>
      </c>
      <c r="Q260" s="276">
        <f>IF(Q$134=0,0,Q$134/NFM_fec!Q$134)</f>
        <v>0</v>
      </c>
      <c r="R260" s="276">
        <f>IF(R$134=0,0,R$134/NFM_fec!R$134)</f>
        <v>0</v>
      </c>
      <c r="S260" s="276">
        <f>IF(S$134=0,0,S$134/NFM_fec!S$134)</f>
        <v>0</v>
      </c>
      <c r="T260" s="276">
        <f>IF(T$134=0,0,T$134/NFM_fec!T$134)</f>
        <v>0</v>
      </c>
      <c r="U260" s="276">
        <f>IF(U$134=0,0,U$134/NFM_fec!U$134)</f>
        <v>0</v>
      </c>
      <c r="V260" s="276">
        <f>IF(V$134=0,0,V$134/NFM_fec!V$134)</f>
        <v>0</v>
      </c>
      <c r="W260" s="276">
        <f>IF(W$134=0,0,W$134/NFM_fec!W$134)</f>
        <v>0</v>
      </c>
      <c r="X260" s="276">
        <f>IF(X$134=0,0,X$134/NFM_fec!X$134)</f>
        <v>0</v>
      </c>
      <c r="Y260" s="276">
        <f>IF(Y$134=0,0,Y$134/NFM_fec!Y$134)</f>
        <v>0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0</v>
      </c>
      <c r="C261" s="277">
        <f>IF(C$141=0,0,C$141/NFM_fec!C$141)</f>
        <v>0</v>
      </c>
      <c r="D261" s="277">
        <f>IF(D$141=0,0,D$141/NFM_fec!D$141)</f>
        <v>0</v>
      </c>
      <c r="E261" s="277">
        <f>IF(E$141=0,0,E$141/NFM_fec!E$141)</f>
        <v>0</v>
      </c>
      <c r="F261" s="277">
        <f>IF(F$141=0,0,F$141/NFM_fec!F$141)</f>
        <v>0</v>
      </c>
      <c r="G261" s="277">
        <f>IF(G$141=0,0,G$141/NFM_fec!G$141)</f>
        <v>0</v>
      </c>
      <c r="H261" s="277">
        <f>IF(H$141=0,0,H$141/NFM_fec!H$141)</f>
        <v>0</v>
      </c>
      <c r="I261" s="277">
        <f>IF(I$141=0,0,I$141/NFM_fec!I$141)</f>
        <v>0</v>
      </c>
      <c r="J261" s="277">
        <f>IF(J$141=0,0,J$141/NFM_fec!J$141)</f>
        <v>0</v>
      </c>
      <c r="K261" s="277">
        <f>IF(K$141=0,0,K$141/NFM_fec!K$141)</f>
        <v>0</v>
      </c>
      <c r="L261" s="277">
        <f>IF(L$141=0,0,L$141/NFM_fec!L$141)</f>
        <v>0</v>
      </c>
      <c r="M261" s="277">
        <f>IF(M$141=0,0,M$141/NFM_fec!M$141)</f>
        <v>0</v>
      </c>
      <c r="N261" s="277">
        <f>IF(N$141=0,0,N$141/NFM_fec!N$141)</f>
        <v>0</v>
      </c>
      <c r="O261" s="277">
        <f>IF(O$141=0,0,O$141/NFM_fec!O$141)</f>
        <v>0</v>
      </c>
      <c r="P261" s="277">
        <f>IF(P$141=0,0,P$141/NFM_fec!P$141)</f>
        <v>0</v>
      </c>
      <c r="Q261" s="277">
        <f>IF(Q$141=0,0,Q$141/NFM_fec!Q$141)</f>
        <v>0</v>
      </c>
      <c r="R261" s="277">
        <f>IF(R$141=0,0,R$141/NFM_fec!R$141)</f>
        <v>0</v>
      </c>
      <c r="S261" s="277">
        <f>IF(S$141=0,0,S$141/NFM_fec!S$141)</f>
        <v>0</v>
      </c>
      <c r="T261" s="277">
        <f>IF(T$141=0,0,T$141/NFM_fec!T$141)</f>
        <v>0</v>
      </c>
      <c r="U261" s="277">
        <f>IF(U$141=0,0,U$141/NFM_fec!U$141)</f>
        <v>0</v>
      </c>
      <c r="V261" s="277">
        <f>IF(V$141=0,0,V$141/NFM_fec!V$141)</f>
        <v>0</v>
      </c>
      <c r="W261" s="277">
        <f>IF(W$141=0,0,W$141/NFM_fec!W$141)</f>
        <v>0</v>
      </c>
      <c r="X261" s="277">
        <f>IF(X$141=0,0,X$141/NFM_fec!X$141)</f>
        <v>0</v>
      </c>
      <c r="Y261" s="277">
        <f>IF(Y$141=0,0,Y$141/NFM_fec!Y$141)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LV: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85.173836828819844</v>
      </c>
      <c r="C3" s="203">
        <f t="shared" si="0"/>
        <v>111.23750681198911</v>
      </c>
      <c r="D3" s="203">
        <f t="shared" si="0"/>
        <v>111.66698638896503</v>
      </c>
      <c r="E3" s="203">
        <f t="shared" si="0"/>
        <v>113.93869016564497</v>
      </c>
      <c r="F3" s="203">
        <f t="shared" si="0"/>
        <v>121.62044100213387</v>
      </c>
      <c r="G3" s="203">
        <f t="shared" si="0"/>
        <v>147.36090102389079</v>
      </c>
      <c r="H3" s="203">
        <f t="shared" si="0"/>
        <v>186.62008742054246</v>
      </c>
      <c r="I3" s="203">
        <f t="shared" si="0"/>
        <v>151.70258762886596</v>
      </c>
      <c r="J3" s="203">
        <f t="shared" si="0"/>
        <v>195.82865229027593</v>
      </c>
      <c r="K3" s="203">
        <f t="shared" si="0"/>
        <v>173.48956743857764</v>
      </c>
      <c r="L3" s="203">
        <f t="shared" si="0"/>
        <v>255.38456078587245</v>
      </c>
      <c r="M3" s="203">
        <f t="shared" si="0"/>
        <v>232.88330062347524</v>
      </c>
      <c r="N3" s="203">
        <f t="shared" si="0"/>
        <v>237.69938144115912</v>
      </c>
      <c r="O3" s="203">
        <f t="shared" si="0"/>
        <v>249.51297389063316</v>
      </c>
      <c r="P3" s="203">
        <f t="shared" si="0"/>
        <v>186.02984043676287</v>
      </c>
      <c r="Q3" s="203">
        <f t="shared" si="0"/>
        <v>196.23276600000003</v>
      </c>
      <c r="R3" s="203">
        <f t="shared" si="0"/>
        <v>198.7919136312504</v>
      </c>
      <c r="S3" s="203">
        <f t="shared" si="0"/>
        <v>214.83122145620615</v>
      </c>
      <c r="T3" s="203">
        <f t="shared" si="0"/>
        <v>238.62951242776188</v>
      </c>
      <c r="U3" s="203">
        <f t="shared" si="0"/>
        <v>285.36842185169638</v>
      </c>
      <c r="V3" s="203">
        <f t="shared" si="0"/>
        <v>278.3262736402765</v>
      </c>
      <c r="W3" s="203">
        <f t="shared" si="0"/>
        <v>343.4960326229052</v>
      </c>
      <c r="X3" s="203">
        <f t="shared" si="0"/>
        <v>331.77423211834684</v>
      </c>
      <c r="Y3" s="203">
        <f t="shared" si="0"/>
        <v>319.03038695027942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43.772883231013743</v>
      </c>
      <c r="C4" s="241">
        <f t="shared" si="1"/>
        <v>56.980417801998193</v>
      </c>
      <c r="D4" s="241">
        <f t="shared" si="1"/>
        <v>56.044185621631499</v>
      </c>
      <c r="E4" s="241">
        <f t="shared" si="1"/>
        <v>57.08215566714491</v>
      </c>
      <c r="F4" s="241">
        <f t="shared" si="1"/>
        <v>60.372736900339838</v>
      </c>
      <c r="G4" s="241">
        <f t="shared" si="1"/>
        <v>72.211039817974978</v>
      </c>
      <c r="H4" s="241">
        <f t="shared" si="1"/>
        <v>92.737589454379986</v>
      </c>
      <c r="I4" s="241">
        <f t="shared" si="1"/>
        <v>75.454996563573872</v>
      </c>
      <c r="J4" s="241">
        <f t="shared" si="1"/>
        <v>104.72575752914756</v>
      </c>
      <c r="K4" s="241">
        <f t="shared" si="1"/>
        <v>90.233179847410355</v>
      </c>
      <c r="L4" s="241">
        <f t="shared" si="1"/>
        <v>148.51594458009194</v>
      </c>
      <c r="M4" s="241">
        <f t="shared" si="1"/>
        <v>113.14046950393062</v>
      </c>
      <c r="N4" s="241">
        <f t="shared" si="1"/>
        <v>113.46375307463182</v>
      </c>
      <c r="O4" s="241">
        <f t="shared" si="1"/>
        <v>99.493829066996653</v>
      </c>
      <c r="P4" s="241">
        <f t="shared" si="1"/>
        <v>85.292664313938388</v>
      </c>
      <c r="Q4" s="241">
        <f t="shared" si="1"/>
        <v>86.768649000000011</v>
      </c>
      <c r="R4" s="241">
        <f t="shared" si="1"/>
        <v>83.622100883000002</v>
      </c>
      <c r="S4" s="241">
        <f t="shared" si="1"/>
        <v>89.233455508043164</v>
      </c>
      <c r="T4" s="241">
        <f t="shared" si="1"/>
        <v>125.39696179094429</v>
      </c>
      <c r="U4" s="241">
        <f t="shared" si="1"/>
        <v>107.39937574236647</v>
      </c>
      <c r="V4" s="241">
        <f t="shared" si="1"/>
        <v>117.3230076953176</v>
      </c>
      <c r="W4" s="241">
        <f t="shared" si="1"/>
        <v>155.46609427581032</v>
      </c>
      <c r="X4" s="241">
        <f t="shared" si="1"/>
        <v>128.63638325453718</v>
      </c>
      <c r="Y4" s="241">
        <f t="shared" si="1"/>
        <v>111.16536399443085</v>
      </c>
      <c r="DA4" s="83"/>
    </row>
    <row r="5" spans="1:105" ht="12" customHeight="1" x14ac:dyDescent="0.25">
      <c r="A5" s="99" t="s">
        <v>59</v>
      </c>
      <c r="B5" s="282">
        <v>15.596899463953561</v>
      </c>
      <c r="C5" s="282">
        <v>17.79502123469242</v>
      </c>
      <c r="D5" s="282">
        <v>17.648222777310529</v>
      </c>
      <c r="E5" s="282">
        <v>17.810900550226371</v>
      </c>
      <c r="F5" s="282">
        <v>18.31707518686175</v>
      </c>
      <c r="G5" s="282">
        <v>20.032608115436751</v>
      </c>
      <c r="H5" s="282">
        <v>22.701972717718611</v>
      </c>
      <c r="I5" s="282">
        <v>20.477630285959219</v>
      </c>
      <c r="J5" s="282">
        <v>21.931572205833021</v>
      </c>
      <c r="K5" s="282">
        <v>29.911159607490902</v>
      </c>
      <c r="L5" s="282">
        <v>43.772937480767837</v>
      </c>
      <c r="M5" s="282">
        <v>32.398223835495941</v>
      </c>
      <c r="N5" s="282">
        <v>51.338642069178142</v>
      </c>
      <c r="O5" s="282">
        <v>40.625189724485459</v>
      </c>
      <c r="P5" s="282">
        <v>40.349578188416267</v>
      </c>
      <c r="Q5" s="282">
        <v>39.125082920692662</v>
      </c>
      <c r="R5" s="282">
        <v>51.834725854282517</v>
      </c>
      <c r="S5" s="282">
        <v>42.66047397505497</v>
      </c>
      <c r="T5" s="282">
        <v>48.174380104140511</v>
      </c>
      <c r="U5" s="282">
        <v>37.871540037422832</v>
      </c>
      <c r="V5" s="282">
        <v>34.14542479232604</v>
      </c>
      <c r="W5" s="282">
        <v>116.56599755088109</v>
      </c>
      <c r="X5" s="282">
        <v>96.449508204668803</v>
      </c>
      <c r="Y5" s="282">
        <v>83.350016654620745</v>
      </c>
      <c r="DA5" s="94" t="s">
        <v>938</v>
      </c>
    </row>
    <row r="6" spans="1:105" ht="12" customHeight="1" x14ac:dyDescent="0.25">
      <c r="A6" s="99" t="s">
        <v>49</v>
      </c>
      <c r="B6" s="282">
        <v>28.175983767060181</v>
      </c>
      <c r="C6" s="282">
        <v>39.185396567305773</v>
      </c>
      <c r="D6" s="282">
        <v>38.39596284432097</v>
      </c>
      <c r="E6" s="282">
        <v>39.271255116918539</v>
      </c>
      <c r="F6" s="282">
        <v>42.055661713478088</v>
      </c>
      <c r="G6" s="282">
        <v>52.178431702538226</v>
      </c>
      <c r="H6" s="282">
        <v>70.035616736661382</v>
      </c>
      <c r="I6" s="282">
        <v>54.977366277614657</v>
      </c>
      <c r="J6" s="282">
        <v>82.794185323314537</v>
      </c>
      <c r="K6" s="282">
        <v>60.322020239919453</v>
      </c>
      <c r="L6" s="282">
        <v>104.7430070993241</v>
      </c>
      <c r="M6" s="282">
        <v>80.742245668434677</v>
      </c>
      <c r="N6" s="282">
        <v>62.125111005453689</v>
      </c>
      <c r="O6" s="282">
        <v>58.868639342511187</v>
      </c>
      <c r="P6" s="282">
        <v>44.943086125522129</v>
      </c>
      <c r="Q6" s="282">
        <v>47.643566079307341</v>
      </c>
      <c r="R6" s="282">
        <v>31.787375028717481</v>
      </c>
      <c r="S6" s="282">
        <v>46.572981532988187</v>
      </c>
      <c r="T6" s="282">
        <v>77.222581686803778</v>
      </c>
      <c r="U6" s="282">
        <v>69.527835704943641</v>
      </c>
      <c r="V6" s="282">
        <v>83.17758290299156</v>
      </c>
      <c r="W6" s="282">
        <v>38.900096724929227</v>
      </c>
      <c r="X6" s="282">
        <v>32.186875049868377</v>
      </c>
      <c r="Y6" s="282">
        <v>27.815347339810099</v>
      </c>
      <c r="DA6" s="94" t="s">
        <v>939</v>
      </c>
    </row>
    <row r="7" spans="1:105" ht="12" customHeight="1" x14ac:dyDescent="0.25">
      <c r="A7" s="49" t="s">
        <v>50</v>
      </c>
      <c r="B7" s="242">
        <v>41.400953597806101</v>
      </c>
      <c r="C7" s="242">
        <v>54.257089009990921</v>
      </c>
      <c r="D7" s="242">
        <v>55.622800767333523</v>
      </c>
      <c r="E7" s="242">
        <v>56.856534498500068</v>
      </c>
      <c r="F7" s="242">
        <v>61.247704101794042</v>
      </c>
      <c r="G7" s="242">
        <v>75.149861205915812</v>
      </c>
      <c r="H7" s="242">
        <v>93.882497966162475</v>
      </c>
      <c r="I7" s="242">
        <v>76.247591065292099</v>
      </c>
      <c r="J7" s="242">
        <v>91.102894761128368</v>
      </c>
      <c r="K7" s="242">
        <v>83.256387591167282</v>
      </c>
      <c r="L7" s="242">
        <v>106.8686162057805</v>
      </c>
      <c r="M7" s="242">
        <v>119.7428311195446</v>
      </c>
      <c r="N7" s="242">
        <v>124.23562836652729</v>
      </c>
      <c r="O7" s="242">
        <v>150.01914482363651</v>
      </c>
      <c r="P7" s="242">
        <v>100.73717612282449</v>
      </c>
      <c r="Q7" s="242">
        <v>109.464117</v>
      </c>
      <c r="R7" s="242">
        <v>115.16981274825039</v>
      </c>
      <c r="S7" s="242">
        <v>125.597765948163</v>
      </c>
      <c r="T7" s="242">
        <v>113.23255063681761</v>
      </c>
      <c r="U7" s="242">
        <v>177.96904610932989</v>
      </c>
      <c r="V7" s="242">
        <v>161.00326594495891</v>
      </c>
      <c r="W7" s="242">
        <v>188.02993834709491</v>
      </c>
      <c r="X7" s="242">
        <v>203.13784886380969</v>
      </c>
      <c r="Y7" s="242">
        <v>207.86502295584859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7.9245785659596883</v>
      </c>
      <c r="C10" s="241">
        <v>8.2401274287046729</v>
      </c>
      <c r="D10" s="241">
        <v>8.4555570981467909</v>
      </c>
      <c r="E10" s="241">
        <v>7.9432438441104152</v>
      </c>
      <c r="F10" s="241">
        <v>6.7737038324558352</v>
      </c>
      <c r="G10" s="241">
        <v>6.0084682286809166</v>
      </c>
      <c r="H10" s="241">
        <v>5.4375566204009829</v>
      </c>
      <c r="I10" s="241">
        <v>4.7252993791686846</v>
      </c>
      <c r="J10" s="241">
        <v>9.706072161066329</v>
      </c>
      <c r="K10" s="241">
        <v>12.229863113100301</v>
      </c>
      <c r="L10" s="241">
        <v>10.11704353050124</v>
      </c>
      <c r="M10" s="241">
        <v>8.1459080393510952</v>
      </c>
      <c r="N10" s="241">
        <v>10.158627056511859</v>
      </c>
      <c r="O10" s="241">
        <v>11.40841008581619</v>
      </c>
      <c r="P10" s="241">
        <v>13.592524585402529</v>
      </c>
      <c r="Q10" s="241">
        <v>13.92344543842608</v>
      </c>
      <c r="R10" s="241">
        <v>12.755556705412101</v>
      </c>
      <c r="S10" s="241">
        <v>18.112598839766001</v>
      </c>
      <c r="T10" s="241">
        <v>18.15623367472632</v>
      </c>
      <c r="U10" s="241">
        <v>7.8876247983421104</v>
      </c>
      <c r="V10" s="241">
        <v>8.246398761073749</v>
      </c>
      <c r="W10" s="241">
        <v>25.868021895863119</v>
      </c>
      <c r="X10" s="241">
        <v>19.642617423479539</v>
      </c>
      <c r="Y10" s="241">
        <v>19.655015482207219</v>
      </c>
      <c r="DA10" s="83" t="s">
        <v>942</v>
      </c>
    </row>
    <row r="11" spans="1:105" ht="12" customHeight="1" x14ac:dyDescent="0.25">
      <c r="A11" s="107" t="s">
        <v>943</v>
      </c>
      <c r="B11" s="282">
        <v>4.8854458206351374</v>
      </c>
      <c r="C11" s="282">
        <v>7.0670669560962613</v>
      </c>
      <c r="D11" s="282">
        <v>7.1345894553195084</v>
      </c>
      <c r="E11" s="282">
        <v>7.2624461354421932</v>
      </c>
      <c r="F11" s="282">
        <v>7.5014886869030377</v>
      </c>
      <c r="G11" s="282">
        <v>9.1694976836455506</v>
      </c>
      <c r="H11" s="282">
        <v>12.01122375098802</v>
      </c>
      <c r="I11" s="282">
        <v>8.9656454006832025</v>
      </c>
      <c r="J11" s="282">
        <v>18.272083648533421</v>
      </c>
      <c r="K11" s="282">
        <v>10.447916188972041</v>
      </c>
      <c r="L11" s="282">
        <v>16.605962719565891</v>
      </c>
      <c r="M11" s="282">
        <v>9.1573327739357673</v>
      </c>
      <c r="N11" s="282">
        <v>6.8958489752438403</v>
      </c>
      <c r="O11" s="282">
        <v>7.3752826347112039</v>
      </c>
      <c r="P11" s="282">
        <v>6.6278841490071283</v>
      </c>
      <c r="Q11" s="282">
        <v>5.5038693706374389</v>
      </c>
      <c r="R11" s="282">
        <v>5.6996201946403886</v>
      </c>
      <c r="S11" s="282">
        <v>10.44716177985427</v>
      </c>
      <c r="T11" s="282">
        <v>13.699208524373439</v>
      </c>
      <c r="U11" s="282">
        <v>12.121593938864869</v>
      </c>
      <c r="V11" s="282">
        <v>13.99324018901201</v>
      </c>
      <c r="W11" s="282">
        <v>7.9845369750660407</v>
      </c>
      <c r="X11" s="282">
        <v>7.039639585969617</v>
      </c>
      <c r="Y11" s="282">
        <v>6.4394367347387913</v>
      </c>
      <c r="DA11" s="94" t="s">
        <v>944</v>
      </c>
    </row>
    <row r="12" spans="1:105" ht="12" customHeight="1" x14ac:dyDescent="0.25">
      <c r="A12" s="49" t="s">
        <v>945</v>
      </c>
      <c r="B12" s="242">
        <v>4.9495853319230827</v>
      </c>
      <c r="C12" s="242">
        <v>6.683521591219951</v>
      </c>
      <c r="D12" s="242">
        <v>7.0615725395397222</v>
      </c>
      <c r="E12" s="242">
        <v>7.1495448099233467</v>
      </c>
      <c r="F12" s="242">
        <v>7.3487402297178512</v>
      </c>
      <c r="G12" s="242">
        <v>8.7609025150927025</v>
      </c>
      <c r="H12" s="242">
        <v>10.52925538785971</v>
      </c>
      <c r="I12" s="242">
        <v>8.1390590606324746</v>
      </c>
      <c r="J12" s="242">
        <v>13.49234814571907</v>
      </c>
      <c r="K12" s="242">
        <v>9.736647599247684</v>
      </c>
      <c r="L12" s="242">
        <v>9.246004774949002</v>
      </c>
      <c r="M12" s="242">
        <v>7.8367120403264439</v>
      </c>
      <c r="N12" s="242">
        <v>7.7616823371147916</v>
      </c>
      <c r="O12" s="242">
        <v>10.41236647346379</v>
      </c>
      <c r="P12" s="242">
        <v>7.3597133686309526</v>
      </c>
      <c r="Q12" s="242">
        <v>7.8484989875507658</v>
      </c>
      <c r="R12" s="242">
        <v>8.2442931534185178</v>
      </c>
      <c r="S12" s="242">
        <v>12.90355890068736</v>
      </c>
      <c r="T12" s="242">
        <v>10.41369643882112</v>
      </c>
      <c r="U12" s="242">
        <v>15.08571343158888</v>
      </c>
      <c r="V12" s="242">
        <v>13.733698545208069</v>
      </c>
      <c r="W12" s="242">
        <v>15.795851974466499</v>
      </c>
      <c r="X12" s="242">
        <v>16.825051527528281</v>
      </c>
      <c r="Y12" s="242">
        <v>17.10171577051786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11.02730951773299</v>
      </c>
      <c r="C15" s="241">
        <v>10.12721768003148</v>
      </c>
      <c r="D15" s="241">
        <v>10.12721768003148</v>
      </c>
      <c r="E15" s="241">
        <v>9.2271258423299702</v>
      </c>
      <c r="F15" s="241">
        <v>9.2271258423299702</v>
      </c>
      <c r="G15" s="241">
        <v>8.3270340046284623</v>
      </c>
      <c r="H15" s="241">
        <v>8.3270340046284623</v>
      </c>
      <c r="I15" s="241">
        <v>7.4269421669269553</v>
      </c>
      <c r="J15" s="241">
        <v>11.027309517732981</v>
      </c>
      <c r="K15" s="241">
        <v>13.72758503083751</v>
      </c>
      <c r="L15" s="241">
        <v>13.72758503083751</v>
      </c>
      <c r="M15" s="241">
        <v>12.827493193136</v>
      </c>
      <c r="N15" s="241">
        <v>12.827493193136</v>
      </c>
      <c r="O15" s="241">
        <v>12.827493193136</v>
      </c>
      <c r="P15" s="241">
        <v>14.627676868539011</v>
      </c>
      <c r="Q15" s="241">
        <v>15.52776870624052</v>
      </c>
      <c r="R15" s="241">
        <v>15.52776870624052</v>
      </c>
      <c r="S15" s="241">
        <v>19.12813605704655</v>
      </c>
      <c r="T15" s="241">
        <v>19.12813605704655</v>
      </c>
      <c r="U15" s="241">
        <v>18.22804421934504</v>
      </c>
      <c r="V15" s="241">
        <v>18.22804421934504</v>
      </c>
      <c r="W15" s="241">
        <v>28.129054434061619</v>
      </c>
      <c r="X15" s="241">
        <v>28.129054434061619</v>
      </c>
      <c r="Y15" s="241">
        <v>27.22896259636012</v>
      </c>
      <c r="DA15" s="83" t="s">
        <v>947</v>
      </c>
    </row>
    <row r="16" spans="1:105" ht="12" customHeight="1" x14ac:dyDescent="0.25">
      <c r="A16" s="107" t="s">
        <v>943</v>
      </c>
      <c r="B16" s="282">
        <v>7.0949398007057072</v>
      </c>
      <c r="C16" s="282">
        <v>7.8368448133205888</v>
      </c>
      <c r="D16" s="282">
        <v>7.8368448133205888</v>
      </c>
      <c r="E16" s="282">
        <v>7.8368448133205888</v>
      </c>
      <c r="F16" s="282">
        <v>8.5787498259354713</v>
      </c>
      <c r="G16" s="282">
        <v>10.062559851165229</v>
      </c>
      <c r="H16" s="282">
        <v>13.030179901624759</v>
      </c>
      <c r="I16" s="282">
        <v>13.030179901624759</v>
      </c>
      <c r="J16" s="282">
        <v>19.707325015158698</v>
      </c>
      <c r="K16" s="282">
        <v>19.707325015158698</v>
      </c>
      <c r="L16" s="282">
        <v>18.965420002543819</v>
      </c>
      <c r="M16" s="282">
        <v>18.965420002543819</v>
      </c>
      <c r="N16" s="282">
        <v>18.965420002543819</v>
      </c>
      <c r="O16" s="282">
        <v>18.22351498992893</v>
      </c>
      <c r="P16" s="282">
        <v>18.22351498992893</v>
      </c>
      <c r="Q16" s="282">
        <v>18.22351498992893</v>
      </c>
      <c r="R16" s="282">
        <v>17.481609977314051</v>
      </c>
      <c r="S16" s="282">
        <v>17.481609977314051</v>
      </c>
      <c r="T16" s="282">
        <v>16.739704964699168</v>
      </c>
      <c r="U16" s="282">
        <v>16.739704964699168</v>
      </c>
      <c r="V16" s="282">
        <v>16.739704964699168</v>
      </c>
      <c r="W16" s="282">
        <v>15.997799952084289</v>
      </c>
      <c r="X16" s="282">
        <v>15.997799952084289</v>
      </c>
      <c r="Y16" s="282">
        <v>15.2558949394694</v>
      </c>
      <c r="DA16" s="94" t="s">
        <v>948</v>
      </c>
    </row>
    <row r="17" spans="1:105" ht="12" customHeight="1" x14ac:dyDescent="0.25">
      <c r="A17" s="49" t="s">
        <v>945</v>
      </c>
      <c r="B17" s="242">
        <v>5.6106503688034248</v>
      </c>
      <c r="C17" s="242">
        <v>7.2266078017691084</v>
      </c>
      <c r="D17" s="242">
        <v>7.7652602794243348</v>
      </c>
      <c r="E17" s="242">
        <v>7.7652602794243348</v>
      </c>
      <c r="F17" s="242">
        <v>7.7652602794243348</v>
      </c>
      <c r="G17" s="242">
        <v>9.3812177123900167</v>
      </c>
      <c r="H17" s="242">
        <v>11.535827623010929</v>
      </c>
      <c r="I17" s="242">
        <v>11.535827623010929</v>
      </c>
      <c r="J17" s="242">
        <v>14.22909001128706</v>
      </c>
      <c r="K17" s="242">
        <v>13.69043753363183</v>
      </c>
      <c r="L17" s="242">
        <v>13.69043753363183</v>
      </c>
      <c r="M17" s="242">
        <v>13.15178505597661</v>
      </c>
      <c r="N17" s="242">
        <v>13.15178505597661</v>
      </c>
      <c r="O17" s="242">
        <v>12.61313257832138</v>
      </c>
      <c r="P17" s="242">
        <v>12.61313257832138</v>
      </c>
      <c r="Q17" s="242">
        <v>12.61313257832138</v>
      </c>
      <c r="R17" s="242">
        <v>12.07448010066615</v>
      </c>
      <c r="S17" s="242">
        <v>13.69043753363183</v>
      </c>
      <c r="T17" s="242">
        <v>13.1517850559766</v>
      </c>
      <c r="U17" s="242">
        <v>16.383699921907969</v>
      </c>
      <c r="V17" s="242">
        <v>16.383699921907969</v>
      </c>
      <c r="W17" s="242">
        <v>16.922352399563199</v>
      </c>
      <c r="X17" s="242">
        <v>17.999657354873651</v>
      </c>
      <c r="Y17" s="242">
        <v>18.538309832528881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3.600367350806029</v>
      </c>
      <c r="K19" s="241">
        <v>3.600367350806029</v>
      </c>
      <c r="L19" s="241">
        <v>0</v>
      </c>
      <c r="M19" s="241">
        <v>0</v>
      </c>
      <c r="N19" s="241">
        <v>0</v>
      </c>
      <c r="O19" s="241">
        <v>0.90009183770150725</v>
      </c>
      <c r="P19" s="241">
        <v>1.800183675403014</v>
      </c>
      <c r="Q19" s="241">
        <v>1.800183675403014</v>
      </c>
      <c r="R19" s="241">
        <v>0</v>
      </c>
      <c r="S19" s="241">
        <v>4.500459188507536</v>
      </c>
      <c r="T19" s="241">
        <v>0</v>
      </c>
      <c r="U19" s="241">
        <v>0</v>
      </c>
      <c r="V19" s="241">
        <v>0</v>
      </c>
      <c r="W19" s="241">
        <v>10.80110205241809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0.74190501261488184</v>
      </c>
      <c r="D20" s="282">
        <v>0</v>
      </c>
      <c r="E20" s="282">
        <v>0.74190501261488184</v>
      </c>
      <c r="F20" s="282">
        <v>0.74190501261488184</v>
      </c>
      <c r="G20" s="282">
        <v>2.2257150378446462</v>
      </c>
      <c r="H20" s="282">
        <v>2.9676200504595269</v>
      </c>
      <c r="I20" s="282">
        <v>0</v>
      </c>
      <c r="J20" s="282">
        <v>7.419050126148818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2.15460991062091</v>
      </c>
      <c r="D21" s="242">
        <v>0.53865247765522739</v>
      </c>
      <c r="E21" s="242">
        <v>0</v>
      </c>
      <c r="F21" s="242">
        <v>0.53865247765522739</v>
      </c>
      <c r="G21" s="242">
        <v>1.6159574329656821</v>
      </c>
      <c r="H21" s="242">
        <v>2.6932623882761368</v>
      </c>
      <c r="I21" s="242">
        <v>0</v>
      </c>
      <c r="J21" s="242">
        <v>2.6932623882761368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1.6159574329656821</v>
      </c>
      <c r="T21" s="242">
        <v>0</v>
      </c>
      <c r="U21" s="242">
        <v>3.231914865931365</v>
      </c>
      <c r="V21" s="242">
        <v>0</v>
      </c>
      <c r="W21" s="242">
        <v>1.077304955310455</v>
      </c>
      <c r="X21" s="242">
        <v>1.077304955310455</v>
      </c>
      <c r="Y21" s="242">
        <v>1.077304955310455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0.90009183770150969</v>
      </c>
      <c r="D23" s="241">
        <f t="shared" si="2"/>
        <v>0</v>
      </c>
      <c r="E23" s="241">
        <f t="shared" si="2"/>
        <v>0.90009183770150969</v>
      </c>
      <c r="F23" s="241">
        <f t="shared" si="2"/>
        <v>0</v>
      </c>
      <c r="G23" s="241">
        <f t="shared" si="2"/>
        <v>0.90009183770150791</v>
      </c>
      <c r="H23" s="241">
        <f t="shared" si="2"/>
        <v>0</v>
      </c>
      <c r="I23" s="241">
        <f t="shared" si="2"/>
        <v>0.90009183770150702</v>
      </c>
      <c r="J23" s="241">
        <f t="shared" si="2"/>
        <v>0</v>
      </c>
      <c r="K23" s="241">
        <f t="shared" si="2"/>
        <v>0.90009183770149903</v>
      </c>
      <c r="L23" s="241">
        <f t="shared" si="2"/>
        <v>0</v>
      </c>
      <c r="M23" s="241">
        <f t="shared" si="2"/>
        <v>0.90009183770150969</v>
      </c>
      <c r="N23" s="241">
        <f t="shared" si="2"/>
        <v>0</v>
      </c>
      <c r="O23" s="241">
        <f t="shared" si="2"/>
        <v>0.90009183770150791</v>
      </c>
      <c r="P23" s="241">
        <f t="shared" si="2"/>
        <v>0</v>
      </c>
      <c r="Q23" s="241">
        <f t="shared" si="2"/>
        <v>0.90009183770150436</v>
      </c>
      <c r="R23" s="241">
        <f t="shared" si="2"/>
        <v>0</v>
      </c>
      <c r="S23" s="241">
        <f t="shared" si="2"/>
        <v>0.90009183770150614</v>
      </c>
      <c r="T23" s="241">
        <f t="shared" si="2"/>
        <v>0</v>
      </c>
      <c r="U23" s="241">
        <f t="shared" si="2"/>
        <v>0.90009183770150969</v>
      </c>
      <c r="V23" s="241">
        <f t="shared" si="2"/>
        <v>0</v>
      </c>
      <c r="W23" s="241">
        <f t="shared" si="2"/>
        <v>0.90009183770151324</v>
      </c>
      <c r="X23" s="241">
        <f t="shared" si="2"/>
        <v>0</v>
      </c>
      <c r="Y23" s="241">
        <f t="shared" si="2"/>
        <v>0.90009183770149903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0</v>
      </c>
      <c r="D24" s="282">
        <f t="shared" si="3"/>
        <v>0</v>
      </c>
      <c r="E24" s="282">
        <f t="shared" si="3"/>
        <v>0.74190501261488251</v>
      </c>
      <c r="F24" s="282">
        <f t="shared" si="3"/>
        <v>0</v>
      </c>
      <c r="G24" s="282">
        <f t="shared" si="3"/>
        <v>0.74190501261488784</v>
      </c>
      <c r="H24" s="282">
        <f t="shared" si="3"/>
        <v>0</v>
      </c>
      <c r="I24" s="282">
        <f t="shared" si="3"/>
        <v>0</v>
      </c>
      <c r="J24" s="282">
        <f t="shared" si="3"/>
        <v>0.74190501261487896</v>
      </c>
      <c r="K24" s="282">
        <f t="shared" si="3"/>
        <v>0</v>
      </c>
      <c r="L24" s="282">
        <f t="shared" si="3"/>
        <v>0.74190501261487896</v>
      </c>
      <c r="M24" s="282">
        <f t="shared" si="3"/>
        <v>0</v>
      </c>
      <c r="N24" s="282">
        <f t="shared" si="3"/>
        <v>0</v>
      </c>
      <c r="O24" s="282">
        <f t="shared" si="3"/>
        <v>0.74190501261488961</v>
      </c>
      <c r="P24" s="282">
        <f t="shared" si="3"/>
        <v>0</v>
      </c>
      <c r="Q24" s="282">
        <f t="shared" si="3"/>
        <v>0</v>
      </c>
      <c r="R24" s="282">
        <f t="shared" si="3"/>
        <v>0.74190501261487896</v>
      </c>
      <c r="S24" s="282">
        <f t="shared" si="3"/>
        <v>0</v>
      </c>
      <c r="T24" s="282">
        <f t="shared" si="3"/>
        <v>0.74190501261488251</v>
      </c>
      <c r="U24" s="282">
        <f t="shared" si="3"/>
        <v>0</v>
      </c>
      <c r="V24" s="282">
        <f t="shared" si="3"/>
        <v>0</v>
      </c>
      <c r="W24" s="282">
        <f t="shared" si="3"/>
        <v>0.74190501261487896</v>
      </c>
      <c r="X24" s="282">
        <f t="shared" si="3"/>
        <v>0</v>
      </c>
      <c r="Y24" s="282">
        <f t="shared" si="3"/>
        <v>0.74190501261488961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0.53865247765522639</v>
      </c>
      <c r="D25" s="242">
        <f t="shared" si="4"/>
        <v>0</v>
      </c>
      <c r="E25" s="242">
        <f t="shared" si="4"/>
        <v>0</v>
      </c>
      <c r="F25" s="242">
        <f t="shared" si="4"/>
        <v>0.53865247765522728</v>
      </c>
      <c r="G25" s="242">
        <f t="shared" si="4"/>
        <v>0</v>
      </c>
      <c r="H25" s="242">
        <f t="shared" si="4"/>
        <v>0.53865247765522462</v>
      </c>
      <c r="I25" s="242">
        <f t="shared" si="4"/>
        <v>0</v>
      </c>
      <c r="J25" s="242">
        <f t="shared" si="4"/>
        <v>0</v>
      </c>
      <c r="K25" s="242">
        <f t="shared" si="4"/>
        <v>0.53865247765522994</v>
      </c>
      <c r="L25" s="242">
        <f t="shared" si="4"/>
        <v>0</v>
      </c>
      <c r="M25" s="242">
        <f t="shared" si="4"/>
        <v>0.53865247765521929</v>
      </c>
      <c r="N25" s="242">
        <f t="shared" si="4"/>
        <v>0</v>
      </c>
      <c r="O25" s="242">
        <f t="shared" si="4"/>
        <v>0.53865247765522994</v>
      </c>
      <c r="P25" s="242">
        <f t="shared" si="4"/>
        <v>0</v>
      </c>
      <c r="Q25" s="242">
        <f t="shared" si="4"/>
        <v>0</v>
      </c>
      <c r="R25" s="242">
        <f t="shared" si="4"/>
        <v>0.53865247765522994</v>
      </c>
      <c r="S25" s="242">
        <f t="shared" si="4"/>
        <v>0</v>
      </c>
      <c r="T25" s="242">
        <f t="shared" si="4"/>
        <v>0.53865247765522994</v>
      </c>
      <c r="U25" s="242">
        <f t="shared" si="4"/>
        <v>0</v>
      </c>
      <c r="V25" s="242">
        <f t="shared" si="4"/>
        <v>0</v>
      </c>
      <c r="W25" s="242">
        <f t="shared" si="4"/>
        <v>0.53865247765522639</v>
      </c>
      <c r="X25" s="242">
        <f t="shared" si="4"/>
        <v>0</v>
      </c>
      <c r="Y25" s="242">
        <f t="shared" si="4"/>
        <v>0.53865247765522639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3.1027309517733013</v>
      </c>
      <c r="C27" s="241">
        <f t="shared" si="5"/>
        <v>1.8870902513268071</v>
      </c>
      <c r="D27" s="241">
        <f t="shared" si="5"/>
        <v>1.671660581884689</v>
      </c>
      <c r="E27" s="241">
        <f t="shared" si="5"/>
        <v>1.2838819982195551</v>
      </c>
      <c r="F27" s="241">
        <f t="shared" si="5"/>
        <v>2.4534220098741351</v>
      </c>
      <c r="G27" s="241">
        <f t="shared" si="5"/>
        <v>2.3185657759475458</v>
      </c>
      <c r="H27" s="241">
        <f t="shared" si="5"/>
        <v>2.8894773842274795</v>
      </c>
      <c r="I27" s="241">
        <f t="shared" si="5"/>
        <v>2.7016427877582707</v>
      </c>
      <c r="J27" s="241">
        <f t="shared" si="5"/>
        <v>1.3212373566666518</v>
      </c>
      <c r="K27" s="241">
        <f t="shared" si="5"/>
        <v>1.4977219177372092</v>
      </c>
      <c r="L27" s="241">
        <f t="shared" si="5"/>
        <v>3.6105415003362697</v>
      </c>
      <c r="M27" s="241">
        <f t="shared" si="5"/>
        <v>4.6815851537849049</v>
      </c>
      <c r="N27" s="241">
        <f t="shared" si="5"/>
        <v>2.6688661366241409</v>
      </c>
      <c r="O27" s="241">
        <f t="shared" si="5"/>
        <v>1.4190831073198105</v>
      </c>
      <c r="P27" s="241">
        <f t="shared" si="5"/>
        <v>1.0351522831364814</v>
      </c>
      <c r="Q27" s="241">
        <f t="shared" si="5"/>
        <v>1.6043232678144399</v>
      </c>
      <c r="R27" s="241">
        <f t="shared" si="5"/>
        <v>2.7722120008284197</v>
      </c>
      <c r="S27" s="241">
        <f t="shared" si="5"/>
        <v>1.0155372172805492</v>
      </c>
      <c r="T27" s="241">
        <f t="shared" si="5"/>
        <v>0.97190238232023063</v>
      </c>
      <c r="U27" s="241">
        <f t="shared" si="5"/>
        <v>10.340419421002931</v>
      </c>
      <c r="V27" s="241">
        <f t="shared" si="5"/>
        <v>9.9816454582712915</v>
      </c>
      <c r="W27" s="241">
        <f t="shared" si="5"/>
        <v>2.2610325381984993</v>
      </c>
      <c r="X27" s="241">
        <f t="shared" si="5"/>
        <v>8.4864370105820797</v>
      </c>
      <c r="Y27" s="241">
        <f t="shared" si="5"/>
        <v>7.5739471141529009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2.2094939800705697</v>
      </c>
      <c r="C28" s="282">
        <f t="shared" si="6"/>
        <v>0.76977785722432746</v>
      </c>
      <c r="D28" s="282">
        <f t="shared" si="6"/>
        <v>0.70225535800108041</v>
      </c>
      <c r="E28" s="282">
        <f t="shared" si="6"/>
        <v>0.5743986778783956</v>
      </c>
      <c r="F28" s="282">
        <f t="shared" si="6"/>
        <v>1.0772611390324336</v>
      </c>
      <c r="G28" s="282">
        <f t="shared" si="6"/>
        <v>0.8930621675196786</v>
      </c>
      <c r="H28" s="282">
        <f t="shared" si="6"/>
        <v>1.0189561506367397</v>
      </c>
      <c r="I28" s="282">
        <f t="shared" si="6"/>
        <v>4.0645345009415568</v>
      </c>
      <c r="J28" s="282">
        <f t="shared" si="6"/>
        <v>1.4352413666252772</v>
      </c>
      <c r="K28" s="282">
        <f t="shared" si="6"/>
        <v>9.2594088261866574</v>
      </c>
      <c r="L28" s="282">
        <f t="shared" si="6"/>
        <v>2.3594572829779281</v>
      </c>
      <c r="M28" s="282">
        <f t="shared" si="6"/>
        <v>9.808087228608052</v>
      </c>
      <c r="N28" s="282">
        <f t="shared" si="6"/>
        <v>12.069571027299979</v>
      </c>
      <c r="O28" s="282">
        <f t="shared" si="6"/>
        <v>10.848232355217725</v>
      </c>
      <c r="P28" s="282">
        <f t="shared" si="6"/>
        <v>11.595630840921801</v>
      </c>
      <c r="Q28" s="282">
        <f t="shared" si="6"/>
        <v>12.719645619291491</v>
      </c>
      <c r="R28" s="282">
        <f t="shared" si="6"/>
        <v>11.781989782673662</v>
      </c>
      <c r="S28" s="282">
        <f t="shared" si="6"/>
        <v>7.0344481974597812</v>
      </c>
      <c r="T28" s="282">
        <f t="shared" si="6"/>
        <v>3.0404964403257289</v>
      </c>
      <c r="U28" s="282">
        <f t="shared" si="6"/>
        <v>4.618111025834299</v>
      </c>
      <c r="V28" s="282">
        <f t="shared" si="6"/>
        <v>2.7464647756871585</v>
      </c>
      <c r="W28" s="282">
        <f t="shared" si="6"/>
        <v>8.0132629770182486</v>
      </c>
      <c r="X28" s="282">
        <f t="shared" si="6"/>
        <v>8.9581603661146723</v>
      </c>
      <c r="Y28" s="282">
        <f t="shared" si="6"/>
        <v>8.8164582047306084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0.66106503688034213</v>
      </c>
      <c r="C29" s="242">
        <f t="shared" si="7"/>
        <v>0.5430862105491574</v>
      </c>
      <c r="D29" s="242">
        <f t="shared" si="7"/>
        <v>0.70368773988461264</v>
      </c>
      <c r="E29" s="242">
        <f t="shared" si="7"/>
        <v>0.6157154695009881</v>
      </c>
      <c r="F29" s="242">
        <f t="shared" si="7"/>
        <v>0.4165200497064836</v>
      </c>
      <c r="G29" s="242">
        <f t="shared" si="7"/>
        <v>0.62031519729731421</v>
      </c>
      <c r="H29" s="242">
        <f t="shared" si="7"/>
        <v>1.0065722351512196</v>
      </c>
      <c r="I29" s="242">
        <f t="shared" si="7"/>
        <v>3.3967685623784547</v>
      </c>
      <c r="J29" s="242">
        <f t="shared" si="7"/>
        <v>0.73674186556798915</v>
      </c>
      <c r="K29" s="242">
        <f t="shared" si="7"/>
        <v>3.9537899343841456</v>
      </c>
      <c r="L29" s="242">
        <f t="shared" si="7"/>
        <v>4.4444327586828276</v>
      </c>
      <c r="M29" s="242">
        <f t="shared" si="7"/>
        <v>5.3150730156501664</v>
      </c>
      <c r="N29" s="242">
        <f t="shared" si="7"/>
        <v>5.3901027188618187</v>
      </c>
      <c r="O29" s="242">
        <f t="shared" si="7"/>
        <v>2.2007661048575908</v>
      </c>
      <c r="P29" s="242">
        <f t="shared" si="7"/>
        <v>5.2534192096904277</v>
      </c>
      <c r="Q29" s="242">
        <f t="shared" si="7"/>
        <v>4.7646335907706145</v>
      </c>
      <c r="R29" s="242">
        <f t="shared" si="7"/>
        <v>3.8301869472476326</v>
      </c>
      <c r="S29" s="242">
        <f t="shared" si="7"/>
        <v>0.78687863294446991</v>
      </c>
      <c r="T29" s="242">
        <f t="shared" si="7"/>
        <v>2.7380886171554799</v>
      </c>
      <c r="U29" s="242">
        <f t="shared" si="7"/>
        <v>1.2979864903190883</v>
      </c>
      <c r="V29" s="242">
        <f t="shared" si="7"/>
        <v>2.6500013766998993</v>
      </c>
      <c r="W29" s="242">
        <f t="shared" si="7"/>
        <v>1.1265004250966992</v>
      </c>
      <c r="X29" s="242">
        <f t="shared" si="7"/>
        <v>1.1746058273453706</v>
      </c>
      <c r="Y29" s="242">
        <f t="shared" si="7"/>
        <v>1.4365940620110216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14.860963026655201</v>
      </c>
      <c r="C32" s="210">
        <v>17.660275150472909</v>
      </c>
      <c r="D32" s="210">
        <v>17.782115219260529</v>
      </c>
      <c r="E32" s="210">
        <v>17.29724849527085</v>
      </c>
      <c r="F32" s="210">
        <v>16.573516766981939</v>
      </c>
      <c r="G32" s="210">
        <v>17.476354256233879</v>
      </c>
      <c r="H32" s="210">
        <v>19.178417884780739</v>
      </c>
      <c r="I32" s="210">
        <v>15.736371453138441</v>
      </c>
      <c r="J32" s="210">
        <v>26.05881341358555</v>
      </c>
      <c r="K32" s="210">
        <v>24.550558899398109</v>
      </c>
      <c r="L32" s="210">
        <v>27.737661220980218</v>
      </c>
      <c r="M32" s="210">
        <v>23.261220980223559</v>
      </c>
      <c r="N32" s="210">
        <v>24.021238177128119</v>
      </c>
      <c r="O32" s="210">
        <v>25.196388650042991</v>
      </c>
      <c r="P32" s="210">
        <v>24.275580395528799</v>
      </c>
      <c r="Q32" s="210">
        <v>23.311865864144451</v>
      </c>
      <c r="R32" s="210">
        <v>23.42631126397248</v>
      </c>
      <c r="S32" s="210">
        <v>25.909374942972569</v>
      </c>
      <c r="T32" s="210">
        <v>26.642640543406809</v>
      </c>
      <c r="U32" s="210">
        <v>21.19326222658292</v>
      </c>
      <c r="V32" s="210">
        <v>21.330612289169569</v>
      </c>
      <c r="W32" s="210">
        <v>24.388605959791342</v>
      </c>
      <c r="X32" s="210">
        <v>21.946002042691759</v>
      </c>
      <c r="Y32" s="210">
        <v>20.40837272870284</v>
      </c>
      <c r="DA32" s="109" t="s">
        <v>953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0.48005159071367148</v>
      </c>
      <c r="P33" s="213">
        <v>0.2400687876182287</v>
      </c>
      <c r="Q33" s="213">
        <v>0</v>
      </c>
      <c r="R33" s="213">
        <v>0</v>
      </c>
      <c r="S33" s="213">
        <v>0</v>
      </c>
      <c r="T33" s="213">
        <v>6.0963026655202063E-2</v>
      </c>
      <c r="U33" s="213">
        <v>3.5253654342218398E-3</v>
      </c>
      <c r="V33" s="213">
        <v>2.0378331900257951E-2</v>
      </c>
      <c r="W33" s="213">
        <v>0.19183147033533959</v>
      </c>
      <c r="X33" s="213">
        <v>5.090283748925193E-2</v>
      </c>
      <c r="Y33" s="213">
        <v>3.1900257953568358E-2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2.9091143594153048</v>
      </c>
      <c r="C34" s="204">
        <f t="shared" si="8"/>
        <v>3.888392089423903</v>
      </c>
      <c r="D34" s="204">
        <f t="shared" si="8"/>
        <v>3.8788478073946679</v>
      </c>
      <c r="E34" s="204">
        <f t="shared" si="8"/>
        <v>2.9091143594153048</v>
      </c>
      <c r="F34" s="204">
        <f t="shared" si="8"/>
        <v>0</v>
      </c>
      <c r="G34" s="204">
        <f t="shared" si="8"/>
        <v>0</v>
      </c>
      <c r="H34" s="204">
        <f t="shared" si="8"/>
        <v>0</v>
      </c>
      <c r="I34" s="204">
        <f t="shared" si="8"/>
        <v>0</v>
      </c>
      <c r="J34" s="204">
        <f t="shared" si="8"/>
        <v>3.8595872742906265</v>
      </c>
      <c r="K34" s="204">
        <f t="shared" si="8"/>
        <v>2.0297506448839209</v>
      </c>
      <c r="L34" s="204">
        <f t="shared" si="8"/>
        <v>2.0297506448839209</v>
      </c>
      <c r="M34" s="204">
        <f t="shared" si="8"/>
        <v>3.1174548581255368</v>
      </c>
      <c r="N34" s="204">
        <f t="shared" si="8"/>
        <v>3.26311263972485</v>
      </c>
      <c r="O34" s="204">
        <f t="shared" si="8"/>
        <v>3.26311263972485</v>
      </c>
      <c r="P34" s="204">
        <f t="shared" si="8"/>
        <v>3.26311263972485</v>
      </c>
      <c r="Q34" s="204">
        <f t="shared" si="8"/>
        <v>3.26311263972485</v>
      </c>
      <c r="R34" s="204">
        <f t="shared" si="8"/>
        <v>3.26311263972485</v>
      </c>
      <c r="S34" s="204">
        <f t="shared" si="8"/>
        <v>3.5813413585554605</v>
      </c>
      <c r="T34" s="204">
        <f t="shared" si="8"/>
        <v>5.001719690455718</v>
      </c>
      <c r="U34" s="204">
        <f t="shared" si="8"/>
        <v>4.1837489251934645</v>
      </c>
      <c r="V34" s="204">
        <f t="shared" si="8"/>
        <v>4.2963026655202068</v>
      </c>
      <c r="W34" s="204">
        <f t="shared" si="8"/>
        <v>4.503955288048151</v>
      </c>
      <c r="X34" s="204">
        <f t="shared" si="8"/>
        <v>4.4239896818572646</v>
      </c>
      <c r="Y34" s="204">
        <f t="shared" si="8"/>
        <v>4.7711951848667233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1.0877042132416159</v>
      </c>
      <c r="N36" s="204">
        <v>3.26311263972485</v>
      </c>
      <c r="O36" s="204">
        <v>3.26311263972485</v>
      </c>
      <c r="P36" s="204">
        <v>3.26311263972485</v>
      </c>
      <c r="Q36" s="204">
        <v>3.26311263972485</v>
      </c>
      <c r="R36" s="204">
        <v>3.26311263972485</v>
      </c>
      <c r="S36" s="204">
        <v>3.3936371453138441</v>
      </c>
      <c r="T36" s="204">
        <v>4.3355975924333618</v>
      </c>
      <c r="U36" s="204">
        <v>3.899398108340498</v>
      </c>
      <c r="V36" s="204">
        <v>3.9744625967325882</v>
      </c>
      <c r="W36" s="204">
        <v>4.2104901117798796</v>
      </c>
      <c r="X36" s="204">
        <v>4.0778159931212379</v>
      </c>
      <c r="Y36" s="204">
        <v>4.4291487532244194</v>
      </c>
      <c r="DA36" s="71" t="s">
        <v>956</v>
      </c>
    </row>
    <row r="37" spans="1:105" ht="12" customHeight="1" x14ac:dyDescent="0.25">
      <c r="A37" s="18" t="s">
        <v>71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1.01487532244196</v>
      </c>
      <c r="K37" s="204">
        <v>2.0297506448839209</v>
      </c>
      <c r="L37" s="204">
        <v>2.0297506448839209</v>
      </c>
      <c r="M37" s="204">
        <v>2.0297506448839209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9.8452278589853823E-2</v>
      </c>
      <c r="T37" s="204">
        <v>0.65460017196904552</v>
      </c>
      <c r="U37" s="204">
        <v>0.27910576096302658</v>
      </c>
      <c r="V37" s="204">
        <v>0.31659501289767839</v>
      </c>
      <c r="W37" s="204">
        <v>0.28718830610490109</v>
      </c>
      <c r="X37" s="204">
        <v>0.34299226139294919</v>
      </c>
      <c r="Y37" s="204">
        <v>0.33998280309544282</v>
      </c>
      <c r="DA37" s="71" t="s">
        <v>957</v>
      </c>
    </row>
    <row r="38" spans="1:105" ht="12" customHeight="1" x14ac:dyDescent="0.25">
      <c r="A38" s="18" t="s">
        <v>32</v>
      </c>
      <c r="B38" s="204">
        <v>2.9091143594153048</v>
      </c>
      <c r="C38" s="204">
        <v>2.9091143594153048</v>
      </c>
      <c r="D38" s="204">
        <v>3.8788478073946679</v>
      </c>
      <c r="E38" s="204">
        <v>2.9091143594153048</v>
      </c>
      <c r="F38" s="204">
        <v>0</v>
      </c>
      <c r="G38" s="204">
        <v>0</v>
      </c>
      <c r="H38" s="204">
        <v>0</v>
      </c>
      <c r="I38" s="204">
        <v>0</v>
      </c>
      <c r="J38" s="204">
        <v>1.9394668959587269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0.9792777300085983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0.90524505588993975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8.9251934651762677E-2</v>
      </c>
      <c r="T39" s="204">
        <v>1.15219260533104E-2</v>
      </c>
      <c r="U39" s="204">
        <v>5.2450558899398104E-3</v>
      </c>
      <c r="V39" s="204">
        <v>5.2450558899398104E-3</v>
      </c>
      <c r="W39" s="204">
        <v>6.2768701633705926E-3</v>
      </c>
      <c r="X39" s="204">
        <v>3.1814273430782461E-3</v>
      </c>
      <c r="Y39" s="204">
        <v>2.0636285468615648E-3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4.815133276010318</v>
      </c>
      <c r="C40" s="204">
        <f t="shared" si="9"/>
        <v>5.631986242476354</v>
      </c>
      <c r="D40" s="204">
        <f t="shared" si="9"/>
        <v>6.4273430782459151</v>
      </c>
      <c r="E40" s="204">
        <f t="shared" si="9"/>
        <v>7.2226999140154771</v>
      </c>
      <c r="F40" s="204">
        <f t="shared" si="9"/>
        <v>9.6087704213241611</v>
      </c>
      <c r="G40" s="204">
        <f t="shared" si="9"/>
        <v>10.4256233877902</v>
      </c>
      <c r="H40" s="204">
        <f t="shared" si="9"/>
        <v>11.22098022355976</v>
      </c>
      <c r="I40" s="204">
        <f t="shared" si="9"/>
        <v>8.8134135855545992</v>
      </c>
      <c r="J40" s="204">
        <f t="shared" si="9"/>
        <v>12.01633705932932</v>
      </c>
      <c r="K40" s="204">
        <f t="shared" si="9"/>
        <v>12.05932932072227</v>
      </c>
      <c r="L40" s="204">
        <f t="shared" si="9"/>
        <v>13.65004299226139</v>
      </c>
      <c r="M40" s="204">
        <f t="shared" si="9"/>
        <v>9.6302665520206361</v>
      </c>
      <c r="N40" s="204">
        <f t="shared" si="9"/>
        <v>8.8349097162510741</v>
      </c>
      <c r="O40" s="204">
        <f t="shared" si="9"/>
        <v>9.0283748925193468</v>
      </c>
      <c r="P40" s="204">
        <f t="shared" si="9"/>
        <v>7.3731728288907989</v>
      </c>
      <c r="Q40" s="204">
        <f t="shared" si="9"/>
        <v>7.6956147893379194</v>
      </c>
      <c r="R40" s="204">
        <f t="shared" si="9"/>
        <v>9.0282889079965596</v>
      </c>
      <c r="S40" s="204">
        <f t="shared" si="9"/>
        <v>10.65778159931212</v>
      </c>
      <c r="T40" s="204">
        <f t="shared" si="9"/>
        <v>11.32304385210662</v>
      </c>
      <c r="U40" s="204">
        <f t="shared" si="9"/>
        <v>7.0885640584694736</v>
      </c>
      <c r="V40" s="204">
        <f t="shared" si="9"/>
        <v>5.7304385210662074</v>
      </c>
      <c r="W40" s="204">
        <f t="shared" si="9"/>
        <v>7.8541702493551151</v>
      </c>
      <c r="X40" s="204">
        <f t="shared" si="9"/>
        <v>5.5687876182287184</v>
      </c>
      <c r="Y40" s="204">
        <f t="shared" si="9"/>
        <v>4.5322441960447124</v>
      </c>
      <c r="DA40" s="71"/>
    </row>
    <row r="41" spans="1:105" ht="12" customHeight="1" x14ac:dyDescent="0.25">
      <c r="A41" s="18" t="s">
        <v>73</v>
      </c>
      <c r="B41" s="204">
        <v>4.815133276010318</v>
      </c>
      <c r="C41" s="204">
        <v>5.631986242476354</v>
      </c>
      <c r="D41" s="204">
        <v>6.4273430782459151</v>
      </c>
      <c r="E41" s="204">
        <v>7.2226999140154771</v>
      </c>
      <c r="F41" s="204">
        <v>9.6087704213241611</v>
      </c>
      <c r="G41" s="204">
        <v>10.4256233877902</v>
      </c>
      <c r="H41" s="204">
        <v>11.22098022355976</v>
      </c>
      <c r="I41" s="204">
        <v>8.8134135855545992</v>
      </c>
      <c r="J41" s="204">
        <v>12.01633705932932</v>
      </c>
      <c r="K41" s="204">
        <v>12.05932932072227</v>
      </c>
      <c r="L41" s="204">
        <v>13.65004299226139</v>
      </c>
      <c r="M41" s="204">
        <v>9.6302665520206361</v>
      </c>
      <c r="N41" s="204">
        <v>8.8349097162510741</v>
      </c>
      <c r="O41" s="204">
        <v>9.0283748925193468</v>
      </c>
      <c r="P41" s="204">
        <v>7.3731728288907989</v>
      </c>
      <c r="Q41" s="204">
        <v>7.6956147893379194</v>
      </c>
      <c r="R41" s="204">
        <v>9.0282889079965596</v>
      </c>
      <c r="S41" s="204">
        <v>10.65778159931212</v>
      </c>
      <c r="T41" s="204">
        <v>11.32304385210662</v>
      </c>
      <c r="U41" s="204">
        <v>7.0885640584694736</v>
      </c>
      <c r="V41" s="204">
        <v>5.7304385210662074</v>
      </c>
      <c r="W41" s="204">
        <v>7.8541702493551151</v>
      </c>
      <c r="X41" s="204">
        <v>5.5687876182287184</v>
      </c>
      <c r="Y41" s="204">
        <v>4.5322441960447124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1.1226139294926909</v>
      </c>
      <c r="C43" s="204">
        <f t="shared" si="10"/>
        <v>1.098710232158211</v>
      </c>
      <c r="D43" s="204">
        <f t="shared" si="10"/>
        <v>0.69269131556319852</v>
      </c>
      <c r="E43" s="204">
        <f t="shared" si="10"/>
        <v>0.45382631126397238</v>
      </c>
      <c r="F43" s="204">
        <f t="shared" si="10"/>
        <v>1.1226139294926909</v>
      </c>
      <c r="G43" s="204">
        <f t="shared" si="10"/>
        <v>0.69269131556319852</v>
      </c>
      <c r="H43" s="204">
        <f t="shared" si="10"/>
        <v>1.413069647463457</v>
      </c>
      <c r="I43" s="204">
        <f t="shared" si="10"/>
        <v>1.7543422184006883</v>
      </c>
      <c r="J43" s="204">
        <f t="shared" si="10"/>
        <v>4.4983662940670683</v>
      </c>
      <c r="K43" s="204">
        <f t="shared" si="10"/>
        <v>3.0716251074806538</v>
      </c>
      <c r="L43" s="204">
        <f t="shared" si="10"/>
        <v>4.4912295786758385</v>
      </c>
      <c r="M43" s="204">
        <f t="shared" si="10"/>
        <v>4.0551160791057601</v>
      </c>
      <c r="N43" s="204">
        <f t="shared" si="10"/>
        <v>5.469561478933791</v>
      </c>
      <c r="O43" s="204">
        <f t="shared" si="10"/>
        <v>5.1113499570077385</v>
      </c>
      <c r="P43" s="204">
        <f t="shared" si="10"/>
        <v>7.2847807394668944</v>
      </c>
      <c r="Q43" s="204">
        <f t="shared" si="10"/>
        <v>5.9711951848667235</v>
      </c>
      <c r="R43" s="204">
        <f t="shared" si="10"/>
        <v>4.7768701633705932</v>
      </c>
      <c r="S43" s="204">
        <f t="shared" si="10"/>
        <v>5.1484979008401552</v>
      </c>
      <c r="T43" s="204">
        <f t="shared" si="10"/>
        <v>3.5920816440087044</v>
      </c>
      <c r="U43" s="204">
        <f t="shared" si="10"/>
        <v>3.735308658225228</v>
      </c>
      <c r="V43" s="204">
        <f t="shared" si="10"/>
        <v>4.8101479727465319</v>
      </c>
      <c r="W43" s="204">
        <f t="shared" si="10"/>
        <v>3.4823290896279735</v>
      </c>
      <c r="X43" s="204">
        <f t="shared" si="10"/>
        <v>2.9515050521500608</v>
      </c>
      <c r="Y43" s="204">
        <f t="shared" si="10"/>
        <v>2.9810296504569282</v>
      </c>
      <c r="DA43" s="71"/>
    </row>
    <row r="44" spans="1:105" ht="12" customHeight="1" x14ac:dyDescent="0.25">
      <c r="A44" s="18" t="s">
        <v>38</v>
      </c>
      <c r="B44" s="204">
        <v>1.1226139294926909</v>
      </c>
      <c r="C44" s="204">
        <v>1.098710232158211</v>
      </c>
      <c r="D44" s="204">
        <v>0.69269131556319852</v>
      </c>
      <c r="E44" s="204">
        <v>0.45382631126397238</v>
      </c>
      <c r="F44" s="204">
        <v>1.1226139294926909</v>
      </c>
      <c r="G44" s="204">
        <v>0.69269131556319852</v>
      </c>
      <c r="H44" s="204">
        <v>1.337575236457438</v>
      </c>
      <c r="I44" s="204">
        <v>1.7196904557179711</v>
      </c>
      <c r="J44" s="204">
        <v>4.4663800515907139</v>
      </c>
      <c r="K44" s="204">
        <v>3.0094582975064492</v>
      </c>
      <c r="L44" s="204">
        <v>4.4663800515907139</v>
      </c>
      <c r="M44" s="204">
        <v>4.0364574376612206</v>
      </c>
      <c r="N44" s="204">
        <v>5.0157351676698188</v>
      </c>
      <c r="O44" s="204">
        <v>4.9680137575236456</v>
      </c>
      <c r="P44" s="204">
        <v>6.5682717110920024</v>
      </c>
      <c r="Q44" s="204">
        <v>5.2785038693035249</v>
      </c>
      <c r="R44" s="204">
        <v>4.2514187446259672</v>
      </c>
      <c r="S44" s="204">
        <v>4.4663800515907139</v>
      </c>
      <c r="T44" s="204">
        <v>3.5877042132416159</v>
      </c>
      <c r="U44" s="204">
        <v>3.7316423043852098</v>
      </c>
      <c r="V44" s="204">
        <v>4.7901117798796218</v>
      </c>
      <c r="W44" s="204">
        <v>3.4781599312123821</v>
      </c>
      <c r="X44" s="204">
        <v>2.9478073946689589</v>
      </c>
      <c r="Y44" s="204">
        <v>2.977644024075667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0.45382631126397238</v>
      </c>
      <c r="O45" s="204">
        <v>0.14333619948409279</v>
      </c>
      <c r="P45" s="204">
        <v>0.7165090283748925</v>
      </c>
      <c r="Q45" s="204">
        <v>0.69269131556319852</v>
      </c>
      <c r="R45" s="204">
        <v>0.52545141874462586</v>
      </c>
      <c r="S45" s="204">
        <v>0.52983662940670673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7.5494411006018905E-2</v>
      </c>
      <c r="I46" s="204">
        <v>3.4651762682717108E-2</v>
      </c>
      <c r="J46" s="204">
        <v>3.1986242476354253E-2</v>
      </c>
      <c r="K46" s="204">
        <v>6.2166809974204637E-2</v>
      </c>
      <c r="L46" s="204">
        <v>2.4849527085124671E-2</v>
      </c>
      <c r="M46" s="204">
        <v>1.8658641444539981E-2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0.14746345657781601</v>
      </c>
      <c r="T46" s="204">
        <v>0</v>
      </c>
      <c r="U46" s="204">
        <v>0</v>
      </c>
      <c r="V46" s="204">
        <v>1.642304385210662E-2</v>
      </c>
      <c r="W46" s="204">
        <v>0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4.8177632649189124E-3</v>
      </c>
      <c r="T49" s="204">
        <v>4.3774307670883883E-3</v>
      </c>
      <c r="U49" s="204">
        <v>3.6663538400182661E-3</v>
      </c>
      <c r="V49" s="204">
        <v>3.6131490148040239E-3</v>
      </c>
      <c r="W49" s="204">
        <v>4.1691584155916141E-3</v>
      </c>
      <c r="X49" s="204">
        <v>3.6976574811019881E-3</v>
      </c>
      <c r="Y49" s="204">
        <v>3.3856263812613329E-3</v>
      </c>
      <c r="DA49" s="71" t="s">
        <v>967</v>
      </c>
    </row>
    <row r="50" spans="1:105" ht="12" customHeight="1" x14ac:dyDescent="0.25">
      <c r="A50" s="14" t="s">
        <v>39</v>
      </c>
      <c r="B50" s="204">
        <v>0.16715391229578669</v>
      </c>
      <c r="C50" s="204">
        <v>0.3343938091143594</v>
      </c>
      <c r="D50" s="204">
        <v>0.3343938091143594</v>
      </c>
      <c r="E50" s="204">
        <v>0.26276870163370591</v>
      </c>
      <c r="F50" s="204">
        <v>0.16715391229578669</v>
      </c>
      <c r="G50" s="204">
        <v>0.16715391229578669</v>
      </c>
      <c r="H50" s="204">
        <v>9.5528804815133275E-2</v>
      </c>
      <c r="I50" s="204">
        <v>9.5528804815133275E-2</v>
      </c>
      <c r="J50" s="204">
        <v>9.5528804815133275E-2</v>
      </c>
      <c r="K50" s="204">
        <v>2.3167669819432501</v>
      </c>
      <c r="L50" s="204">
        <v>2.1496130696474629</v>
      </c>
      <c r="M50" s="204">
        <v>0.52545141874462586</v>
      </c>
      <c r="N50" s="204">
        <v>0.26276870163370591</v>
      </c>
      <c r="O50" s="204">
        <v>1.1226139294926909</v>
      </c>
      <c r="P50" s="204">
        <v>0.95537403267411869</v>
      </c>
      <c r="Q50" s="204">
        <v>1.050902837489252</v>
      </c>
      <c r="R50" s="204">
        <v>1.026999140154772</v>
      </c>
      <c r="S50" s="204">
        <v>0.97583834909716249</v>
      </c>
      <c r="T50" s="204">
        <v>1.052708512467756</v>
      </c>
      <c r="U50" s="204">
        <v>0.97506448839208937</v>
      </c>
      <c r="V50" s="204">
        <v>1.3407566638005159</v>
      </c>
      <c r="W50" s="204">
        <v>2.5991401547721411</v>
      </c>
      <c r="X50" s="204">
        <v>1.531384350816853</v>
      </c>
      <c r="Y50" s="204">
        <v>1.3926913155631979</v>
      </c>
      <c r="DA50" s="71" t="s">
        <v>968</v>
      </c>
    </row>
    <row r="51" spans="1:105" ht="12" customHeight="1" x14ac:dyDescent="0.25">
      <c r="A51" s="21" t="s">
        <v>40</v>
      </c>
      <c r="B51" s="207">
        <v>5.8469475494410998</v>
      </c>
      <c r="C51" s="207">
        <v>6.7067927773000857</v>
      </c>
      <c r="D51" s="207">
        <v>6.44883920894239</v>
      </c>
      <c r="E51" s="207">
        <v>6.44883920894239</v>
      </c>
      <c r="F51" s="207">
        <v>5.674978503869303</v>
      </c>
      <c r="G51" s="207">
        <v>6.1908856405846944</v>
      </c>
      <c r="H51" s="207">
        <v>6.44883920894239</v>
      </c>
      <c r="I51" s="207">
        <v>5.0730868443680137</v>
      </c>
      <c r="J51" s="207">
        <v>5.5889939810834042</v>
      </c>
      <c r="K51" s="207">
        <v>5.0730868443680137</v>
      </c>
      <c r="L51" s="207">
        <v>5.4170249355116074</v>
      </c>
      <c r="M51" s="207">
        <v>5.9329320722269987</v>
      </c>
      <c r="N51" s="207">
        <v>6.1908856405846944</v>
      </c>
      <c r="O51" s="207">
        <v>6.1908856405846944</v>
      </c>
      <c r="P51" s="207">
        <v>5.1590713671539117</v>
      </c>
      <c r="Q51" s="207">
        <v>5.3310404127257094</v>
      </c>
      <c r="R51" s="207">
        <v>5.3310404127257094</v>
      </c>
      <c r="S51" s="207">
        <v>5.5459157351676689</v>
      </c>
      <c r="T51" s="207">
        <v>5.6121238177128117</v>
      </c>
      <c r="U51" s="207">
        <v>5.2070507308684437</v>
      </c>
      <c r="V51" s="207">
        <v>5.1325881341358546</v>
      </c>
      <c r="W51" s="207">
        <v>5.7571797076526234</v>
      </c>
      <c r="X51" s="207">
        <v>7.4194325021496121</v>
      </c>
      <c r="Y51" s="207">
        <v>6.6993121238177116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14.860963026655197</v>
      </c>
      <c r="C52" s="284">
        <f t="shared" si="11"/>
        <v>17.660275150472916</v>
      </c>
      <c r="D52" s="284">
        <f t="shared" si="11"/>
        <v>17.782115219260533</v>
      </c>
      <c r="E52" s="284">
        <f t="shared" si="11"/>
        <v>17.29724849527085</v>
      </c>
      <c r="F52" s="284">
        <f t="shared" si="11"/>
        <v>16.573516766981943</v>
      </c>
      <c r="G52" s="284">
        <f t="shared" si="11"/>
        <v>17.476354256233879</v>
      </c>
      <c r="H52" s="284">
        <f t="shared" si="11"/>
        <v>19.178417884780742</v>
      </c>
      <c r="I52" s="284">
        <f t="shared" si="11"/>
        <v>15.736371453138435</v>
      </c>
      <c r="J52" s="284">
        <f t="shared" si="11"/>
        <v>26.058813413585547</v>
      </c>
      <c r="K52" s="284">
        <f t="shared" si="11"/>
        <v>24.550558899398109</v>
      </c>
      <c r="L52" s="284">
        <f t="shared" si="11"/>
        <v>27.737661220980229</v>
      </c>
      <c r="M52" s="284">
        <f t="shared" si="11"/>
        <v>23.261220980223559</v>
      </c>
      <c r="N52" s="284">
        <f t="shared" si="11"/>
        <v>24.021238177128119</v>
      </c>
      <c r="O52" s="284">
        <f t="shared" si="11"/>
        <v>25.196388650042984</v>
      </c>
      <c r="P52" s="284">
        <f t="shared" si="11"/>
        <v>24.275580395528799</v>
      </c>
      <c r="Q52" s="284">
        <f t="shared" si="11"/>
        <v>23.311865864144451</v>
      </c>
      <c r="R52" s="284">
        <f t="shared" si="11"/>
        <v>23.426311263972483</v>
      </c>
      <c r="S52" s="284">
        <f t="shared" si="11"/>
        <v>25.909374942972565</v>
      </c>
      <c r="T52" s="284">
        <f t="shared" si="11"/>
        <v>26.642640543406806</v>
      </c>
      <c r="U52" s="284">
        <f t="shared" si="11"/>
        <v>21.193262226582924</v>
      </c>
      <c r="V52" s="284">
        <f t="shared" si="11"/>
        <v>21.330612289169572</v>
      </c>
      <c r="W52" s="284">
        <f t="shared" si="11"/>
        <v>24.388605959791345</v>
      </c>
      <c r="X52" s="284">
        <f t="shared" si="11"/>
        <v>21.946002042691759</v>
      </c>
      <c r="Y52" s="284">
        <f t="shared" si="11"/>
        <v>20.40837272870284</v>
      </c>
      <c r="DA52" s="118"/>
    </row>
    <row r="53" spans="1:105" ht="12" customHeight="1" x14ac:dyDescent="0.25">
      <c r="A53" s="51" t="s">
        <v>48</v>
      </c>
      <c r="B53" s="237">
        <f>CHI_fec!B5-B58</f>
        <v>7.7405423776292182</v>
      </c>
      <c r="C53" s="237">
        <f>CHI_fec!C5-C58</f>
        <v>8.0525007891202645</v>
      </c>
      <c r="D53" s="237">
        <f>CHI_fec!D5-D58</f>
        <v>8.1213893137579696</v>
      </c>
      <c r="E53" s="237">
        <f>CHI_fec!E5-E58</f>
        <v>7.6195713520546571</v>
      </c>
      <c r="F53" s="237">
        <f>CHI_fec!F5-F58</f>
        <v>6.605889212866412</v>
      </c>
      <c r="G53" s="237">
        <f>CHI_fec!G5-G58</f>
        <v>5.8964220375864933</v>
      </c>
      <c r="H53" s="237">
        <f>CHI_fec!H5-H58</f>
        <v>5.3078546305479826</v>
      </c>
      <c r="I53" s="237">
        <f>CHI_fec!I5-I58</f>
        <v>4.803412574860797</v>
      </c>
      <c r="J53" s="237">
        <f>CHI_fec!J5-J58</f>
        <v>8.1190286298445713</v>
      </c>
      <c r="K53" s="237">
        <f>CHI_fec!K5-K58</f>
        <v>11.307890050435168</v>
      </c>
      <c r="L53" s="237">
        <f>CHI_fec!L5-L58</f>
        <v>9.6677312913851843</v>
      </c>
      <c r="M53" s="237">
        <f>CHI_fec!M5-M58</f>
        <v>9.349034407382101</v>
      </c>
      <c r="N53" s="237">
        <f>CHI_fec!N5-N58</f>
        <v>11.939726253241083</v>
      </c>
      <c r="O53" s="237">
        <f>CHI_fec!O5-O58</f>
        <v>11.889829130442505</v>
      </c>
      <c r="P53" s="237">
        <f>CHI_fec!P5-P58</f>
        <v>13.537912160175813</v>
      </c>
      <c r="Q53" s="237">
        <f>CHI_fec!Q5-Q58</f>
        <v>13.190022528511726</v>
      </c>
      <c r="R53" s="237">
        <f>CHI_fec!R5-R58</f>
        <v>12.500756137670482</v>
      </c>
      <c r="S53" s="237">
        <f>CHI_fec!S5-S58</f>
        <v>12.186363817945224</v>
      </c>
      <c r="T53" s="237">
        <f>CHI_fec!T5-T58</f>
        <v>12.0886191459954</v>
      </c>
      <c r="U53" s="237">
        <f>CHI_fec!U5-U58</f>
        <v>5.4107927399351468</v>
      </c>
      <c r="V53" s="237">
        <f>CHI_fec!V5-V58</f>
        <v>5.458911263385497</v>
      </c>
      <c r="W53" s="237">
        <f>CHI_fec!W5-W58</f>
        <v>13.477552189639081</v>
      </c>
      <c r="X53" s="237">
        <f>CHI_fec!X5-X58</f>
        <v>10.736472534326026</v>
      </c>
      <c r="Y53" s="237">
        <f>CHI_fec!Y5-Y58</f>
        <v>10.151620958485383</v>
      </c>
      <c r="DA53" s="83"/>
    </row>
    <row r="54" spans="1:105" ht="12" customHeight="1" x14ac:dyDescent="0.25">
      <c r="A54" s="99" t="s">
        <v>49</v>
      </c>
      <c r="B54" s="238">
        <f>CHI_fec!B61</f>
        <v>4.0447561620074026</v>
      </c>
      <c r="C54" s="238">
        <f>CHI_fec!C61</f>
        <v>5.5770314113671224</v>
      </c>
      <c r="D54" s="238">
        <f>CHI_fec!D61</f>
        <v>5.5285246366491094</v>
      </c>
      <c r="E54" s="238">
        <f>CHI_fec!E61</f>
        <v>5.4538221636717141</v>
      </c>
      <c r="F54" s="238">
        <f>CHI_fec!F61</f>
        <v>5.417553895249557</v>
      </c>
      <c r="G54" s="238">
        <f>CHI_fec!G61</f>
        <v>5.9970714574967454</v>
      </c>
      <c r="H54" s="238">
        <f>CHI_fec!H61</f>
        <v>6.8960604987594936</v>
      </c>
      <c r="I54" s="238">
        <f>CHI_fec!I61</f>
        <v>5.2685480934820701</v>
      </c>
      <c r="J54" s="238">
        <f>CHI_fec!J61</f>
        <v>11.171777920820761</v>
      </c>
      <c r="K54" s="238">
        <f>CHI_fec!K61</f>
        <v>7.0575766619758094</v>
      </c>
      <c r="L54" s="238">
        <f>CHI_fec!L61</f>
        <v>10.13069232569708</v>
      </c>
      <c r="M54" s="238">
        <f>CHI_fec!M61</f>
        <v>5.650507008496378</v>
      </c>
      <c r="N54" s="238">
        <f>CHI_fec!N61</f>
        <v>3.5833749218807331</v>
      </c>
      <c r="O54" s="238">
        <f>CHI_fec!O61</f>
        <v>4.4214921650576349</v>
      </c>
      <c r="P54" s="238">
        <f>CHI_fec!P61</f>
        <v>2.232365856447855</v>
      </c>
      <c r="Q54" s="238">
        <f>CHI_fec!Q61</f>
        <v>2.2924748441834102</v>
      </c>
      <c r="R54" s="238">
        <f>CHI_fec!R61</f>
        <v>2.8191253947647898</v>
      </c>
      <c r="S54" s="238">
        <f>CHI_fec!S61</f>
        <v>6.2328038067890681</v>
      </c>
      <c r="T54" s="238">
        <f>CHI_fec!T61</f>
        <v>6.332945635493</v>
      </c>
      <c r="U54" s="238">
        <f>CHI_fec!U61</f>
        <v>8.4475120012173779</v>
      </c>
      <c r="V54" s="238">
        <f>CHI_fec!V61</f>
        <v>8.3098399385575519</v>
      </c>
      <c r="W54" s="238">
        <f>CHI_fec!W61</f>
        <v>3.5880385795532379</v>
      </c>
      <c r="X54" s="238">
        <f>CHI_fec!X61</f>
        <v>4.8920555425684631</v>
      </c>
      <c r="Y54" s="238">
        <f>CHI_fec!Y61</f>
        <v>3.432026750493935</v>
      </c>
      <c r="DA54" s="94"/>
    </row>
    <row r="55" spans="1:105" ht="12" customHeight="1" x14ac:dyDescent="0.25">
      <c r="A55" s="52" t="s">
        <v>50</v>
      </c>
      <c r="B55" s="239">
        <f>CHI_fec!B110</f>
        <v>3.0756644870185759</v>
      </c>
      <c r="C55" s="239">
        <f>CHI_fec!C110</f>
        <v>4.0307429499855294</v>
      </c>
      <c r="D55" s="239">
        <f>CHI_fec!D110</f>
        <v>4.1322012688534526</v>
      </c>
      <c r="E55" s="239">
        <f>CHI_fec!E110</f>
        <v>4.2238549795444786</v>
      </c>
      <c r="F55" s="239">
        <f>CHI_fec!F110</f>
        <v>4.5500736588659718</v>
      </c>
      <c r="G55" s="239">
        <f>CHI_fec!G110</f>
        <v>5.5828607611506422</v>
      </c>
      <c r="H55" s="239">
        <f>CHI_fec!H110</f>
        <v>6.9745027554732681</v>
      </c>
      <c r="I55" s="239">
        <f>CHI_fec!I110</f>
        <v>5.6644107847955683</v>
      </c>
      <c r="J55" s="239">
        <f>CHI_fec!J110</f>
        <v>6.7680068629202186</v>
      </c>
      <c r="K55" s="239">
        <f>CHI_fec!K110</f>
        <v>6.1850921869871307</v>
      </c>
      <c r="L55" s="239">
        <f>CHI_fec!L110</f>
        <v>7.9392376038979648</v>
      </c>
      <c r="M55" s="239">
        <f>CHI_fec!M110</f>
        <v>8.26167956434508</v>
      </c>
      <c r="N55" s="239">
        <f>CHI_fec!N110</f>
        <v>8.4981370020063043</v>
      </c>
      <c r="O55" s="239">
        <f>CHI_fec!O110</f>
        <v>8.8850673545428442</v>
      </c>
      <c r="P55" s="239">
        <f>CHI_fec!P110</f>
        <v>8.5053023789051299</v>
      </c>
      <c r="Q55" s="239">
        <f>CHI_fec!Q110</f>
        <v>7.8293684914493156</v>
      </c>
      <c r="R55" s="239">
        <f>CHI_fec!R110</f>
        <v>8.1064297315372116</v>
      </c>
      <c r="S55" s="239">
        <f>CHI_fec!S110</f>
        <v>7.4902073182382729</v>
      </c>
      <c r="T55" s="239">
        <f>CHI_fec!T110</f>
        <v>8.2210757619184065</v>
      </c>
      <c r="U55" s="239">
        <f>CHI_fec!U110</f>
        <v>7.3349574854304009</v>
      </c>
      <c r="V55" s="239">
        <f>CHI_fec!V110</f>
        <v>7.5618610872265224</v>
      </c>
      <c r="W55" s="239">
        <f>CHI_fec!W110</f>
        <v>7.3230151905990253</v>
      </c>
      <c r="X55" s="239">
        <f>CHI_fec!X110</f>
        <v>6.3174739657972676</v>
      </c>
      <c r="Y55" s="239">
        <f>CHI_fec!Y110</f>
        <v>6.8247250197235241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2.999398108340499</v>
      </c>
      <c r="C58" s="210">
        <v>2.999398108340499</v>
      </c>
      <c r="D58" s="210">
        <v>1.9996560619088559</v>
      </c>
      <c r="E58" s="210">
        <v>1.9996560619088559</v>
      </c>
      <c r="F58" s="210">
        <v>2.999398108340499</v>
      </c>
      <c r="G58" s="210">
        <v>2.999398108340499</v>
      </c>
      <c r="H58" s="210">
        <v>2.999398108340499</v>
      </c>
      <c r="I58" s="210">
        <v>1.9996560619088559</v>
      </c>
      <c r="J58" s="210">
        <v>1.9996560619088559</v>
      </c>
      <c r="K58" s="210">
        <v>0.99982803095442818</v>
      </c>
      <c r="L58" s="210">
        <v>0.99982803095442818</v>
      </c>
      <c r="M58" s="210">
        <v>0.99982803095442818</v>
      </c>
      <c r="N58" s="210">
        <v>0.99982803095442818</v>
      </c>
      <c r="O58" s="210">
        <v>0.99982803095442818</v>
      </c>
      <c r="P58" s="210">
        <v>0.99982803095442818</v>
      </c>
      <c r="Q58" s="210">
        <v>0.99982803095442818</v>
      </c>
      <c r="R58" s="210">
        <v>0.99982803095442818</v>
      </c>
      <c r="S58" s="210">
        <v>0.88718830610490107</v>
      </c>
      <c r="T58" s="210">
        <v>1.0840068787618229</v>
      </c>
      <c r="U58" s="210">
        <v>1.1300945829750639</v>
      </c>
      <c r="V58" s="210">
        <v>1.332674118658641</v>
      </c>
      <c r="W58" s="210">
        <v>1.2462596732588129</v>
      </c>
      <c r="X58" s="210">
        <v>1.257781599312124</v>
      </c>
      <c r="Y58" s="210">
        <v>1.483490971625107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2.999398108340499</v>
      </c>
      <c r="C60" s="204">
        <f t="shared" si="12"/>
        <v>2.999398108340499</v>
      </c>
      <c r="D60" s="204">
        <f t="shared" si="12"/>
        <v>1.9996560619088559</v>
      </c>
      <c r="E60" s="204">
        <f t="shared" si="12"/>
        <v>1.9996560619088559</v>
      </c>
      <c r="F60" s="204">
        <f t="shared" si="12"/>
        <v>2.999398108340499</v>
      </c>
      <c r="G60" s="204">
        <f t="shared" si="12"/>
        <v>2.999398108340499</v>
      </c>
      <c r="H60" s="204">
        <f t="shared" si="12"/>
        <v>2.999398108340499</v>
      </c>
      <c r="I60" s="204">
        <f t="shared" si="12"/>
        <v>1.9996560619088559</v>
      </c>
      <c r="J60" s="204">
        <f t="shared" si="12"/>
        <v>1.9996560619088559</v>
      </c>
      <c r="K60" s="204">
        <f t="shared" si="12"/>
        <v>0.99982803095442818</v>
      </c>
      <c r="L60" s="204">
        <f t="shared" si="12"/>
        <v>0.99982803095442818</v>
      </c>
      <c r="M60" s="204">
        <f t="shared" si="12"/>
        <v>0.99982803095442818</v>
      </c>
      <c r="N60" s="204">
        <f t="shared" si="12"/>
        <v>0.99982803095442818</v>
      </c>
      <c r="O60" s="204">
        <f t="shared" si="12"/>
        <v>0.99982803095442818</v>
      </c>
      <c r="P60" s="204">
        <f t="shared" si="12"/>
        <v>0.99982803095442818</v>
      </c>
      <c r="Q60" s="204">
        <f t="shared" si="12"/>
        <v>0.99982803095442818</v>
      </c>
      <c r="R60" s="204">
        <f t="shared" si="12"/>
        <v>0.99982803095442818</v>
      </c>
      <c r="S60" s="204">
        <f t="shared" si="12"/>
        <v>0.88718830610490107</v>
      </c>
      <c r="T60" s="204">
        <f t="shared" si="12"/>
        <v>1.0840068787618229</v>
      </c>
      <c r="U60" s="204">
        <f t="shared" si="12"/>
        <v>1.1300945829750639</v>
      </c>
      <c r="V60" s="204">
        <f t="shared" si="12"/>
        <v>1.332674118658641</v>
      </c>
      <c r="W60" s="204">
        <f t="shared" si="12"/>
        <v>1.2462596732588129</v>
      </c>
      <c r="X60" s="204">
        <f t="shared" si="12"/>
        <v>1.257781599312124</v>
      </c>
      <c r="Y60" s="204">
        <f t="shared" si="12"/>
        <v>1.483490971625107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0</v>
      </c>
      <c r="D62" s="204">
        <v>0</v>
      </c>
      <c r="E62" s="204">
        <v>0</v>
      </c>
      <c r="F62" s="204">
        <v>0</v>
      </c>
      <c r="G62" s="204">
        <v>0</v>
      </c>
      <c r="H62" s="204">
        <v>0</v>
      </c>
      <c r="I62" s="204">
        <v>0</v>
      </c>
      <c r="J62" s="204">
        <v>0</v>
      </c>
      <c r="K62" s="204">
        <v>0</v>
      </c>
      <c r="L62" s="204">
        <v>0</v>
      </c>
      <c r="M62" s="204">
        <v>0</v>
      </c>
      <c r="N62" s="204">
        <v>0</v>
      </c>
      <c r="O62" s="204">
        <v>0</v>
      </c>
      <c r="P62" s="204">
        <v>0</v>
      </c>
      <c r="Q62" s="204">
        <v>0</v>
      </c>
      <c r="R62" s="204">
        <v>0</v>
      </c>
      <c r="S62" s="204">
        <v>0</v>
      </c>
      <c r="T62" s="204">
        <v>0</v>
      </c>
      <c r="U62" s="204">
        <v>0</v>
      </c>
      <c r="V62" s="204">
        <v>0</v>
      </c>
      <c r="W62" s="204">
        <v>0</v>
      </c>
      <c r="X62" s="204">
        <v>0</v>
      </c>
      <c r="Y62" s="204">
        <v>0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2.999398108340499</v>
      </c>
      <c r="C65" s="204">
        <v>2.999398108340499</v>
      </c>
      <c r="D65" s="204">
        <v>1.9996560619088559</v>
      </c>
      <c r="E65" s="204">
        <v>1.9996560619088559</v>
      </c>
      <c r="F65" s="204">
        <v>2.999398108340499</v>
      </c>
      <c r="G65" s="204">
        <v>2.999398108340499</v>
      </c>
      <c r="H65" s="204">
        <v>2.999398108340499</v>
      </c>
      <c r="I65" s="204">
        <v>1.9996560619088559</v>
      </c>
      <c r="J65" s="204">
        <v>1.9996560619088559</v>
      </c>
      <c r="K65" s="204">
        <v>0.99982803095442818</v>
      </c>
      <c r="L65" s="204">
        <v>0.99982803095442818</v>
      </c>
      <c r="M65" s="204">
        <v>0.99982803095442818</v>
      </c>
      <c r="N65" s="204">
        <v>0.99982803095442818</v>
      </c>
      <c r="O65" s="204">
        <v>0.99982803095442818</v>
      </c>
      <c r="P65" s="204">
        <v>0.99982803095442818</v>
      </c>
      <c r="Q65" s="204">
        <v>0.99982803095442818</v>
      </c>
      <c r="R65" s="204">
        <v>0.99982803095442818</v>
      </c>
      <c r="S65" s="204">
        <v>0.88718830610490107</v>
      </c>
      <c r="T65" s="204">
        <v>1.0840068787618229</v>
      </c>
      <c r="U65" s="204">
        <v>1.1300945829750639</v>
      </c>
      <c r="V65" s="204">
        <v>1.332674118658641</v>
      </c>
      <c r="W65" s="204">
        <v>1.2462596732588129</v>
      </c>
      <c r="X65" s="204">
        <v>1.257781599312124</v>
      </c>
      <c r="Y65" s="204">
        <v>1.483490971625107</v>
      </c>
      <c r="DA65" s="71" t="s">
        <v>977</v>
      </c>
    </row>
    <row r="66" spans="1:105" ht="12" customHeight="1" x14ac:dyDescent="0.25">
      <c r="A66" s="18" t="s">
        <v>83</v>
      </c>
      <c r="B66" s="204">
        <v>0</v>
      </c>
      <c r="C66" s="204">
        <v>0</v>
      </c>
      <c r="D66" s="204">
        <v>0</v>
      </c>
      <c r="E66" s="204">
        <v>0</v>
      </c>
      <c r="F66" s="204">
        <v>0</v>
      </c>
      <c r="G66" s="204">
        <v>0</v>
      </c>
      <c r="H66" s="204">
        <v>0</v>
      </c>
      <c r="I66" s="204">
        <v>0</v>
      </c>
      <c r="J66" s="204">
        <v>0</v>
      </c>
      <c r="K66" s="204">
        <v>0</v>
      </c>
      <c r="L66" s="204">
        <v>0</v>
      </c>
      <c r="M66" s="204">
        <v>0</v>
      </c>
      <c r="N66" s="204">
        <v>0</v>
      </c>
      <c r="O66" s="204">
        <v>0</v>
      </c>
      <c r="P66" s="204">
        <v>0</v>
      </c>
      <c r="Q66" s="204">
        <v>0</v>
      </c>
      <c r="R66" s="204">
        <v>0</v>
      </c>
      <c r="S66" s="204">
        <v>0</v>
      </c>
      <c r="T66" s="204">
        <v>0</v>
      </c>
      <c r="U66" s="204">
        <v>0</v>
      </c>
      <c r="V66" s="204">
        <v>0</v>
      </c>
      <c r="W66" s="204">
        <v>0</v>
      </c>
      <c r="X66" s="204">
        <v>0</v>
      </c>
      <c r="Y66" s="204">
        <v>0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0</v>
      </c>
      <c r="C67" s="204">
        <f t="shared" si="13"/>
        <v>0</v>
      </c>
      <c r="D67" s="204">
        <f t="shared" si="13"/>
        <v>0</v>
      </c>
      <c r="E67" s="204">
        <f t="shared" si="13"/>
        <v>0</v>
      </c>
      <c r="F67" s="204">
        <f t="shared" si="13"/>
        <v>0</v>
      </c>
      <c r="G67" s="204">
        <f t="shared" si="13"/>
        <v>0</v>
      </c>
      <c r="H67" s="204">
        <f t="shared" si="13"/>
        <v>0</v>
      </c>
      <c r="I67" s="204">
        <f t="shared" si="13"/>
        <v>0</v>
      </c>
      <c r="J67" s="204">
        <f t="shared" si="13"/>
        <v>0</v>
      </c>
      <c r="K67" s="204">
        <f t="shared" si="13"/>
        <v>0</v>
      </c>
      <c r="L67" s="204">
        <f t="shared" si="13"/>
        <v>0</v>
      </c>
      <c r="M67" s="204">
        <f t="shared" si="13"/>
        <v>0</v>
      </c>
      <c r="N67" s="204">
        <f t="shared" si="13"/>
        <v>0</v>
      </c>
      <c r="O67" s="204">
        <f t="shared" si="13"/>
        <v>0</v>
      </c>
      <c r="P67" s="204">
        <f t="shared" si="13"/>
        <v>0</v>
      </c>
      <c r="Q67" s="204">
        <f t="shared" si="13"/>
        <v>0</v>
      </c>
      <c r="R67" s="204">
        <f t="shared" si="13"/>
        <v>0</v>
      </c>
      <c r="S67" s="204">
        <f t="shared" si="13"/>
        <v>0</v>
      </c>
      <c r="T67" s="204">
        <f t="shared" si="13"/>
        <v>0</v>
      </c>
      <c r="U67" s="204">
        <f t="shared" si="13"/>
        <v>0</v>
      </c>
      <c r="V67" s="204">
        <f t="shared" si="13"/>
        <v>0</v>
      </c>
      <c r="W67" s="204">
        <f t="shared" si="13"/>
        <v>0</v>
      </c>
      <c r="X67" s="204">
        <f t="shared" si="13"/>
        <v>0</v>
      </c>
      <c r="Y67" s="204">
        <f t="shared" si="13"/>
        <v>0</v>
      </c>
      <c r="DA67" s="71"/>
    </row>
    <row r="68" spans="1:105" ht="12" customHeight="1" x14ac:dyDescent="0.25">
      <c r="A68" s="18" t="s">
        <v>73</v>
      </c>
      <c r="B68" s="204">
        <v>0</v>
      </c>
      <c r="C68" s="204">
        <v>0</v>
      </c>
      <c r="D68" s="204">
        <v>0</v>
      </c>
      <c r="E68" s="204">
        <v>0</v>
      </c>
      <c r="F68" s="204">
        <v>0</v>
      </c>
      <c r="G68" s="204">
        <v>0</v>
      </c>
      <c r="H68" s="204">
        <v>0</v>
      </c>
      <c r="I68" s="204">
        <v>0</v>
      </c>
      <c r="J68" s="204">
        <v>0</v>
      </c>
      <c r="K68" s="204">
        <v>0</v>
      </c>
      <c r="L68" s="204">
        <v>0</v>
      </c>
      <c r="M68" s="204">
        <v>0</v>
      </c>
      <c r="N68" s="204">
        <v>0</v>
      </c>
      <c r="O68" s="204">
        <v>0</v>
      </c>
      <c r="P68" s="204">
        <v>0</v>
      </c>
      <c r="Q68" s="204">
        <v>0</v>
      </c>
      <c r="R68" s="204">
        <v>0</v>
      </c>
      <c r="S68" s="204">
        <v>0</v>
      </c>
      <c r="T68" s="204">
        <v>0</v>
      </c>
      <c r="U68" s="204">
        <v>0</v>
      </c>
      <c r="V68" s="204">
        <v>0</v>
      </c>
      <c r="W68" s="204">
        <v>0</v>
      </c>
      <c r="X68" s="204">
        <v>0</v>
      </c>
      <c r="Y68" s="204">
        <v>0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2.999398108340499</v>
      </c>
      <c r="C71" s="284">
        <f t="shared" si="14"/>
        <v>2.999398108340499</v>
      </c>
      <c r="D71" s="284">
        <f t="shared" si="14"/>
        <v>1.9996560619088559</v>
      </c>
      <c r="E71" s="284">
        <f t="shared" si="14"/>
        <v>1.9996560619088559</v>
      </c>
      <c r="F71" s="284">
        <f t="shared" si="14"/>
        <v>2.999398108340499</v>
      </c>
      <c r="G71" s="284">
        <f t="shared" si="14"/>
        <v>2.999398108340499</v>
      </c>
      <c r="H71" s="284">
        <f t="shared" si="14"/>
        <v>2.999398108340499</v>
      </c>
      <c r="I71" s="284">
        <f t="shared" si="14"/>
        <v>1.9996560619088559</v>
      </c>
      <c r="J71" s="284">
        <f t="shared" si="14"/>
        <v>1.9996560619088559</v>
      </c>
      <c r="K71" s="284">
        <f t="shared" si="14"/>
        <v>0.99982803095442818</v>
      </c>
      <c r="L71" s="284">
        <f t="shared" si="14"/>
        <v>0.99982803095442818</v>
      </c>
      <c r="M71" s="284">
        <f t="shared" si="14"/>
        <v>0.99982803095442818</v>
      </c>
      <c r="N71" s="284">
        <f t="shared" si="14"/>
        <v>0.99982803095442818</v>
      </c>
      <c r="O71" s="284">
        <f t="shared" si="14"/>
        <v>0.99982803095442818</v>
      </c>
      <c r="P71" s="284">
        <f t="shared" si="14"/>
        <v>0.99982803095442818</v>
      </c>
      <c r="Q71" s="284">
        <f t="shared" si="14"/>
        <v>0.99982803095442818</v>
      </c>
      <c r="R71" s="284">
        <f t="shared" si="14"/>
        <v>0.99982803095442818</v>
      </c>
      <c r="S71" s="284">
        <f t="shared" si="14"/>
        <v>0.88718830610490107</v>
      </c>
      <c r="T71" s="284">
        <f t="shared" si="14"/>
        <v>1.0840068787618229</v>
      </c>
      <c r="U71" s="284">
        <f t="shared" si="14"/>
        <v>1.1300945829750639</v>
      </c>
      <c r="V71" s="284">
        <f t="shared" si="14"/>
        <v>1.332674118658641</v>
      </c>
      <c r="W71" s="284">
        <f t="shared" si="14"/>
        <v>1.2462596732588129</v>
      </c>
      <c r="X71" s="284">
        <f t="shared" si="14"/>
        <v>1.257781599312124</v>
      </c>
      <c r="Y71" s="284">
        <f t="shared" si="14"/>
        <v>1.483490971625107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2.999398108340499</v>
      </c>
      <c r="C72" s="241">
        <f>CHI_fec!C16</f>
        <v>2.999398108340499</v>
      </c>
      <c r="D72" s="241">
        <f>CHI_fec!D16</f>
        <v>1.9996560619088559</v>
      </c>
      <c r="E72" s="241">
        <f>CHI_fec!E16</f>
        <v>1.9996560619088559</v>
      </c>
      <c r="F72" s="241">
        <f>CHI_fec!F16</f>
        <v>2.999398108340499</v>
      </c>
      <c r="G72" s="241">
        <f>CHI_fec!G16</f>
        <v>2.999398108340499</v>
      </c>
      <c r="H72" s="241">
        <f>CHI_fec!H16</f>
        <v>2.999398108340499</v>
      </c>
      <c r="I72" s="241">
        <f>CHI_fec!I16</f>
        <v>1.9996560619088559</v>
      </c>
      <c r="J72" s="241">
        <f>CHI_fec!J16</f>
        <v>1.9996560619088559</v>
      </c>
      <c r="K72" s="241">
        <f>CHI_fec!K16</f>
        <v>0.99982803095442818</v>
      </c>
      <c r="L72" s="241">
        <f>CHI_fec!L16</f>
        <v>0.99982803095442818</v>
      </c>
      <c r="M72" s="241">
        <f>CHI_fec!M16</f>
        <v>0.99982803095442818</v>
      </c>
      <c r="N72" s="241">
        <f>CHI_fec!N16</f>
        <v>0.99982803095442818</v>
      </c>
      <c r="O72" s="241">
        <f>CHI_fec!O16</f>
        <v>0.99982803095442818</v>
      </c>
      <c r="P72" s="241">
        <f>CHI_fec!P16</f>
        <v>0.99982803095442818</v>
      </c>
      <c r="Q72" s="241">
        <f>CHI_fec!Q16</f>
        <v>0.99982803095442818</v>
      </c>
      <c r="R72" s="241">
        <f>CHI_fec!R16</f>
        <v>0.99982803095442818</v>
      </c>
      <c r="S72" s="241">
        <f>CHI_fec!S16</f>
        <v>0.88718830610490107</v>
      </c>
      <c r="T72" s="241">
        <f>CHI_fec!T16</f>
        <v>1.0840068787618229</v>
      </c>
      <c r="U72" s="241">
        <f>CHI_fec!U16</f>
        <v>1.1300945829750639</v>
      </c>
      <c r="V72" s="241">
        <f>CHI_fec!V16</f>
        <v>1.332674118658641</v>
      </c>
      <c r="W72" s="241">
        <f>CHI_fec!W16</f>
        <v>1.2462596732588129</v>
      </c>
      <c r="X72" s="241">
        <f>CHI_fec!X16</f>
        <v>1.257781599312124</v>
      </c>
      <c r="Y72" s="241">
        <f>CHI_fec!Y16</f>
        <v>1.483490971625107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20.736987118955938</v>
      </c>
      <c r="C76" s="203">
        <f t="shared" si="15"/>
        <v>25.66093643785085</v>
      </c>
      <c r="D76" s="203">
        <f t="shared" si="15"/>
        <v>27.666239038244278</v>
      </c>
      <c r="E76" s="203">
        <f t="shared" si="15"/>
        <v>26.3918671182299</v>
      </c>
      <c r="F76" s="203">
        <f t="shared" si="15"/>
        <v>22.569029998458397</v>
      </c>
      <c r="G76" s="203">
        <f t="shared" si="15"/>
        <v>24.487649998792527</v>
      </c>
      <c r="H76" s="203">
        <f t="shared" si="15"/>
        <v>26.355779998196741</v>
      </c>
      <c r="I76" s="203">
        <f t="shared" si="15"/>
        <v>20.700899998823907</v>
      </c>
      <c r="J76" s="203">
        <f t="shared" si="15"/>
        <v>40.435610758816289</v>
      </c>
      <c r="K76" s="203">
        <f t="shared" si="15"/>
        <v>34.622026559027042</v>
      </c>
      <c r="L76" s="203">
        <f t="shared" si="15"/>
        <v>38.358286558735507</v>
      </c>
      <c r="M76" s="203">
        <f t="shared" si="15"/>
        <v>31.790230558777633</v>
      </c>
      <c r="N76" s="203">
        <f t="shared" si="15"/>
        <v>29.372111999225023</v>
      </c>
      <c r="O76" s="203">
        <f t="shared" si="15"/>
        <v>31.954114494807143</v>
      </c>
      <c r="P76" s="203">
        <f t="shared" si="15"/>
        <v>26.992576380376079</v>
      </c>
      <c r="Q76" s="203">
        <f t="shared" si="15"/>
        <v>26.696141998647843</v>
      </c>
      <c r="R76" s="203">
        <f t="shared" si="15"/>
        <v>29.826320038694547</v>
      </c>
      <c r="S76" s="203">
        <f t="shared" si="15"/>
        <v>34.562893318724846</v>
      </c>
      <c r="T76" s="203">
        <f t="shared" si="15"/>
        <v>40.364578237484857</v>
      </c>
      <c r="U76" s="203">
        <f t="shared" si="15"/>
        <v>27.846669472653005</v>
      </c>
      <c r="V76" s="203">
        <f t="shared" si="15"/>
        <v>25.039498275658552</v>
      </c>
      <c r="W76" s="203">
        <f t="shared" si="15"/>
        <v>31.257695976381765</v>
      </c>
      <c r="X76" s="203">
        <f t="shared" si="15"/>
        <v>25.132236890375353</v>
      </c>
      <c r="Y76" s="203">
        <f t="shared" si="15"/>
        <v>23.536341026876897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20.736987118955938</v>
      </c>
      <c r="C77" s="213">
        <f>(CHI_emi!C5-CHI_emi!C59)+(CHI_emi!C61-CHI_emi!C108)+CHI_emi!C110</f>
        <v>25.66093643785085</v>
      </c>
      <c r="D77" s="213">
        <f>(CHI_emi!D5-CHI_emi!D59)+(CHI_emi!D61-CHI_emi!D108)+CHI_emi!D110</f>
        <v>27.666239038244278</v>
      </c>
      <c r="E77" s="213">
        <f>(CHI_emi!E5-CHI_emi!E59)+(CHI_emi!E61-CHI_emi!E108)+CHI_emi!E110</f>
        <v>26.3918671182299</v>
      </c>
      <c r="F77" s="213">
        <f>(CHI_emi!F5-CHI_emi!F59)+(CHI_emi!F61-CHI_emi!F108)+CHI_emi!F110</f>
        <v>22.569029998458397</v>
      </c>
      <c r="G77" s="213">
        <f>(CHI_emi!G5-CHI_emi!G59)+(CHI_emi!G61-CHI_emi!G108)+CHI_emi!G110</f>
        <v>24.487649998792527</v>
      </c>
      <c r="H77" s="213">
        <f>(CHI_emi!H5-CHI_emi!H59)+(CHI_emi!H61-CHI_emi!H108)+CHI_emi!H110</f>
        <v>26.355779998196741</v>
      </c>
      <c r="I77" s="213">
        <f>(CHI_emi!I5-CHI_emi!I59)+(CHI_emi!I61-CHI_emi!I108)+CHI_emi!I110</f>
        <v>20.700899998823907</v>
      </c>
      <c r="J77" s="213">
        <f>(CHI_emi!J5-CHI_emi!J59)+(CHI_emi!J61-CHI_emi!J108)+CHI_emi!J110</f>
        <v>40.435610758816289</v>
      </c>
      <c r="K77" s="213">
        <f>(CHI_emi!K5-CHI_emi!K59)+(CHI_emi!K61-CHI_emi!K108)+CHI_emi!K110</f>
        <v>34.622026559027042</v>
      </c>
      <c r="L77" s="213">
        <f>(CHI_emi!L5-CHI_emi!L59)+(CHI_emi!L61-CHI_emi!L108)+CHI_emi!L110</f>
        <v>38.358286558735507</v>
      </c>
      <c r="M77" s="213">
        <f>(CHI_emi!M5-CHI_emi!M59)+(CHI_emi!M61-CHI_emi!M108)+CHI_emi!M110</f>
        <v>31.790230558777633</v>
      </c>
      <c r="N77" s="213">
        <f>(CHI_emi!N5-CHI_emi!N59)+(CHI_emi!N61-CHI_emi!N108)+CHI_emi!N110</f>
        <v>29.372111999225023</v>
      </c>
      <c r="O77" s="213">
        <f>(CHI_emi!O5-CHI_emi!O59)+(CHI_emi!O61-CHI_emi!O108)+CHI_emi!O110</f>
        <v>31.954114494807143</v>
      </c>
      <c r="P77" s="213">
        <f>(CHI_emi!P5-CHI_emi!P59)+(CHI_emi!P61-CHI_emi!P108)+CHI_emi!P110</f>
        <v>26.992576380376079</v>
      </c>
      <c r="Q77" s="213">
        <f>(CHI_emi!Q5-CHI_emi!Q59)+(CHI_emi!Q61-CHI_emi!Q108)+CHI_emi!Q110</f>
        <v>26.696141998647843</v>
      </c>
      <c r="R77" s="213">
        <f>(CHI_emi!R5-CHI_emi!R59)+(CHI_emi!R61-CHI_emi!R108)+CHI_emi!R110</f>
        <v>29.826320038694547</v>
      </c>
      <c r="S77" s="213">
        <f>(CHI_emi!S5-CHI_emi!S59)+(CHI_emi!S61-CHI_emi!S108)+CHI_emi!S110</f>
        <v>34.562893318724846</v>
      </c>
      <c r="T77" s="213">
        <f>(CHI_emi!T5-CHI_emi!T59)+(CHI_emi!T61-CHI_emi!T108)+CHI_emi!T110</f>
        <v>40.364578237484857</v>
      </c>
      <c r="U77" s="213">
        <f>(CHI_emi!U5-CHI_emi!U59)+(CHI_emi!U61-CHI_emi!U108)+CHI_emi!U110</f>
        <v>27.846669472653005</v>
      </c>
      <c r="V77" s="213">
        <f>(CHI_emi!V5-CHI_emi!V59)+(CHI_emi!V61-CHI_emi!V108)+CHI_emi!V110</f>
        <v>25.039498275658552</v>
      </c>
      <c r="W77" s="213">
        <f>(CHI_emi!W5-CHI_emi!W59)+(CHI_emi!W61-CHI_emi!W108)+CHI_emi!W110</f>
        <v>31.257695976381765</v>
      </c>
      <c r="X77" s="213">
        <f>(CHI_emi!X5-CHI_emi!X59)+(CHI_emi!X61-CHI_emi!X108)+CHI_emi!X110</f>
        <v>25.132236890375353</v>
      </c>
      <c r="Y77" s="213">
        <f>(CHI_emi!Y5-CHI_emi!Y59)+(CHI_emi!Y61-CHI_emi!Y108)+CHI_emi!Y110</f>
        <v>23.536341026876897</v>
      </c>
      <c r="DA77" s="85"/>
    </row>
    <row r="78" spans="1:105" ht="12" customHeight="1" x14ac:dyDescent="0.25">
      <c r="A78" s="14" t="s">
        <v>146</v>
      </c>
      <c r="B78" s="204">
        <f>CHI_emi!B59+CHI_emi!B108</f>
        <v>0</v>
      </c>
      <c r="C78" s="204">
        <f>CHI_emi!C59+CHI_emi!C108</f>
        <v>0</v>
      </c>
      <c r="D78" s="204">
        <f>CHI_emi!D59+CHI_emi!D108</f>
        <v>0</v>
      </c>
      <c r="E78" s="204">
        <f>CHI_emi!E59+CHI_emi!E108</f>
        <v>0</v>
      </c>
      <c r="F78" s="204">
        <f>CHI_emi!F59+CHI_emi!F108</f>
        <v>0</v>
      </c>
      <c r="G78" s="204">
        <f>CHI_emi!G59+CHI_emi!G108</f>
        <v>0</v>
      </c>
      <c r="H78" s="204">
        <f>CHI_emi!H59+CHI_emi!H108</f>
        <v>0</v>
      </c>
      <c r="I78" s="204">
        <f>CHI_emi!I59+CHI_emi!I108</f>
        <v>0</v>
      </c>
      <c r="J78" s="204">
        <f>CHI_emi!J59+CHI_emi!J108</f>
        <v>0</v>
      </c>
      <c r="K78" s="204">
        <f>CHI_emi!K59+CHI_emi!K108</f>
        <v>0</v>
      </c>
      <c r="L78" s="204">
        <f>CHI_emi!L59+CHI_emi!L108</f>
        <v>0</v>
      </c>
      <c r="M78" s="204">
        <f>CHI_emi!M59+CHI_emi!M108</f>
        <v>0</v>
      </c>
      <c r="N78" s="204">
        <f>CHI_emi!N59+CHI_emi!N108</f>
        <v>0</v>
      </c>
      <c r="O78" s="204">
        <f>CHI_emi!O59+CHI_emi!O108</f>
        <v>0</v>
      </c>
      <c r="P78" s="204">
        <f>CHI_emi!P59+CHI_emi!P108</f>
        <v>0</v>
      </c>
      <c r="Q78" s="204">
        <f>CHI_emi!Q59+CHI_emi!Q108</f>
        <v>0</v>
      </c>
      <c r="R78" s="204">
        <f>CHI_emi!R59+CHI_emi!R108</f>
        <v>0</v>
      </c>
      <c r="S78" s="204">
        <f>CHI_emi!S59+CHI_emi!S108</f>
        <v>0</v>
      </c>
      <c r="T78" s="204">
        <f>CHI_emi!T59+CHI_emi!T108</f>
        <v>0</v>
      </c>
      <c r="U78" s="204">
        <f>CHI_emi!U59+CHI_emi!U108</f>
        <v>0</v>
      </c>
      <c r="V78" s="204">
        <f>CHI_emi!V59+CHI_emi!V108</f>
        <v>0</v>
      </c>
      <c r="W78" s="204">
        <f>CHI_emi!W59+CHI_emi!W108</f>
        <v>0</v>
      </c>
      <c r="X78" s="204">
        <f>CHI_emi!X59+CHI_emi!X108</f>
        <v>0</v>
      </c>
      <c r="Y78" s="204">
        <f>CHI_emi!Y59+CHI_emi!Y108</f>
        <v>0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20.736987118955938</v>
      </c>
      <c r="C79" s="210">
        <f t="shared" si="16"/>
        <v>25.66093643785085</v>
      </c>
      <c r="D79" s="210">
        <f t="shared" si="16"/>
        <v>27.666239038244278</v>
      </c>
      <c r="E79" s="210">
        <f t="shared" si="16"/>
        <v>26.3918671182299</v>
      </c>
      <c r="F79" s="210">
        <f t="shared" si="16"/>
        <v>22.569029998458397</v>
      </c>
      <c r="G79" s="210">
        <f t="shared" si="16"/>
        <v>24.487649998792527</v>
      </c>
      <c r="H79" s="210">
        <f t="shared" si="16"/>
        <v>26.355779998196741</v>
      </c>
      <c r="I79" s="210">
        <f t="shared" si="16"/>
        <v>20.700899998823907</v>
      </c>
      <c r="J79" s="210">
        <f t="shared" si="16"/>
        <v>40.435610758816289</v>
      </c>
      <c r="K79" s="210">
        <f t="shared" si="16"/>
        <v>34.622026559027042</v>
      </c>
      <c r="L79" s="210">
        <f t="shared" si="16"/>
        <v>38.358286558735507</v>
      </c>
      <c r="M79" s="210">
        <f t="shared" si="16"/>
        <v>31.790230558777633</v>
      </c>
      <c r="N79" s="210">
        <f t="shared" si="16"/>
        <v>29.372111999225023</v>
      </c>
      <c r="O79" s="210">
        <f t="shared" si="16"/>
        <v>31.954114494807143</v>
      </c>
      <c r="P79" s="210">
        <f t="shared" si="16"/>
        <v>26.992576380376079</v>
      </c>
      <c r="Q79" s="210">
        <f t="shared" si="16"/>
        <v>26.696141998647843</v>
      </c>
      <c r="R79" s="210">
        <f t="shared" si="16"/>
        <v>29.826320038694547</v>
      </c>
      <c r="S79" s="210">
        <f t="shared" si="16"/>
        <v>34.562893318724846</v>
      </c>
      <c r="T79" s="210">
        <f t="shared" si="16"/>
        <v>40.364578237484857</v>
      </c>
      <c r="U79" s="210">
        <f t="shared" si="16"/>
        <v>27.846669472653005</v>
      </c>
      <c r="V79" s="210">
        <f t="shared" si="16"/>
        <v>25.039498275658552</v>
      </c>
      <c r="W79" s="210">
        <f t="shared" si="16"/>
        <v>31.257695976381765</v>
      </c>
      <c r="X79" s="210">
        <f t="shared" si="16"/>
        <v>25.132236890375353</v>
      </c>
      <c r="Y79" s="210">
        <f t="shared" si="16"/>
        <v>23.536341026876897</v>
      </c>
      <c r="DA79" s="109"/>
    </row>
    <row r="80" spans="1:105" ht="12" customHeight="1" x14ac:dyDescent="0.25">
      <c r="A80" s="51" t="s">
        <v>48</v>
      </c>
      <c r="B80" s="241">
        <f>CHI_emi!B$5</f>
        <v>10.60570675016475</v>
      </c>
      <c r="C80" s="241">
        <f>CHI_emi!C$5</f>
        <v>11.464737300787508</v>
      </c>
      <c r="D80" s="241">
        <f>CHI_emi!D$5</f>
        <v>12.347589262943155</v>
      </c>
      <c r="E80" s="241">
        <f>CHI_emi!E$5</f>
        <v>11.325299328340643</v>
      </c>
      <c r="F80" s="241">
        <f>CHI_emi!F$5</f>
        <v>8.623843283727469</v>
      </c>
      <c r="G80" s="241">
        <f>CHI_emi!G$5</f>
        <v>7.8742018683409585</v>
      </c>
      <c r="H80" s="241">
        <f>CHI_emi!H$5</f>
        <v>6.8859445397509447</v>
      </c>
      <c r="I80" s="241">
        <f>CHI_emi!I$5</f>
        <v>5.9522312751632587</v>
      </c>
      <c r="J80" s="241">
        <f>CHI_emi!J$5</f>
        <v>12.08694940232297</v>
      </c>
      <c r="K80" s="241">
        <f>CHI_emi!K$5</f>
        <v>15.242170139921136</v>
      </c>
      <c r="L80" s="241">
        <f>CHI_emi!L$5</f>
        <v>12.68267444883438</v>
      </c>
      <c r="M80" s="241">
        <f>CHI_emi!M$5</f>
        <v>12.24069745058689</v>
      </c>
      <c r="N80" s="241">
        <f>CHI_emi!N$5</f>
        <v>14.059430088010297</v>
      </c>
      <c r="O80" s="241">
        <f>CHI_emi!O$5</f>
        <v>14.480955930610257</v>
      </c>
      <c r="P80" s="241">
        <f>CHI_emi!P$5</f>
        <v>14.417641940097964</v>
      </c>
      <c r="Q80" s="241">
        <f>CHI_emi!Q$5</f>
        <v>14.525219971879578</v>
      </c>
      <c r="R80" s="241">
        <f>CHI_emi!R$5</f>
        <v>15.213732033952715</v>
      </c>
      <c r="S80" s="241">
        <f>CHI_emi!S$5</f>
        <v>15.68063486867452</v>
      </c>
      <c r="T80" s="241">
        <f>CHI_emi!T$5</f>
        <v>17.610769992177218</v>
      </c>
      <c r="U80" s="241">
        <f>CHI_emi!U$5</f>
        <v>6.8854668318277783</v>
      </c>
      <c r="V80" s="241">
        <f>CHI_emi!V$5</f>
        <v>6.1759246427227774</v>
      </c>
      <c r="W80" s="241">
        <f>CHI_emi!W$5</f>
        <v>16.727240225750432</v>
      </c>
      <c r="X80" s="241">
        <f>CHI_emi!X$5</f>
        <v>12.101523184522915</v>
      </c>
      <c r="Y80" s="241">
        <f>CHI_emi!Y$5</f>
        <v>11.484163348920999</v>
      </c>
      <c r="DA80" s="83"/>
    </row>
    <row r="81" spans="1:105" ht="12" customHeight="1" x14ac:dyDescent="0.25">
      <c r="A81" s="99" t="s">
        <v>49</v>
      </c>
      <c r="B81" s="282">
        <f>CHI_emi!B$61</f>
        <v>5.3638576409988579</v>
      </c>
      <c r="C81" s="282">
        <f>CHI_emi!C$61</f>
        <v>7.7146738541331192</v>
      </c>
      <c r="D81" s="282">
        <f>CHI_emi!D$61</f>
        <v>8.1868467593164542</v>
      </c>
      <c r="E81" s="282">
        <f>CHI_emi!E$61</f>
        <v>7.8851609078873812</v>
      </c>
      <c r="F81" s="282">
        <f>CHI_emi!F$61</f>
        <v>6.9162120824827182</v>
      </c>
      <c r="G81" s="282">
        <f>CHI_emi!G$61</f>
        <v>7.8130280432720056</v>
      </c>
      <c r="H81" s="282">
        <f>CHI_emi!H$61</f>
        <v>8.7441244048968567</v>
      </c>
      <c r="I81" s="282">
        <f>CHI_emi!I$61</f>
        <v>6.3908478879717938</v>
      </c>
      <c r="J81" s="282">
        <f>CHI_emi!J$61</f>
        <v>16.648273056758008</v>
      </c>
      <c r="K81" s="282">
        <f>CHI_emi!K$61</f>
        <v>9.5315013022695272</v>
      </c>
      <c r="L81" s="282">
        <f>CHI_emi!L$61</f>
        <v>13.328707550980049</v>
      </c>
      <c r="M81" s="282">
        <f>CHI_emi!M$61</f>
        <v>7.337249506997594</v>
      </c>
      <c r="N81" s="282">
        <f>CHI_emi!N$61</f>
        <v>4.1812014967449551</v>
      </c>
      <c r="O81" s="282">
        <f>CHI_emi!O$61</f>
        <v>5.340586204859429</v>
      </c>
      <c r="P81" s="282">
        <f>CHI_emi!P$61</f>
        <v>2.3686104640728978</v>
      </c>
      <c r="Q81" s="282">
        <f>CHI_emi!Q$61</f>
        <v>2.5123777577573212</v>
      </c>
      <c r="R81" s="282">
        <f>CHI_emi!R$61</f>
        <v>3.4188258518848711</v>
      </c>
      <c r="S81" s="282">
        <f>CHI_emi!S$61</f>
        <v>8.0317605772212275</v>
      </c>
      <c r="T81" s="282">
        <f>CHI_emi!T$61</f>
        <v>9.2478805620373308</v>
      </c>
      <c r="U81" s="282">
        <f>CHI_emi!U$61</f>
        <v>10.681427842087157</v>
      </c>
      <c r="V81" s="282">
        <f>CHI_emi!V$61</f>
        <v>9.3156899647151068</v>
      </c>
      <c r="W81" s="282">
        <f>CHI_emi!W$61</f>
        <v>4.4301161644441436</v>
      </c>
      <c r="X81" s="282">
        <f>CHI_emi!X$61</f>
        <v>5.3769436123060377</v>
      </c>
      <c r="Y81" s="282">
        <f>CHI_emi!Y$61</f>
        <v>3.7889776520818779</v>
      </c>
      <c r="DA81" s="94"/>
    </row>
    <row r="82" spans="1:105" ht="12" customHeight="1" x14ac:dyDescent="0.25">
      <c r="A82" s="52" t="s">
        <v>50</v>
      </c>
      <c r="B82" s="242">
        <f>CHI_emi!B$110</f>
        <v>4.7674227277923302</v>
      </c>
      <c r="C82" s="242">
        <f>CHI_emi!C$110</f>
        <v>6.4815252829302219</v>
      </c>
      <c r="D82" s="242">
        <f>CHI_emi!D$110</f>
        <v>7.131803015984671</v>
      </c>
      <c r="E82" s="242">
        <f>CHI_emi!E$110</f>
        <v>7.1814068820018759</v>
      </c>
      <c r="F82" s="242">
        <f>CHI_emi!F$110</f>
        <v>7.028974632248211</v>
      </c>
      <c r="G82" s="242">
        <f>CHI_emi!G$110</f>
        <v>8.8004200871795639</v>
      </c>
      <c r="H82" s="242">
        <f>CHI_emi!H$110</f>
        <v>10.72571105354894</v>
      </c>
      <c r="I82" s="242">
        <f>CHI_emi!I$110</f>
        <v>8.3578208356888535</v>
      </c>
      <c r="J82" s="242">
        <f>CHI_emi!J$110</f>
        <v>11.700388299735311</v>
      </c>
      <c r="K82" s="242">
        <f>CHI_emi!K$110</f>
        <v>9.8483551168363803</v>
      </c>
      <c r="L82" s="242">
        <f>CHI_emi!L$110</f>
        <v>12.34690455892108</v>
      </c>
      <c r="M82" s="242">
        <f>CHI_emi!M$110</f>
        <v>12.21228360119315</v>
      </c>
      <c r="N82" s="242">
        <f>CHI_emi!N$110</f>
        <v>11.13148041446977</v>
      </c>
      <c r="O82" s="242">
        <f>CHI_emi!O$110</f>
        <v>12.132572359337461</v>
      </c>
      <c r="P82" s="242">
        <f>CHI_emi!P$110</f>
        <v>10.206323976205219</v>
      </c>
      <c r="Q82" s="242">
        <f>CHI_emi!Q$110</f>
        <v>9.6585442690109424</v>
      </c>
      <c r="R82" s="242">
        <f>CHI_emi!R$110</f>
        <v>11.19376215285696</v>
      </c>
      <c r="S82" s="242">
        <f>CHI_emi!S$110</f>
        <v>10.8504978728291</v>
      </c>
      <c r="T82" s="242">
        <f>CHI_emi!T$110</f>
        <v>13.505927683270309</v>
      </c>
      <c r="U82" s="242">
        <f>CHI_emi!U$110</f>
        <v>10.279774798738069</v>
      </c>
      <c r="V82" s="242">
        <f>CHI_emi!V$110</f>
        <v>9.5478836682206651</v>
      </c>
      <c r="W82" s="242">
        <f>CHI_emi!W$110</f>
        <v>10.100339586187189</v>
      </c>
      <c r="X82" s="242">
        <f>CHI_emi!X$110</f>
        <v>7.653770093546397</v>
      </c>
      <c r="Y82" s="242">
        <f>CHI_emi!Y$110</f>
        <v>8.2632000258740188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1968.1676866641972</v>
      </c>
      <c r="C85" s="287">
        <f t="shared" si="17"/>
        <v>2159.5565588831864</v>
      </c>
      <c r="D85" s="287">
        <f t="shared" si="17"/>
        <v>2087.1744549130299</v>
      </c>
      <c r="E85" s="287">
        <f t="shared" si="17"/>
        <v>2242.2703998231668</v>
      </c>
      <c r="F85" s="287">
        <f t="shared" si="17"/>
        <v>2704.1446806541016</v>
      </c>
      <c r="G85" s="287">
        <f t="shared" si="17"/>
        <v>3334.0624187397357</v>
      </c>
      <c r="H85" s="287">
        <f t="shared" si="17"/>
        <v>4175.0319679511667</v>
      </c>
      <c r="I85" s="287">
        <f t="shared" si="17"/>
        <v>4333.6154268307591</v>
      </c>
      <c r="J85" s="287">
        <f t="shared" si="17"/>
        <v>2259.5723421268663</v>
      </c>
      <c r="K85" s="287">
        <f t="shared" si="17"/>
        <v>2445.7477022331404</v>
      </c>
      <c r="L85" s="287">
        <f t="shared" si="17"/>
        <v>4326.6530729851611</v>
      </c>
      <c r="M85" s="287">
        <f t="shared" si="17"/>
        <v>3977.239084824826</v>
      </c>
      <c r="N85" s="287">
        <f t="shared" si="17"/>
        <v>5053.6988693043095</v>
      </c>
      <c r="O85" s="287">
        <f t="shared" si="17"/>
        <v>3560.9860987547959</v>
      </c>
      <c r="P85" s="287">
        <f t="shared" si="17"/>
        <v>2968.5124301153769</v>
      </c>
      <c r="Q85" s="287">
        <f t="shared" si="17"/>
        <v>2810.0144532268441</v>
      </c>
      <c r="R85" s="287">
        <f t="shared" si="17"/>
        <v>4063.6976536107891</v>
      </c>
      <c r="S85" s="287">
        <f t="shared" si="17"/>
        <v>2355.2928186867584</v>
      </c>
      <c r="T85" s="287">
        <f t="shared" si="17"/>
        <v>2653.3245257357416</v>
      </c>
      <c r="U85" s="287">
        <f t="shared" si="17"/>
        <v>4801.3871102721569</v>
      </c>
      <c r="V85" s="287">
        <f t="shared" si="17"/>
        <v>4140.6468182821691</v>
      </c>
      <c r="W85" s="287">
        <f t="shared" si="17"/>
        <v>4506.1813392667118</v>
      </c>
      <c r="X85" s="287">
        <f t="shared" si="17"/>
        <v>4910.2167051005727</v>
      </c>
      <c r="Y85" s="287">
        <f t="shared" si="17"/>
        <v>4240.6487407793538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5767.3311303649125</v>
      </c>
      <c r="C86" s="288">
        <f t="shared" si="18"/>
        <v>5544.7892047355363</v>
      </c>
      <c r="D86" s="288">
        <f t="shared" si="18"/>
        <v>5381.6639464367727</v>
      </c>
      <c r="E86" s="288">
        <f t="shared" si="18"/>
        <v>5407.4418432195926</v>
      </c>
      <c r="F86" s="288">
        <f t="shared" si="18"/>
        <v>5606.3087566743516</v>
      </c>
      <c r="G86" s="288">
        <f t="shared" si="18"/>
        <v>5690.4351255360652</v>
      </c>
      <c r="H86" s="288">
        <f t="shared" si="18"/>
        <v>5830.8477294747245</v>
      </c>
      <c r="I86" s="288">
        <f t="shared" si="18"/>
        <v>6132.003198947089</v>
      </c>
      <c r="J86" s="288">
        <f t="shared" si="18"/>
        <v>4531.1846703350593</v>
      </c>
      <c r="K86" s="288">
        <f t="shared" si="18"/>
        <v>5773.5934275191075</v>
      </c>
      <c r="L86" s="288">
        <f t="shared" si="18"/>
        <v>6307.5540315353828</v>
      </c>
      <c r="M86" s="288">
        <f t="shared" si="18"/>
        <v>8817.2230562865243</v>
      </c>
      <c r="N86" s="288">
        <f t="shared" si="18"/>
        <v>9009.0591062077183</v>
      </c>
      <c r="O86" s="288">
        <f t="shared" si="18"/>
        <v>7981.8824929434486</v>
      </c>
      <c r="P86" s="288">
        <f t="shared" si="18"/>
        <v>6780.9100332954222</v>
      </c>
      <c r="Q86" s="288">
        <f t="shared" si="18"/>
        <v>8656.3766090599329</v>
      </c>
      <c r="R86" s="288">
        <f t="shared" si="18"/>
        <v>5577.1040776732098</v>
      </c>
      <c r="S86" s="288">
        <f t="shared" si="18"/>
        <v>4457.9554250607052</v>
      </c>
      <c r="T86" s="288">
        <f t="shared" si="18"/>
        <v>5637.0104557070172</v>
      </c>
      <c r="U86" s="288">
        <f t="shared" si="18"/>
        <v>5735.8657661365778</v>
      </c>
      <c r="V86" s="288">
        <f t="shared" si="18"/>
        <v>5944.126005091055</v>
      </c>
      <c r="W86" s="288">
        <f t="shared" si="18"/>
        <v>4871.9289354418052</v>
      </c>
      <c r="X86" s="288">
        <f t="shared" si="18"/>
        <v>4572.2333731429326</v>
      </c>
      <c r="Y86" s="288">
        <f t="shared" si="18"/>
        <v>4319.5311151602455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8364.5297174259285</v>
      </c>
      <c r="C87" s="289">
        <f t="shared" si="19"/>
        <v>8118.0390112403775</v>
      </c>
      <c r="D87" s="289">
        <f t="shared" si="19"/>
        <v>7876.8291985794785</v>
      </c>
      <c r="E87" s="289">
        <f t="shared" si="19"/>
        <v>7952.469144550987</v>
      </c>
      <c r="F87" s="289">
        <f t="shared" si="19"/>
        <v>8334.449468510551</v>
      </c>
      <c r="G87" s="289">
        <f t="shared" si="19"/>
        <v>8577.8675286538819</v>
      </c>
      <c r="H87" s="289">
        <f t="shared" si="19"/>
        <v>8916.3473111697458</v>
      </c>
      <c r="I87" s="289">
        <f t="shared" si="19"/>
        <v>9368.1088314116496</v>
      </c>
      <c r="J87" s="289">
        <f t="shared" si="19"/>
        <v>6752.1897431941097</v>
      </c>
      <c r="K87" s="289">
        <f t="shared" si="19"/>
        <v>8550.826836703036</v>
      </c>
      <c r="L87" s="289">
        <f t="shared" si="19"/>
        <v>11558.356155658588</v>
      </c>
      <c r="M87" s="289">
        <f t="shared" si="19"/>
        <v>15279.728348236798</v>
      </c>
      <c r="N87" s="289">
        <f t="shared" si="19"/>
        <v>16006.275826628165</v>
      </c>
      <c r="O87" s="289">
        <f t="shared" si="19"/>
        <v>14407.785704235876</v>
      </c>
      <c r="P87" s="289">
        <f t="shared" si="19"/>
        <v>13687.649379416462</v>
      </c>
      <c r="Q87" s="289">
        <f t="shared" si="19"/>
        <v>13947.140360676764</v>
      </c>
      <c r="R87" s="289">
        <f t="shared" si="19"/>
        <v>13969.640647784938</v>
      </c>
      <c r="S87" s="289">
        <f t="shared" si="19"/>
        <v>9733.5755906436425</v>
      </c>
      <c r="T87" s="289">
        <f t="shared" si="19"/>
        <v>10873.425330000888</v>
      </c>
      <c r="U87" s="289">
        <f t="shared" si="19"/>
        <v>11797.191224424947</v>
      </c>
      <c r="V87" s="289">
        <f t="shared" si="19"/>
        <v>11723.227025478567</v>
      </c>
      <c r="W87" s="289">
        <f t="shared" si="19"/>
        <v>11903.754140709816</v>
      </c>
      <c r="X87" s="289">
        <f t="shared" si="19"/>
        <v>12073.535021954973</v>
      </c>
      <c r="Y87" s="289">
        <f t="shared" si="19"/>
        <v>12154.629731023426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1.3552696079137276</v>
      </c>
      <c r="C89" s="252">
        <f t="shared" si="20"/>
        <v>1.3412291245595571</v>
      </c>
      <c r="D89" s="252">
        <f t="shared" si="20"/>
        <v>1.1969696683717104</v>
      </c>
      <c r="E89" s="252">
        <f t="shared" si="20"/>
        <v>1.2109948533300749</v>
      </c>
      <c r="F89" s="252">
        <f t="shared" si="20"/>
        <v>1.4180258775389172</v>
      </c>
      <c r="G89" s="252">
        <f t="shared" si="20"/>
        <v>1.4805470891006038</v>
      </c>
      <c r="H89" s="252">
        <f t="shared" si="20"/>
        <v>1.5277547102168616</v>
      </c>
      <c r="I89" s="252">
        <f t="shared" si="20"/>
        <v>1.4397116649922204</v>
      </c>
      <c r="J89" s="252">
        <f t="shared" si="20"/>
        <v>1.0425107627307983</v>
      </c>
      <c r="K89" s="252">
        <f t="shared" si="20"/>
        <v>1.006365972175592</v>
      </c>
      <c r="L89" s="252">
        <f t="shared" si="20"/>
        <v>1.0544146904358627</v>
      </c>
      <c r="M89" s="252">
        <f t="shared" si="20"/>
        <v>1.2704369345128184</v>
      </c>
      <c r="N89" s="252">
        <f t="shared" si="20"/>
        <v>1.2737503023010406</v>
      </c>
      <c r="O89" s="252">
        <f t="shared" si="20"/>
        <v>1.1298381688980785</v>
      </c>
      <c r="P89" s="252">
        <f t="shared" si="20"/>
        <v>1.0695393706878273</v>
      </c>
      <c r="Q89" s="252">
        <f t="shared" si="20"/>
        <v>1.0191335630407143</v>
      </c>
      <c r="R89" s="252">
        <f t="shared" si="20"/>
        <v>1.058408071119052</v>
      </c>
      <c r="S89" s="252">
        <f t="shared" si="20"/>
        <v>0.72179327989903319</v>
      </c>
      <c r="T89" s="252">
        <f t="shared" si="20"/>
        <v>0.7255153387397556</v>
      </c>
      <c r="U89" s="252">
        <f t="shared" si="20"/>
        <v>0.82925943996284301</v>
      </c>
      <c r="V89" s="252">
        <f t="shared" si="20"/>
        <v>0.82358197545613454</v>
      </c>
      <c r="W89" s="252">
        <f t="shared" si="20"/>
        <v>0.56918970929325541</v>
      </c>
      <c r="X89" s="252">
        <f t="shared" si="20"/>
        <v>0.61062402606798116</v>
      </c>
      <c r="Y89" s="252">
        <f t="shared" si="20"/>
        <v>0.59196656144296711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0.37849307485252542</v>
      </c>
      <c r="C90" s="291">
        <f t="shared" si="21"/>
        <v>0.36399899568203603</v>
      </c>
      <c r="D90" s="291">
        <f t="shared" si="21"/>
        <v>0.2364901612866078</v>
      </c>
      <c r="E90" s="291">
        <f t="shared" si="21"/>
        <v>0.25174300338161187</v>
      </c>
      <c r="F90" s="291">
        <f t="shared" si="21"/>
        <v>0.44280030283713401</v>
      </c>
      <c r="G90" s="291">
        <f t="shared" si="21"/>
        <v>0.49919513496353779</v>
      </c>
      <c r="H90" s="291">
        <f t="shared" si="21"/>
        <v>0.55160770135011739</v>
      </c>
      <c r="I90" s="291">
        <f t="shared" si="21"/>
        <v>0.42318081912952837</v>
      </c>
      <c r="J90" s="291">
        <f t="shared" si="21"/>
        <v>0.20602114106775501</v>
      </c>
      <c r="K90" s="291">
        <f t="shared" si="21"/>
        <v>8.1753002605845948E-2</v>
      </c>
      <c r="L90" s="291">
        <f t="shared" si="21"/>
        <v>9.8826107443356292E-2</v>
      </c>
      <c r="M90" s="291">
        <f t="shared" si="21"/>
        <v>0.12273991139164329</v>
      </c>
      <c r="N90" s="291">
        <f t="shared" si="21"/>
        <v>9.8421570689862153E-2</v>
      </c>
      <c r="O90" s="291">
        <f t="shared" si="21"/>
        <v>8.7639559187786473E-2</v>
      </c>
      <c r="P90" s="291">
        <f t="shared" si="21"/>
        <v>7.3557198640506943E-2</v>
      </c>
      <c r="Q90" s="291">
        <f t="shared" si="21"/>
        <v>7.1808952415979718E-2</v>
      </c>
      <c r="R90" s="291">
        <f t="shared" si="21"/>
        <v>7.8383723583793682E-2</v>
      </c>
      <c r="S90" s="291">
        <f t="shared" si="21"/>
        <v>4.8981833802727935E-2</v>
      </c>
      <c r="T90" s="291">
        <f t="shared" si="21"/>
        <v>5.9704391240060578E-2</v>
      </c>
      <c r="U90" s="291">
        <f t="shared" si="21"/>
        <v>0.14327438384399283</v>
      </c>
      <c r="V90" s="291">
        <f t="shared" si="21"/>
        <v>0.16160680040715322</v>
      </c>
      <c r="W90" s="291">
        <f t="shared" si="21"/>
        <v>4.8177617843215059E-2</v>
      </c>
      <c r="X90" s="291">
        <f t="shared" si="21"/>
        <v>6.4033299238860683E-2</v>
      </c>
      <c r="Y90" s="291">
        <f t="shared" si="21"/>
        <v>7.547645907315835E-2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0.97677653306120227</v>
      </c>
      <c r="C91" s="291">
        <f t="shared" si="22"/>
        <v>0.97723012887752114</v>
      </c>
      <c r="D91" s="291">
        <f t="shared" si="22"/>
        <v>0.96047950708510255</v>
      </c>
      <c r="E91" s="291">
        <f t="shared" si="22"/>
        <v>0.95925184994846313</v>
      </c>
      <c r="F91" s="291">
        <f t="shared" si="22"/>
        <v>0.97522557470178306</v>
      </c>
      <c r="G91" s="291">
        <f t="shared" si="22"/>
        <v>0.981351954137066</v>
      </c>
      <c r="H91" s="291">
        <f t="shared" si="22"/>
        <v>0.97614700886674433</v>
      </c>
      <c r="I91" s="291">
        <f t="shared" si="22"/>
        <v>1.016530845862692</v>
      </c>
      <c r="J91" s="291">
        <f t="shared" si="22"/>
        <v>0.83648962166304341</v>
      </c>
      <c r="K91" s="291">
        <f t="shared" si="22"/>
        <v>0.92461296956974603</v>
      </c>
      <c r="L91" s="291">
        <f t="shared" si="22"/>
        <v>0.95558858299250637</v>
      </c>
      <c r="M91" s="291">
        <f t="shared" si="22"/>
        <v>1.1476970231211752</v>
      </c>
      <c r="N91" s="291">
        <f t="shared" si="22"/>
        <v>1.1753287316111785</v>
      </c>
      <c r="O91" s="291">
        <f t="shared" si="22"/>
        <v>1.042198609710292</v>
      </c>
      <c r="P91" s="291">
        <f t="shared" si="22"/>
        <v>0.99598217204732031</v>
      </c>
      <c r="Q91" s="291">
        <f t="shared" si="22"/>
        <v>0.94732461062473472</v>
      </c>
      <c r="R91" s="291">
        <f t="shared" si="22"/>
        <v>0.98002434753525824</v>
      </c>
      <c r="S91" s="291">
        <f t="shared" si="22"/>
        <v>0.67281144609630528</v>
      </c>
      <c r="T91" s="291">
        <f t="shared" si="22"/>
        <v>0.66581094749969505</v>
      </c>
      <c r="U91" s="291">
        <f t="shared" si="22"/>
        <v>0.68598505611885019</v>
      </c>
      <c r="V91" s="291">
        <f t="shared" si="22"/>
        <v>0.66197517504898129</v>
      </c>
      <c r="W91" s="291">
        <f t="shared" si="22"/>
        <v>0.52101209145004035</v>
      </c>
      <c r="X91" s="291">
        <f t="shared" si="22"/>
        <v>0.54659072682912047</v>
      </c>
      <c r="Y91" s="291">
        <f t="shared" si="22"/>
        <v>0.51649010236980875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0.82791956159316493</v>
      </c>
      <c r="C92" s="291">
        <f t="shared" si="23"/>
        <v>0.78915785657813953</v>
      </c>
      <c r="D92" s="291">
        <f t="shared" si="23"/>
        <v>0.77489036633033925</v>
      </c>
      <c r="E92" s="291">
        <f t="shared" si="23"/>
        <v>0.75096214993677801</v>
      </c>
      <c r="F92" s="291">
        <f t="shared" si="23"/>
        <v>0.72219716930429367</v>
      </c>
      <c r="G92" s="291">
        <f t="shared" si="23"/>
        <v>0.65402398957937991</v>
      </c>
      <c r="H92" s="291">
        <f t="shared" si="23"/>
        <v>0.57413471280911221</v>
      </c>
      <c r="I92" s="291">
        <f t="shared" si="23"/>
        <v>0.58763734879371821</v>
      </c>
      <c r="J92" s="291">
        <f t="shared" si="23"/>
        <v>0.61141236739672244</v>
      </c>
      <c r="K92" s="291">
        <f t="shared" si="23"/>
        <v>0.67550088786366846</v>
      </c>
      <c r="L92" s="291">
        <f t="shared" si="23"/>
        <v>0.61006353541674785</v>
      </c>
      <c r="M92" s="291">
        <f t="shared" si="23"/>
        <v>0.61704725032809127</v>
      </c>
      <c r="N92" s="291">
        <f t="shared" si="23"/>
        <v>0.51964231449167186</v>
      </c>
      <c r="O92" s="291">
        <f t="shared" si="23"/>
        <v>0.59950138646188555</v>
      </c>
      <c r="P92" s="291">
        <f t="shared" si="23"/>
        <v>0.33681425418129379</v>
      </c>
      <c r="Q92" s="291">
        <f t="shared" si="23"/>
        <v>0.4165205766716632</v>
      </c>
      <c r="R92" s="291">
        <f t="shared" si="23"/>
        <v>0.49461636012444149</v>
      </c>
      <c r="S92" s="291">
        <f t="shared" si="23"/>
        <v>0.59660259294615914</v>
      </c>
      <c r="T92" s="291">
        <f t="shared" si="23"/>
        <v>0.46228551264297585</v>
      </c>
      <c r="U92" s="291">
        <f t="shared" si="23"/>
        <v>0.6968977878505348</v>
      </c>
      <c r="V92" s="291">
        <f t="shared" si="23"/>
        <v>0.59384673072950855</v>
      </c>
      <c r="W92" s="291">
        <f t="shared" si="23"/>
        <v>0.44937340646776341</v>
      </c>
      <c r="X92" s="291">
        <f t="shared" si="23"/>
        <v>0.69492983025986088</v>
      </c>
      <c r="Y92" s="291">
        <f t="shared" si="23"/>
        <v>0.53297002391206061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0.62139841638482785</v>
      </c>
      <c r="C93" s="253">
        <f t="shared" si="24"/>
        <v>0.60308669538535797</v>
      </c>
      <c r="D93" s="253">
        <f t="shared" si="24"/>
        <v>0.58516729038979642</v>
      </c>
      <c r="E93" s="253">
        <f t="shared" si="24"/>
        <v>0.59078655940192148</v>
      </c>
      <c r="F93" s="253">
        <f t="shared" si="24"/>
        <v>0.61916376367009884</v>
      </c>
      <c r="G93" s="253">
        <f t="shared" si="24"/>
        <v>0.63724721871209722</v>
      </c>
      <c r="H93" s="253">
        <f t="shared" si="24"/>
        <v>0.66239278073878893</v>
      </c>
      <c r="I93" s="253">
        <f t="shared" si="24"/>
        <v>0.69595400925317707</v>
      </c>
      <c r="J93" s="253">
        <f t="shared" si="24"/>
        <v>0.50161816088829658</v>
      </c>
      <c r="K93" s="253">
        <f t="shared" si="24"/>
        <v>0.63523837377713355</v>
      </c>
      <c r="L93" s="253">
        <f t="shared" si="24"/>
        <v>0.85866682931079874</v>
      </c>
      <c r="M93" s="253">
        <f t="shared" si="24"/>
        <v>1.0542277835183713</v>
      </c>
      <c r="N93" s="253">
        <f t="shared" si="24"/>
        <v>1.0948833813218477</v>
      </c>
      <c r="O93" s="253">
        <f t="shared" si="24"/>
        <v>0.85331873183552365</v>
      </c>
      <c r="P93" s="253">
        <f t="shared" si="24"/>
        <v>1.1556567427145983</v>
      </c>
      <c r="Q93" s="253">
        <f t="shared" si="24"/>
        <v>0.9975625280538617</v>
      </c>
      <c r="R93" s="253">
        <f t="shared" si="24"/>
        <v>0.98327771473966319</v>
      </c>
      <c r="S93" s="253">
        <f t="shared" si="24"/>
        <v>0.58047608228759873</v>
      </c>
      <c r="T93" s="253">
        <f t="shared" si="24"/>
        <v>0.78944837793342393</v>
      </c>
      <c r="U93" s="253">
        <f t="shared" si="24"/>
        <v>0.4862188002372691</v>
      </c>
      <c r="V93" s="253">
        <f t="shared" si="24"/>
        <v>0.55060631062598864</v>
      </c>
      <c r="W93" s="253">
        <f t="shared" si="24"/>
        <v>0.46360368547619024</v>
      </c>
      <c r="X93" s="253">
        <f t="shared" si="24"/>
        <v>0.37548021505080936</v>
      </c>
      <c r="Y93" s="253">
        <f t="shared" si="24"/>
        <v>0.39906668496320491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0.77892872538820646</v>
      </c>
      <c r="C95" s="252">
        <f t="shared" si="25"/>
        <v>0.76602927374364993</v>
      </c>
      <c r="D95" s="252">
        <f t="shared" si="25"/>
        <v>0.63216098120138742</v>
      </c>
      <c r="E95" s="252">
        <f t="shared" si="25"/>
        <v>0.64950291786405956</v>
      </c>
      <c r="F95" s="252">
        <f t="shared" si="25"/>
        <v>0.85532786112799308</v>
      </c>
      <c r="G95" s="252">
        <f t="shared" si="25"/>
        <v>0.91491618879949121</v>
      </c>
      <c r="H95" s="252">
        <f t="shared" si="25"/>
        <v>0.96371806680355898</v>
      </c>
      <c r="I95" s="252">
        <f t="shared" si="25"/>
        <v>0.8510480008360406</v>
      </c>
      <c r="J95" s="252">
        <f t="shared" si="25"/>
        <v>0.57073348171727745</v>
      </c>
      <c r="K95" s="252">
        <f t="shared" si="25"/>
        <v>0.50878898524427829</v>
      </c>
      <c r="L95" s="252">
        <f t="shared" si="25"/>
        <v>0.53796664383166537</v>
      </c>
      <c r="M95" s="252">
        <f t="shared" si="25"/>
        <v>0.63917243390071266</v>
      </c>
      <c r="N95" s="252">
        <f t="shared" si="25"/>
        <v>0.62608749752851889</v>
      </c>
      <c r="O95" s="252">
        <f t="shared" si="25"/>
        <v>0.56251454424849656</v>
      </c>
      <c r="P95" s="252">
        <f t="shared" si="25"/>
        <v>0.53473228121684468</v>
      </c>
      <c r="Q95" s="252">
        <f t="shared" si="25"/>
        <v>0.51972029387799812</v>
      </c>
      <c r="R95" s="252">
        <f t="shared" si="25"/>
        <v>0.54358659836903511</v>
      </c>
      <c r="S95" s="252">
        <f t="shared" si="25"/>
        <v>0.38101265956147595</v>
      </c>
      <c r="T95" s="252">
        <f t="shared" si="25"/>
        <v>0.38935969372767409</v>
      </c>
      <c r="U95" s="252">
        <f t="shared" si="25"/>
        <v>0.48011501703427284</v>
      </c>
      <c r="V95" s="252">
        <f t="shared" si="25"/>
        <v>0.48599100944025464</v>
      </c>
      <c r="W95" s="252">
        <f t="shared" si="25"/>
        <v>0.32090243281964126</v>
      </c>
      <c r="X95" s="252">
        <f t="shared" si="25"/>
        <v>0.3501234803576781</v>
      </c>
      <c r="Y95" s="252">
        <f t="shared" si="25"/>
        <v>0.34647585656898339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0.37849307485252542</v>
      </c>
      <c r="C96" s="291">
        <f>IF(CHI_ued!C$16=0,"",CHI_ued!C$16/C$10)</f>
        <v>0.36399899568203603</v>
      </c>
      <c r="D96" s="291">
        <f>IF(CHI_ued!D$16=0,"",CHI_ued!D$16/D$10)</f>
        <v>0.2364901612866078</v>
      </c>
      <c r="E96" s="291">
        <f>IF(CHI_ued!E$16=0,"",CHI_ued!E$16/E$10)</f>
        <v>0.25174300338161187</v>
      </c>
      <c r="F96" s="291">
        <f>IF(CHI_ued!F$16=0,"",CHI_ued!F$16/F$10)</f>
        <v>0.44280030283713401</v>
      </c>
      <c r="G96" s="291">
        <f>IF(CHI_ued!G$16=0,"",CHI_ued!G$16/G$10)</f>
        <v>0.49919513496353779</v>
      </c>
      <c r="H96" s="291">
        <f>IF(CHI_ued!H$16=0,"",CHI_ued!H$16/H$10)</f>
        <v>0.55160770135011739</v>
      </c>
      <c r="I96" s="291">
        <f>IF(CHI_ued!I$16=0,"",CHI_ued!I$16/I$10)</f>
        <v>0.42318081912952837</v>
      </c>
      <c r="J96" s="291">
        <f>IF(CHI_ued!J$16=0,"",CHI_ued!J$16/J$10)</f>
        <v>0.20602114106775501</v>
      </c>
      <c r="K96" s="291">
        <f>IF(CHI_ued!K$16=0,"",CHI_ued!K$16/K$10)</f>
        <v>8.1753002605845948E-2</v>
      </c>
      <c r="L96" s="291">
        <f>IF(CHI_ued!L$16=0,"",CHI_ued!L$16/L$10)</f>
        <v>9.8826107443356292E-2</v>
      </c>
      <c r="M96" s="291">
        <f>IF(CHI_ued!M$16=0,"",CHI_ued!M$16/M$10)</f>
        <v>0.12273991139164329</v>
      </c>
      <c r="N96" s="291">
        <f>IF(CHI_ued!N$16=0,"",CHI_ued!N$16/N$10)</f>
        <v>9.8421570689862153E-2</v>
      </c>
      <c r="O96" s="291">
        <f>IF(CHI_ued!O$16=0,"",CHI_ued!O$16/O$10)</f>
        <v>8.7639559187786473E-2</v>
      </c>
      <c r="P96" s="291">
        <f>IF(CHI_ued!P$16=0,"",CHI_ued!P$16/P$10)</f>
        <v>7.3557198640506943E-2</v>
      </c>
      <c r="Q96" s="291">
        <f>IF(CHI_ued!Q$16=0,"",CHI_ued!Q$16/Q$10)</f>
        <v>7.1808952415979718E-2</v>
      </c>
      <c r="R96" s="291">
        <f>IF(CHI_ued!R$16=0,"",CHI_ued!R$16/R$10)</f>
        <v>7.8383723583793682E-2</v>
      </c>
      <c r="S96" s="291">
        <f>IF(CHI_ued!S$16=0,"",CHI_ued!S$16/S$10)</f>
        <v>4.8981833802727935E-2</v>
      </c>
      <c r="T96" s="291">
        <f>IF(CHI_ued!T$16=0,"",CHI_ued!T$16/T$10)</f>
        <v>5.9704391240060578E-2</v>
      </c>
      <c r="U96" s="291">
        <f>IF(CHI_ued!U$16=0,"",CHI_ued!U$16/U$10)</f>
        <v>0.14327438384399283</v>
      </c>
      <c r="V96" s="291">
        <f>IF(CHI_ued!V$16=0,"",CHI_ued!V$16/V$10)</f>
        <v>0.16160680040715322</v>
      </c>
      <c r="W96" s="291">
        <f>IF(CHI_ued!W$16=0,"",CHI_ued!W$16/W$10)</f>
        <v>4.8177617843215059E-2</v>
      </c>
      <c r="X96" s="291">
        <f>IF(CHI_ued!X$16=0,"",CHI_ued!X$16/X$10)</f>
        <v>6.4033299238860683E-2</v>
      </c>
      <c r="Y96" s="291">
        <f>IF(CHI_ued!Y$16=0,"",CHI_ued!Y$16/Y$10)</f>
        <v>7.547645907315835E-2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0.40043565053568103</v>
      </c>
      <c r="C97" s="291">
        <f>IF((CHI_ued!C$5-CHI_ued!C$16)=0,"",(CHI_ued!C$5-CHI_ued!C$16)/C$10)</f>
        <v>0.4020302780616139</v>
      </c>
      <c r="D97" s="291">
        <f>IF((CHI_ued!D$5-CHI_ued!D$16)=0,"",(CHI_ued!D$5-CHI_ued!D$16)/D$10)</f>
        <v>0.39567081991477965</v>
      </c>
      <c r="E97" s="291">
        <f>IF((CHI_ued!E$5-CHI_ued!E$16)=0,"",(CHI_ued!E$5-CHI_ued!E$16)/E$10)</f>
        <v>0.39775991448244769</v>
      </c>
      <c r="F97" s="291">
        <f>IF((CHI_ued!F$5-CHI_ued!F$16)=0,"",(CHI_ued!F$5-CHI_ued!F$16)/F$10)</f>
        <v>0.41252755829085913</v>
      </c>
      <c r="G97" s="291">
        <f>IF((CHI_ued!G$5-CHI_ued!G$16)=0,"",(CHI_ued!G$5-CHI_ued!G$16)/G$10)</f>
        <v>0.41572105383595342</v>
      </c>
      <c r="H97" s="291">
        <f>IF((CHI_ued!H$5-CHI_ued!H$16)=0,"",(CHI_ued!H$5-CHI_ued!H$16)/H$10)</f>
        <v>0.41211036545344154</v>
      </c>
      <c r="I97" s="291">
        <f>IF((CHI_ued!I$5-CHI_ued!I$16)=0,"",(CHI_ued!I$5-CHI_ued!I$16)/I$10)</f>
        <v>0.42786718170651228</v>
      </c>
      <c r="J97" s="291">
        <f>IF((CHI_ued!J$5-CHI_ued!J$16)=0,"",(CHI_ued!J$5-CHI_ued!J$16)/J$10)</f>
        <v>0.36471234064952246</v>
      </c>
      <c r="K97" s="291">
        <f>IF((CHI_ued!K$5-CHI_ued!K$16)=0,"",(CHI_ued!K$5-CHI_ued!K$16)/K$10)</f>
        <v>0.42703598263843234</v>
      </c>
      <c r="L97" s="291">
        <f>IF((CHI_ued!L$5-CHI_ued!L$16)=0,"",(CHI_ued!L$5-CHI_ued!L$16)/L$10)</f>
        <v>0.43914053638830908</v>
      </c>
      <c r="M97" s="291">
        <f>IF((CHI_ued!M$5-CHI_ued!M$16)=0,"",(CHI_ued!M$5-CHI_ued!M$16)/M$10)</f>
        <v>0.51643252250906935</v>
      </c>
      <c r="N97" s="291">
        <f>IF((CHI_ued!N$5-CHI_ued!N$16)=0,"",(CHI_ued!N$5-CHI_ued!N$16)/N$10)</f>
        <v>0.52766592683865676</v>
      </c>
      <c r="O97" s="291">
        <f>IF((CHI_ued!O$5-CHI_ued!O$16)=0,"",(CHI_ued!O$5-CHI_ued!O$16)/O$10)</f>
        <v>0.47487498506071008</v>
      </c>
      <c r="P97" s="291">
        <f>IF((CHI_ued!P$5-CHI_ued!P$16)=0,"",(CHI_ued!P$5-CHI_ued!P$16)/P$10)</f>
        <v>0.46117508257633777</v>
      </c>
      <c r="Q97" s="291">
        <f>IF((CHI_ued!Q$5-CHI_ued!Q$16)=0,"",(CHI_ued!Q$5-CHI_ued!Q$16)/Q$10)</f>
        <v>0.44791134146201844</v>
      </c>
      <c r="R97" s="291">
        <f>IF((CHI_ued!R$5-CHI_ued!R$16)=0,"",(CHI_ued!R$5-CHI_ued!R$16)/R$10)</f>
        <v>0.46520287478524142</v>
      </c>
      <c r="S97" s="291">
        <f>IF((CHI_ued!S$5-CHI_ued!S$16)=0,"",(CHI_ued!S$5-CHI_ued!S$16)/S$10)</f>
        <v>0.33203082575874804</v>
      </c>
      <c r="T97" s="291">
        <f>IF((CHI_ued!T$5-CHI_ued!T$16)=0,"",(CHI_ued!T$5-CHI_ued!T$16)/T$10)</f>
        <v>0.32965530248761354</v>
      </c>
      <c r="U97" s="291">
        <f>IF((CHI_ued!U$5-CHI_ued!U$16)=0,"",(CHI_ued!U$5-CHI_ued!U$16)/U$10)</f>
        <v>0.33684063319028001</v>
      </c>
      <c r="V97" s="291">
        <f>IF((CHI_ued!V$5-CHI_ued!V$16)=0,"",(CHI_ued!V$5-CHI_ued!V$16)/V$10)</f>
        <v>0.32438420903310144</v>
      </c>
      <c r="W97" s="291">
        <f>IF((CHI_ued!W$5-CHI_ued!W$16)=0,"",(CHI_ued!W$5-CHI_ued!W$16)/W$10)</f>
        <v>0.2727248149764262</v>
      </c>
      <c r="X97" s="291">
        <f>IF((CHI_ued!X$5-CHI_ued!X$16)=0,"",(CHI_ued!X$5-CHI_ued!X$16)/X$10)</f>
        <v>0.2860901811188174</v>
      </c>
      <c r="Y97" s="291">
        <f>IF((CHI_ued!Y$5-CHI_ued!Y$16)=0,"",(CHI_ued!Y$5-CHI_ued!Y$16)/Y$10)</f>
        <v>0.27099939749582502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0.36191277344895773</v>
      </c>
      <c r="C98" s="291">
        <f>IF(CHI_ued!C$61=0,"",CHI_ued!C$61/C$11)</f>
        <v>0.3467279530913937</v>
      </c>
      <c r="D98" s="291">
        <f>IF(CHI_ued!D$61=0,"",CHI_ued!D$61/D$11)</f>
        <v>0.34097671879099389</v>
      </c>
      <c r="E98" s="291">
        <f>IF(CHI_ued!E$61=0,"",CHI_ued!E$61/E$11)</f>
        <v>0.33387291830105831</v>
      </c>
      <c r="F98" s="291">
        <f>IF(CHI_ued!F$61=0,"",CHI_ued!F$61/F$11)</f>
        <v>0.32890583545386443</v>
      </c>
      <c r="G98" s="291">
        <f>IF(CHI_ued!G$61=0,"",CHI_ued!G$61/G$11)</f>
        <v>0.30265729988474982</v>
      </c>
      <c r="H98" s="291">
        <f>IF(CHI_ued!H$61=0,"",CHI_ued!H$61/H$11)</f>
        <v>0.26886591755218664</v>
      </c>
      <c r="I98" s="291">
        <f>IF(CHI_ued!I$61=0,"",CHI_ued!I$61/I$11)</f>
        <v>0.27440315158676931</v>
      </c>
      <c r="J98" s="291">
        <f>IF(CHI_ued!J$61=0,"",CHI_ued!J$61/J$11)</f>
        <v>0.29332884087030098</v>
      </c>
      <c r="K98" s="291">
        <f>IF(CHI_ued!K$61=0,"",CHI_ued!K$61/K$11)</f>
        <v>0.33548808013040987</v>
      </c>
      <c r="L98" s="291">
        <f>IF(CHI_ued!L$61=0,"",CHI_ued!L$61/L$11)</f>
        <v>0.30135158789582023</v>
      </c>
      <c r="M98" s="291">
        <f>IF(CHI_ued!M$61=0,"",CHI_ued!M$61/M$11)</f>
        <v>0.29770854025119192</v>
      </c>
      <c r="N98" s="291">
        <f>IF(CHI_ued!N$61=0,"",CHI_ued!N$61/N$11)</f>
        <v>0.25008141082429958</v>
      </c>
      <c r="O98" s="291">
        <f>IF(CHI_ued!O$61=0,"",CHI_ued!O$61/O$11)</f>
        <v>0.29032141853014654</v>
      </c>
      <c r="P98" s="291">
        <f>IF(CHI_ued!P$61=0,"",CHI_ued!P$61/P$11)</f>
        <v>0.16290179607106978</v>
      </c>
      <c r="Q98" s="291">
        <f>IF(CHI_ued!Q$61=0,"",CHI_ued!Q$61/Q$11)</f>
        <v>0.20238560907616138</v>
      </c>
      <c r="R98" s="291">
        <f>IF(CHI_ued!R$61=0,"",CHI_ued!R$61/R$11)</f>
        <v>0.24128016736288796</v>
      </c>
      <c r="S98" s="291">
        <f>IF(CHI_ued!S$61=0,"",CHI_ued!S$61/S$11)</f>
        <v>0.29192846462115724</v>
      </c>
      <c r="T98" s="291">
        <f>IF(CHI_ued!T$61=0,"",CHI_ued!T$61/T$11)</f>
        <v>0.22692968533538116</v>
      </c>
      <c r="U98" s="291">
        <f>IF(CHI_ued!U$61=0,"",CHI_ued!U$61/U$11)</f>
        <v>0.33909467170265695</v>
      </c>
      <c r="V98" s="291">
        <f>IF(CHI_ued!V$61=0,"",CHI_ued!V$61/V$11)</f>
        <v>0.28847753867312231</v>
      </c>
      <c r="W98" s="291">
        <f>IF(CHI_ued!W$61=0,"",CHI_ued!W$61/W$11)</f>
        <v>0.22217848734229831</v>
      </c>
      <c r="X98" s="291">
        <f>IF(CHI_ued!X$61=0,"",CHI_ued!X$61/X$11)</f>
        <v>0.337409338631179</v>
      </c>
      <c r="Y98" s="291">
        <f>IF(CHI_ued!Y$61=0,"",CHI_ued!Y$61/Y$11)</f>
        <v>0.25862029927349522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0.2432930767686998</v>
      </c>
      <c r="C99" s="253">
        <f>IF(CHI_ued!C$110=0,"",CHI_ued!C$110/C$12)</f>
        <v>0.23713391128236758</v>
      </c>
      <c r="D99" s="253">
        <f>IF(CHI_ued!D$110=0,"",CHI_ued!D$110/D$12)</f>
        <v>0.22949696932812166</v>
      </c>
      <c r="E99" s="253">
        <f>IF(CHI_ued!E$110=0,"",CHI_ued!E$110/E$12)</f>
        <v>0.23354330884131164</v>
      </c>
      <c r="F99" s="253">
        <f>IF(CHI_ued!F$110=0,"",CHI_ued!F$110/F$12)</f>
        <v>0.24763881812270222</v>
      </c>
      <c r="G99" s="253">
        <f>IF(CHI_ued!G$110=0,"",CHI_ued!G$110/G$12)</f>
        <v>0.25928663274750874</v>
      </c>
      <c r="H99" s="253">
        <f>IF(CHI_ued!H$110=0,"",CHI_ued!H$110/H$12)</f>
        <v>0.27208631660909061</v>
      </c>
      <c r="I99" s="253">
        <f>IF(CHI_ued!I$110=0,"",CHI_ued!I$110/I$12)</f>
        <v>0.28404273399675417</v>
      </c>
      <c r="J99" s="253">
        <f>IF(CHI_ued!J$110=0,"",CHI_ued!J$110/J$12)</f>
        <v>0.20102269448087365</v>
      </c>
      <c r="K99" s="253">
        <f>IF(CHI_ued!K$110=0,"",CHI_ued!K$110/K$12)</f>
        <v>0.26232384058294955</v>
      </c>
      <c r="L99" s="253">
        <f>IF(CHI_ued!L$110=0,"",CHI_ued!L$110/L$12)</f>
        <v>0.35217063050876318</v>
      </c>
      <c r="M99" s="253">
        <f>IF(CHI_ued!M$110=0,"",CHI_ued!M$110/M$12)</f>
        <v>0.42706405327478392</v>
      </c>
      <c r="N99" s="253">
        <f>IF(CHI_ued!N$110=0,"",CHI_ued!N$110/N$12)</f>
        <v>0.4420089577874165</v>
      </c>
      <c r="O99" s="253">
        <f>IF(CHI_ued!O$110=0,"",CHI_ued!O$110/O$12)</f>
        <v>0.34603641260382317</v>
      </c>
      <c r="P99" s="253">
        <f>IF(CHI_ued!P$110=0,"",CHI_ued!P$110/P$12)</f>
        <v>0.46408987548124947</v>
      </c>
      <c r="Q99" s="253">
        <f>IF(CHI_ued!Q$110=0,"",CHI_ued!Q$110/Q$12)</f>
        <v>0.4034289173582209</v>
      </c>
      <c r="R99" s="253">
        <f>IF(CHI_ued!R$110=0,"",CHI_ued!R$110/R$12)</f>
        <v>0.39996196476475027</v>
      </c>
      <c r="S99" s="253">
        <f>IF(CHI_ued!S$110=0,"",CHI_ued!S$110/S$12)</f>
        <v>0.24181493205618143</v>
      </c>
      <c r="T99" s="253">
        <f>IF(CHI_ued!T$110=0,"",CHI_ued!T$110/T$12)</f>
        <v>0.33018491059817739</v>
      </c>
      <c r="U99" s="253">
        <f>IF(CHI_ued!U$110=0,"",CHI_ued!U$110/U$12)</f>
        <v>0.212034339157081</v>
      </c>
      <c r="V99" s="253">
        <f>IF(CHI_ued!V$110=0,"",CHI_ued!V$110/V$12)</f>
        <v>0.24013111573971249</v>
      </c>
      <c r="W99" s="253">
        <f>IF(CHI_ued!W$110=0,"",CHI_ued!W$110/W$12)</f>
        <v>0.20751346851591521</v>
      </c>
      <c r="X99" s="253">
        <f>IF(CHI_ued!X$110=0,"",CHI_ued!X$110/X$12)</f>
        <v>0.17216217494912575</v>
      </c>
      <c r="Y99" s="253">
        <f>IF(CHI_ued!Y$110=0,"",CHI_ued!Y$110/Y$12)</f>
        <v>0.18498829834210553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1.3953999536746897</v>
      </c>
      <c r="C100" s="313">
        <f t="shared" si="26"/>
        <v>1.4530315195663126</v>
      </c>
      <c r="D100" s="313">
        <f t="shared" si="26"/>
        <v>1.5558463488234431</v>
      </c>
      <c r="E100" s="313">
        <f t="shared" si="26"/>
        <v>1.5257841225698736</v>
      </c>
      <c r="F100" s="313">
        <f t="shared" si="26"/>
        <v>1.3617526271443381</v>
      </c>
      <c r="G100" s="313">
        <f t="shared" si="26"/>
        <v>1.4011875497464064</v>
      </c>
      <c r="H100" s="313">
        <f t="shared" si="26"/>
        <v>1.3742416166200904</v>
      </c>
      <c r="I100" s="313">
        <f t="shared" si="26"/>
        <v>1.3154811489084006</v>
      </c>
      <c r="J100" s="313">
        <f t="shared" si="26"/>
        <v>1.5517057556325844</v>
      </c>
      <c r="K100" s="313">
        <f t="shared" si="26"/>
        <v>1.4102337425758502</v>
      </c>
      <c r="L100" s="313">
        <f t="shared" si="26"/>
        <v>1.3828954883089437</v>
      </c>
      <c r="M100" s="313">
        <f t="shared" si="26"/>
        <v>1.3666621621369466</v>
      </c>
      <c r="N100" s="313">
        <f t="shared" si="26"/>
        <v>1.222755953820555</v>
      </c>
      <c r="O100" s="313">
        <f t="shared" si="26"/>
        <v>1.2682021593897199</v>
      </c>
      <c r="P100" s="313">
        <f t="shared" si="26"/>
        <v>1.1119230082485572</v>
      </c>
      <c r="Q100" s="313">
        <f t="shared" si="26"/>
        <v>1.1451739708106627</v>
      </c>
      <c r="R100" s="313">
        <f t="shared" si="26"/>
        <v>1.2731974617175299</v>
      </c>
      <c r="S100" s="313">
        <f t="shared" si="26"/>
        <v>1.3339917846261817</v>
      </c>
      <c r="T100" s="313">
        <f t="shared" si="26"/>
        <v>1.5150367011003265</v>
      </c>
      <c r="U100" s="313">
        <f t="shared" si="26"/>
        <v>1.3139397406089113</v>
      </c>
      <c r="V100" s="313">
        <f t="shared" si="26"/>
        <v>1.1738762083436365</v>
      </c>
      <c r="W100" s="313">
        <f t="shared" si="26"/>
        <v>1.2816516051764193</v>
      </c>
      <c r="X100" s="313">
        <f t="shared" si="26"/>
        <v>1.1451852069222166</v>
      </c>
      <c r="Y100" s="313">
        <f t="shared" si="26"/>
        <v>1.1532688735038048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1.3701503373737844</v>
      </c>
      <c r="C101" s="255">
        <f t="shared" si="27"/>
        <v>1.4237486715030836</v>
      </c>
      <c r="D101" s="255">
        <f t="shared" si="27"/>
        <v>1.5203789383702893</v>
      </c>
      <c r="E101" s="255">
        <f t="shared" si="27"/>
        <v>1.4863433656654081</v>
      </c>
      <c r="F101" s="255">
        <f t="shared" si="27"/>
        <v>1.3054780372233084</v>
      </c>
      <c r="G101" s="255">
        <f t="shared" si="27"/>
        <v>1.3354203308628845</v>
      </c>
      <c r="H101" s="255">
        <f t="shared" si="27"/>
        <v>1.2973121946710211</v>
      </c>
      <c r="I101" s="255">
        <f t="shared" si="27"/>
        <v>1.2391671925736578</v>
      </c>
      <c r="J101" s="255">
        <f t="shared" si="27"/>
        <v>1.4887186575365432</v>
      </c>
      <c r="K101" s="255">
        <f t="shared" si="27"/>
        <v>1.3479234474281578</v>
      </c>
      <c r="L101" s="255">
        <f t="shared" si="27"/>
        <v>1.3118563256030689</v>
      </c>
      <c r="M101" s="255">
        <f t="shared" si="27"/>
        <v>1.3093007167586739</v>
      </c>
      <c r="N101" s="255">
        <f t="shared" si="27"/>
        <v>1.1775337046939256</v>
      </c>
      <c r="O101" s="255">
        <f t="shared" si="27"/>
        <v>1.2179280098763974</v>
      </c>
      <c r="P101" s="255">
        <f t="shared" si="27"/>
        <v>1.0649826774995654</v>
      </c>
      <c r="Q101" s="255">
        <f t="shared" si="27"/>
        <v>1.1012278364560539</v>
      </c>
      <c r="R101" s="255">
        <f t="shared" si="27"/>
        <v>1.2170249436437528</v>
      </c>
      <c r="S101" s="255">
        <f t="shared" si="27"/>
        <v>1.2867361505803521</v>
      </c>
      <c r="T101" s="255">
        <f t="shared" si="27"/>
        <v>1.4568057591599404</v>
      </c>
      <c r="U101" s="255">
        <f t="shared" si="27"/>
        <v>1.2725430750670939</v>
      </c>
      <c r="V101" s="255">
        <f t="shared" si="27"/>
        <v>1.1313473227063604</v>
      </c>
      <c r="W101" s="255">
        <f t="shared" si="27"/>
        <v>1.2411185644385456</v>
      </c>
      <c r="X101" s="255">
        <f t="shared" si="27"/>
        <v>1.127141446674653</v>
      </c>
      <c r="Y101" s="255">
        <f t="shared" si="27"/>
        <v>1.1312640016687967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1.3261263290434764</v>
      </c>
      <c r="C102" s="293">
        <f t="shared" si="28"/>
        <v>1.3832939578588437</v>
      </c>
      <c r="D102" s="293">
        <f t="shared" si="28"/>
        <v>1.4808375285234467</v>
      </c>
      <c r="E102" s="293">
        <f t="shared" si="28"/>
        <v>1.4458045516062079</v>
      </c>
      <c r="F102" s="293">
        <f t="shared" si="28"/>
        <v>1.2766300467351652</v>
      </c>
      <c r="G102" s="293">
        <f t="shared" si="28"/>
        <v>1.3028072282689231</v>
      </c>
      <c r="H102" s="293">
        <f t="shared" si="28"/>
        <v>1.2679883545786474</v>
      </c>
      <c r="I102" s="293">
        <f t="shared" si="28"/>
        <v>1.2130188003556739</v>
      </c>
      <c r="J102" s="293">
        <f t="shared" si="28"/>
        <v>1.4902080201335495</v>
      </c>
      <c r="K102" s="293">
        <f t="shared" si="28"/>
        <v>1.3505345756458462</v>
      </c>
      <c r="L102" s="293">
        <f t="shared" si="28"/>
        <v>1.3156758810225655</v>
      </c>
      <c r="M102" s="293">
        <f t="shared" si="28"/>
        <v>1.2985117080582234</v>
      </c>
      <c r="N102" s="293">
        <f t="shared" si="28"/>
        <v>1.1668333869319074</v>
      </c>
      <c r="O102" s="293">
        <f t="shared" si="28"/>
        <v>1.2078696524818593</v>
      </c>
      <c r="P102" s="293">
        <f t="shared" si="28"/>
        <v>1.0610314869453501</v>
      </c>
      <c r="Q102" s="293">
        <f t="shared" si="28"/>
        <v>1.0959238065934989</v>
      </c>
      <c r="R102" s="293">
        <f t="shared" si="28"/>
        <v>1.2127257121069339</v>
      </c>
      <c r="S102" s="293">
        <f t="shared" si="28"/>
        <v>1.2886272095509648</v>
      </c>
      <c r="T102" s="293">
        <f t="shared" si="28"/>
        <v>1.4602810594500568</v>
      </c>
      <c r="U102" s="293">
        <f t="shared" si="28"/>
        <v>1.2644466016204354</v>
      </c>
      <c r="V102" s="293">
        <f t="shared" si="28"/>
        <v>1.1210432491594</v>
      </c>
      <c r="W102" s="293">
        <f t="shared" si="28"/>
        <v>1.234690225932787</v>
      </c>
      <c r="X102" s="293">
        <f t="shared" si="28"/>
        <v>1.0991174498159919</v>
      </c>
      <c r="Y102" s="293">
        <f t="shared" si="28"/>
        <v>1.1040058622901383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1.550046420184692</v>
      </c>
      <c r="C103" s="256">
        <f t="shared" si="29"/>
        <v>1.6080224820472591</v>
      </c>
      <c r="D103" s="256">
        <f t="shared" si="29"/>
        <v>1.72590891681409</v>
      </c>
      <c r="E103" s="256">
        <f t="shared" si="29"/>
        <v>1.7002020468932753</v>
      </c>
      <c r="F103" s="256">
        <f t="shared" si="29"/>
        <v>1.5448045810317854</v>
      </c>
      <c r="G103" s="256">
        <f t="shared" si="29"/>
        <v>1.5763280625622793</v>
      </c>
      <c r="H103" s="256">
        <f t="shared" si="29"/>
        <v>1.5378459840928296</v>
      </c>
      <c r="I103" s="256">
        <f t="shared" si="29"/>
        <v>1.4754969498545103</v>
      </c>
      <c r="J103" s="256">
        <f t="shared" si="29"/>
        <v>1.728779024122753</v>
      </c>
      <c r="K103" s="256">
        <f t="shared" si="29"/>
        <v>1.5922729717038688</v>
      </c>
      <c r="L103" s="256">
        <f t="shared" si="29"/>
        <v>1.5551750904720452</v>
      </c>
      <c r="M103" s="256">
        <f t="shared" si="29"/>
        <v>1.4781841278252532</v>
      </c>
      <c r="N103" s="256">
        <f t="shared" si="29"/>
        <v>1.3098730241512659</v>
      </c>
      <c r="O103" s="256">
        <f t="shared" si="29"/>
        <v>1.3655014503783363</v>
      </c>
      <c r="P103" s="256">
        <f t="shared" si="29"/>
        <v>1.199995428912553</v>
      </c>
      <c r="Q103" s="256">
        <f t="shared" si="29"/>
        <v>1.2336300532487803</v>
      </c>
      <c r="R103" s="256">
        <f t="shared" si="29"/>
        <v>1.3808498344602689</v>
      </c>
      <c r="S103" s="256">
        <f t="shared" si="29"/>
        <v>1.4486245055472218</v>
      </c>
      <c r="T103" s="256">
        <f t="shared" si="29"/>
        <v>1.6428418949539849</v>
      </c>
      <c r="U103" s="256">
        <f t="shared" si="29"/>
        <v>1.4014770800181227</v>
      </c>
      <c r="V103" s="256">
        <f t="shared" si="29"/>
        <v>1.2626367448549045</v>
      </c>
      <c r="W103" s="256">
        <f t="shared" si="29"/>
        <v>1.3792596796949943</v>
      </c>
      <c r="X103" s="256">
        <f t="shared" si="29"/>
        <v>1.2115238044483954</v>
      </c>
      <c r="Y103" s="256">
        <f t="shared" si="29"/>
        <v>1.2107740607853485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LV: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10.739940485969717</v>
      </c>
      <c r="C5" s="223">
        <f t="shared" si="0"/>
        <v>11.051898897460763</v>
      </c>
      <c r="D5" s="223">
        <f t="shared" si="0"/>
        <v>10.121045375666826</v>
      </c>
      <c r="E5" s="223">
        <f t="shared" si="0"/>
        <v>9.6192274139635128</v>
      </c>
      <c r="F5" s="223">
        <f t="shared" si="0"/>
        <v>9.6052873212069105</v>
      </c>
      <c r="G5" s="223">
        <f t="shared" si="0"/>
        <v>8.8958201459269919</v>
      </c>
      <c r="H5" s="223">
        <f t="shared" si="0"/>
        <v>8.3072527388884811</v>
      </c>
      <c r="I5" s="223">
        <f t="shared" si="0"/>
        <v>6.8030686367696527</v>
      </c>
      <c r="J5" s="223">
        <f t="shared" si="0"/>
        <v>10.118684691753428</v>
      </c>
      <c r="K5" s="223">
        <f t="shared" si="0"/>
        <v>12.307718081389595</v>
      </c>
      <c r="L5" s="223">
        <f t="shared" si="0"/>
        <v>10.667559322339612</v>
      </c>
      <c r="M5" s="223">
        <f t="shared" si="0"/>
        <v>10.348862438336528</v>
      </c>
      <c r="N5" s="223">
        <f t="shared" si="0"/>
        <v>12.939554284195511</v>
      </c>
      <c r="O5" s="223">
        <f t="shared" si="0"/>
        <v>12.889657161396933</v>
      </c>
      <c r="P5" s="223">
        <f t="shared" si="0"/>
        <v>14.53774019113024</v>
      </c>
      <c r="Q5" s="223">
        <f t="shared" si="0"/>
        <v>14.189850559466153</v>
      </c>
      <c r="R5" s="223">
        <f t="shared" si="0"/>
        <v>13.50058416862491</v>
      </c>
      <c r="S5" s="223">
        <f t="shared" si="0"/>
        <v>13.073552124050126</v>
      </c>
      <c r="T5" s="223">
        <f t="shared" si="0"/>
        <v>13.172626024757223</v>
      </c>
      <c r="U5" s="223">
        <f t="shared" si="0"/>
        <v>6.5408873229102102</v>
      </c>
      <c r="V5" s="223">
        <f t="shared" si="0"/>
        <v>6.7915853820441381</v>
      </c>
      <c r="W5" s="223">
        <f t="shared" si="0"/>
        <v>14.723811862897893</v>
      </c>
      <c r="X5" s="223">
        <f t="shared" si="0"/>
        <v>11.994254133638151</v>
      </c>
      <c r="Y5" s="223">
        <f t="shared" si="0"/>
        <v>11.63511193011049</v>
      </c>
      <c r="DA5" s="89"/>
    </row>
    <row r="6" spans="1:105" ht="12" customHeight="1" x14ac:dyDescent="0.25">
      <c r="A6" s="55" t="s">
        <v>91</v>
      </c>
      <c r="B6" s="259">
        <v>7.5504065718354885E-2</v>
      </c>
      <c r="C6" s="259">
        <v>7.6003512671500323E-2</v>
      </c>
      <c r="D6" s="259">
        <v>7.4846259484436656E-2</v>
      </c>
      <c r="E6" s="259">
        <v>7.275144857780505E-2</v>
      </c>
      <c r="F6" s="259">
        <v>6.0144790885959393E-2</v>
      </c>
      <c r="G6" s="259">
        <v>5.6097836343724651E-2</v>
      </c>
      <c r="H6" s="259">
        <v>4.8831804422502782E-2</v>
      </c>
      <c r="I6" s="259">
        <v>4.2434878766408703E-2</v>
      </c>
      <c r="J6" s="259">
        <v>4.721936888975635E-2</v>
      </c>
      <c r="K6" s="259">
        <v>6.3124145302836582E-2</v>
      </c>
      <c r="L6" s="259">
        <v>5.2047476095965467E-2</v>
      </c>
      <c r="M6" s="259">
        <v>6.3211934300219416E-2</v>
      </c>
      <c r="N6" s="259">
        <v>7.9390840814898417E-2</v>
      </c>
      <c r="O6" s="259">
        <v>7.5879595877954287E-2</v>
      </c>
      <c r="P6" s="259">
        <v>7.3561172754754295E-2</v>
      </c>
      <c r="Q6" s="259">
        <v>7.7090979650975611E-2</v>
      </c>
      <c r="R6" s="259">
        <v>7.5277605633302005E-2</v>
      </c>
      <c r="S6" s="259">
        <v>6.7733663519050344E-2</v>
      </c>
      <c r="T6" s="259">
        <v>6.752923397759765E-2</v>
      </c>
      <c r="U6" s="259">
        <v>3.3901114240543248E-2</v>
      </c>
      <c r="V6" s="259">
        <v>3.334605033985695E-2</v>
      </c>
      <c r="W6" s="259">
        <v>8.0412808659377236E-2</v>
      </c>
      <c r="X6" s="259">
        <v>8.8237879994030335E-2</v>
      </c>
      <c r="Y6" s="259">
        <v>8.1066896634182581E-2</v>
      </c>
      <c r="DA6" s="67" t="s">
        <v>987</v>
      </c>
    </row>
    <row r="7" spans="1:105" ht="12" customHeight="1" x14ac:dyDescent="0.25">
      <c r="A7" s="173" t="s">
        <v>92</v>
      </c>
      <c r="B7" s="224">
        <v>0.59741077406178822</v>
      </c>
      <c r="C7" s="224">
        <v>0.60136254789068944</v>
      </c>
      <c r="D7" s="224">
        <v>0.59220601419026497</v>
      </c>
      <c r="E7" s="224">
        <v>0.57563124310559166</v>
      </c>
      <c r="F7" s="224">
        <v>0.47588359298419353</v>
      </c>
      <c r="G7" s="224">
        <v>0.44386287697814669</v>
      </c>
      <c r="H7" s="224">
        <v>0.38637185695007481</v>
      </c>
      <c r="I7" s="224">
        <v>0.33575746590419159</v>
      </c>
      <c r="J7" s="224">
        <v>0.37361378424792352</v>
      </c>
      <c r="K7" s="224">
        <v>0.49945713715637607</v>
      </c>
      <c r="L7" s="224">
        <v>0.41181521401031462</v>
      </c>
      <c r="M7" s="224">
        <v>0.50015174998790524</v>
      </c>
      <c r="N7" s="224">
        <v>0.62816410233541642</v>
      </c>
      <c r="O7" s="224">
        <v>0.60038208111916846</v>
      </c>
      <c r="P7" s="224">
        <v>0.58203802322697262</v>
      </c>
      <c r="Q7" s="224">
        <v>0.60996691222251676</v>
      </c>
      <c r="R7" s="224">
        <v>0.59561895406615795</v>
      </c>
      <c r="S7" s="224">
        <v>0.53592902538385634</v>
      </c>
      <c r="T7" s="224">
        <v>0.53431151764518825</v>
      </c>
      <c r="U7" s="224">
        <v>0.26823576594600018</v>
      </c>
      <c r="V7" s="224">
        <v>0.26384393417630858</v>
      </c>
      <c r="W7" s="224">
        <v>0.63625021790055358</v>
      </c>
      <c r="X7" s="224">
        <v>0.6981645251454337</v>
      </c>
      <c r="Y7" s="224">
        <v>0.64142555779272037</v>
      </c>
      <c r="DA7" s="177" t="s">
        <v>988</v>
      </c>
    </row>
    <row r="8" spans="1:105" ht="12" customHeight="1" x14ac:dyDescent="0.25">
      <c r="A8" s="173" t="s">
        <v>93</v>
      </c>
      <c r="B8" s="224">
        <v>0.65932139562194592</v>
      </c>
      <c r="C8" s="224">
        <v>0.66368269801081781</v>
      </c>
      <c r="D8" s="224">
        <v>0.65357725826895141</v>
      </c>
      <c r="E8" s="224">
        <v>0.63528481749263055</v>
      </c>
      <c r="F8" s="224">
        <v>0.5252001609322724</v>
      </c>
      <c r="G8" s="224">
        <v>0.4898610875801449</v>
      </c>
      <c r="H8" s="224">
        <v>0.42641218239398349</v>
      </c>
      <c r="I8" s="224">
        <v>0.37055254210655347</v>
      </c>
      <c r="J8" s="224">
        <v>0.41233197047842368</v>
      </c>
      <c r="K8" s="224">
        <v>0.55121666869909014</v>
      </c>
      <c r="L8" s="224">
        <v>0.454492274710045</v>
      </c>
      <c r="M8" s="224">
        <v>0.551983265354833</v>
      </c>
      <c r="N8" s="224">
        <v>0.69326173985030648</v>
      </c>
      <c r="O8" s="224">
        <v>0.66260062392004582</v>
      </c>
      <c r="P8" s="224">
        <v>0.64235554235142756</v>
      </c>
      <c r="Q8" s="224">
        <v>0.67317874620079132</v>
      </c>
      <c r="R8" s="224">
        <v>0.65734388649168696</v>
      </c>
      <c r="S8" s="224">
        <v>0.59146819627636615</v>
      </c>
      <c r="T8" s="224">
        <v>0.5896830636574194</v>
      </c>
      <c r="U8" s="224">
        <v>0.29603346179516199</v>
      </c>
      <c r="V8" s="224">
        <v>0.29118649756644133</v>
      </c>
      <c r="W8" s="224">
        <v>0.702185832335815</v>
      </c>
      <c r="X8" s="224">
        <v>0.77051641697545248</v>
      </c>
      <c r="Y8" s="224">
        <v>0.70789750087055126</v>
      </c>
      <c r="DA8" s="177" t="s">
        <v>989</v>
      </c>
    </row>
    <row r="9" spans="1:105" ht="12" customHeight="1" x14ac:dyDescent="0.25">
      <c r="A9" s="173" t="s">
        <v>94</v>
      </c>
      <c r="B9" s="224">
        <v>1.0727364472993171</v>
      </c>
      <c r="C9" s="224">
        <v>1.0798324221323841</v>
      </c>
      <c r="D9" s="224">
        <v>1.0633905569069111</v>
      </c>
      <c r="E9" s="224">
        <v>1.033628185988684</v>
      </c>
      <c r="F9" s="224">
        <v>0.85451702083481107</v>
      </c>
      <c r="G9" s="224">
        <v>0.79701924774517785</v>
      </c>
      <c r="H9" s="224">
        <v>0.693785902693136</v>
      </c>
      <c r="I9" s="224">
        <v>0.60290052802266958</v>
      </c>
      <c r="J9" s="224">
        <v>0.67087695933438007</v>
      </c>
      <c r="K9" s="224">
        <v>0.8968466893367476</v>
      </c>
      <c r="L9" s="224">
        <v>0.73947308753347274</v>
      </c>
      <c r="M9" s="224">
        <v>0.89809396597368663</v>
      </c>
      <c r="N9" s="224">
        <v>1.1279584445367981</v>
      </c>
      <c r="O9" s="224">
        <v>1.0780718538821239</v>
      </c>
      <c r="P9" s="224">
        <v>1.0451324755737379</v>
      </c>
      <c r="Q9" s="224">
        <v>1.0952827883215259</v>
      </c>
      <c r="R9" s="224">
        <v>1.069518978348692</v>
      </c>
      <c r="S9" s="224">
        <v>0.96233717846441513</v>
      </c>
      <c r="T9" s="224">
        <v>0.95943271208986225</v>
      </c>
      <c r="U9" s="224">
        <v>0.48165566322672748</v>
      </c>
      <c r="V9" s="224">
        <v>0.47376950145277208</v>
      </c>
      <c r="W9" s="224">
        <v>1.14247822097943</v>
      </c>
      <c r="X9" s="224">
        <v>1.253654210557418</v>
      </c>
      <c r="Y9" s="224">
        <v>1.151771283593187</v>
      </c>
      <c r="DA9" s="177" t="s">
        <v>990</v>
      </c>
    </row>
    <row r="10" spans="1:105" ht="12" customHeight="1" x14ac:dyDescent="0.25">
      <c r="A10" s="56" t="s">
        <v>95</v>
      </c>
      <c r="B10" s="260">
        <v>0.2082668939929733</v>
      </c>
      <c r="C10" s="260">
        <v>0.21237960452030741</v>
      </c>
      <c r="D10" s="260">
        <v>0.21655647158072561</v>
      </c>
      <c r="E10" s="260">
        <v>0.20615208460150411</v>
      </c>
      <c r="F10" s="260">
        <v>0.1794150223880048</v>
      </c>
      <c r="G10" s="260">
        <v>0.16126544889455971</v>
      </c>
      <c r="H10" s="260">
        <v>0.14431394583110749</v>
      </c>
      <c r="I10" s="260">
        <v>0.12915279187768849</v>
      </c>
      <c r="J10" s="260">
        <v>0.22185653348112319</v>
      </c>
      <c r="K10" s="260">
        <v>0.31771344139939639</v>
      </c>
      <c r="L10" s="260">
        <v>0.27098085805210581</v>
      </c>
      <c r="M10" s="260">
        <v>0.24906035029063531</v>
      </c>
      <c r="N10" s="260">
        <v>0.30304930478316089</v>
      </c>
      <c r="O10" s="260">
        <v>0.29775452591497198</v>
      </c>
      <c r="P10" s="260">
        <v>0.32968524895924578</v>
      </c>
      <c r="Q10" s="260">
        <v>0.32884829524899922</v>
      </c>
      <c r="R10" s="260">
        <v>0.32392878087951799</v>
      </c>
      <c r="S10" s="260">
        <v>0.32731895555909968</v>
      </c>
      <c r="T10" s="260">
        <v>0.32985709634226468</v>
      </c>
      <c r="U10" s="260">
        <v>0.13588923785373061</v>
      </c>
      <c r="V10" s="260">
        <v>0.12926671913435511</v>
      </c>
      <c r="W10" s="260">
        <v>0.3351189964796879</v>
      </c>
      <c r="X10" s="260">
        <v>0.26692533878280023</v>
      </c>
      <c r="Y10" s="260">
        <v>0.24740627584315431</v>
      </c>
      <c r="DA10" s="68" t="s">
        <v>991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7.0139650881762905E-4</v>
      </c>
      <c r="I11" s="226">
        <v>3.791834586391591E-4</v>
      </c>
      <c r="J11" s="226">
        <v>1.7533555038682268E-2</v>
      </c>
      <c r="K11" s="226">
        <v>4.6984724854754273E-2</v>
      </c>
      <c r="L11" s="226">
        <v>3.6087132001711777E-2</v>
      </c>
      <c r="M11" s="226">
        <v>3.9892058418593362E-2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6.9708926831759874E-3</v>
      </c>
      <c r="T11" s="226">
        <v>1.802966814154025E-2</v>
      </c>
      <c r="U11" s="226">
        <v>4.6621290815371096E-3</v>
      </c>
      <c r="V11" s="226">
        <v>6.2266462720889492E-3</v>
      </c>
      <c r="W11" s="226">
        <v>1.0833242518204099E-2</v>
      </c>
      <c r="X11" s="226">
        <v>8.8346257109000563E-3</v>
      </c>
      <c r="Y11" s="226">
        <v>9.8023894622268747E-3</v>
      </c>
      <c r="DA11" s="69" t="s">
        <v>992</v>
      </c>
    </row>
    <row r="12" spans="1:105" ht="12" customHeight="1" x14ac:dyDescent="0.25">
      <c r="A12" s="37" t="s">
        <v>35</v>
      </c>
      <c r="B12" s="226">
        <v>9.0581185547644494E-2</v>
      </c>
      <c r="C12" s="226">
        <v>9.6471638228000742E-2</v>
      </c>
      <c r="D12" s="226">
        <v>0.1149831791287285</v>
      </c>
      <c r="E12" s="226">
        <v>0.1112062839184798</v>
      </c>
      <c r="F12" s="226">
        <v>0.1207218446258965</v>
      </c>
      <c r="G12" s="226">
        <v>0.10426478040802049</v>
      </c>
      <c r="H12" s="226">
        <v>9.6535290145920841E-2</v>
      </c>
      <c r="I12" s="226">
        <v>8.8939480743469315E-2</v>
      </c>
      <c r="J12" s="226">
        <v>0.18071341553979109</v>
      </c>
      <c r="K12" s="226">
        <v>0.24478139714124869</v>
      </c>
      <c r="L12" s="226">
        <v>0.21479310765752099</v>
      </c>
      <c r="M12" s="226">
        <v>0.1667961911403015</v>
      </c>
      <c r="N12" s="226">
        <v>0.2378360294280385</v>
      </c>
      <c r="O12" s="226">
        <v>0.23666090569773771</v>
      </c>
      <c r="P12" s="226">
        <v>0.27957686919226532</v>
      </c>
      <c r="Q12" s="226">
        <v>0.27379210622125161</v>
      </c>
      <c r="R12" s="226">
        <v>0.27480772956764909</v>
      </c>
      <c r="S12" s="226">
        <v>0.28276861258524982</v>
      </c>
      <c r="T12" s="226">
        <v>0.27579561499833982</v>
      </c>
      <c r="U12" s="226">
        <v>0.1031150358634992</v>
      </c>
      <c r="V12" s="226">
        <v>9.1487168004051614E-2</v>
      </c>
      <c r="W12" s="226">
        <v>0.25991621694843092</v>
      </c>
      <c r="X12" s="226">
        <v>0.1294979444553209</v>
      </c>
      <c r="Y12" s="226">
        <v>0.1158517090317447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1.6971328296210011E-3</v>
      </c>
      <c r="T14" s="226">
        <v>1.4591410246647619E-3</v>
      </c>
      <c r="U14" s="226">
        <v>6.6311858114611168E-4</v>
      </c>
      <c r="V14" s="226">
        <v>6.4640677700673541E-4</v>
      </c>
      <c r="W14" s="226">
        <v>1.7257677300468719E-3</v>
      </c>
      <c r="X14" s="226">
        <v>1.354723353415377E-3</v>
      </c>
      <c r="Y14" s="226">
        <v>1.21958911566936E-3</v>
      </c>
      <c r="DA14" s="69" t="s">
        <v>995</v>
      </c>
    </row>
    <row r="15" spans="1:105" ht="12" customHeight="1" x14ac:dyDescent="0.25">
      <c r="A15" s="37" t="s">
        <v>40</v>
      </c>
      <c r="B15" s="226">
        <v>0.1176857084453288</v>
      </c>
      <c r="C15" s="226">
        <v>0.11590796629230669</v>
      </c>
      <c r="D15" s="226">
        <v>0.1015732924519971</v>
      </c>
      <c r="E15" s="226">
        <v>9.4945800683024301E-2</v>
      </c>
      <c r="F15" s="226">
        <v>5.8693177762108313E-2</v>
      </c>
      <c r="G15" s="226">
        <v>5.7000668486539147E-2</v>
      </c>
      <c r="H15" s="226">
        <v>4.7077259176369048E-2</v>
      </c>
      <c r="I15" s="226">
        <v>3.9834127675580047E-2</v>
      </c>
      <c r="J15" s="226">
        <v>2.3609562902649841E-2</v>
      </c>
      <c r="K15" s="226">
        <v>2.594731940339335E-2</v>
      </c>
      <c r="L15" s="226">
        <v>2.010061839287294E-2</v>
      </c>
      <c r="M15" s="226">
        <v>4.2372100731740359E-2</v>
      </c>
      <c r="N15" s="226">
        <v>6.5213275355122502E-2</v>
      </c>
      <c r="O15" s="226">
        <v>6.1093620217234343E-2</v>
      </c>
      <c r="P15" s="226">
        <v>5.0108379766980488E-2</v>
      </c>
      <c r="Q15" s="226">
        <v>5.5056189027747553E-2</v>
      </c>
      <c r="R15" s="226">
        <v>4.9121051311868953E-2</v>
      </c>
      <c r="S15" s="226">
        <v>3.5882317461052977E-2</v>
      </c>
      <c r="T15" s="226">
        <v>3.457267217771999E-2</v>
      </c>
      <c r="U15" s="226">
        <v>2.744895432754817E-2</v>
      </c>
      <c r="V15" s="226">
        <v>3.090649808120783E-2</v>
      </c>
      <c r="W15" s="226">
        <v>6.2643769283005996E-2</v>
      </c>
      <c r="X15" s="226">
        <v>0.12723804526316401</v>
      </c>
      <c r="Y15" s="226">
        <v>0.1205325882335133</v>
      </c>
      <c r="DA15" s="69" t="s">
        <v>996</v>
      </c>
    </row>
    <row r="16" spans="1:105" ht="12" customHeight="1" x14ac:dyDescent="0.25">
      <c r="A16" s="134" t="s">
        <v>997</v>
      </c>
      <c r="B16" s="314">
        <v>2.999398108340499</v>
      </c>
      <c r="C16" s="314">
        <v>2.999398108340499</v>
      </c>
      <c r="D16" s="314">
        <v>1.9996560619088559</v>
      </c>
      <c r="E16" s="314">
        <v>1.9996560619088559</v>
      </c>
      <c r="F16" s="314">
        <v>2.999398108340499</v>
      </c>
      <c r="G16" s="314">
        <v>2.999398108340499</v>
      </c>
      <c r="H16" s="314">
        <v>2.999398108340499</v>
      </c>
      <c r="I16" s="314">
        <v>1.9996560619088559</v>
      </c>
      <c r="J16" s="314">
        <v>1.9996560619088559</v>
      </c>
      <c r="K16" s="314">
        <v>0.99982803095442818</v>
      </c>
      <c r="L16" s="314">
        <v>0.99982803095442818</v>
      </c>
      <c r="M16" s="314">
        <v>0.99982803095442818</v>
      </c>
      <c r="N16" s="314">
        <v>0.99982803095442818</v>
      </c>
      <c r="O16" s="314">
        <v>0.99982803095442818</v>
      </c>
      <c r="P16" s="314">
        <v>0.99982803095442818</v>
      </c>
      <c r="Q16" s="314">
        <v>0.99982803095442818</v>
      </c>
      <c r="R16" s="314">
        <v>0.99982803095442818</v>
      </c>
      <c r="S16" s="314">
        <v>0.88718830610490107</v>
      </c>
      <c r="T16" s="314">
        <v>1.0840068787618229</v>
      </c>
      <c r="U16" s="314">
        <v>1.1300945829750639</v>
      </c>
      <c r="V16" s="314">
        <v>1.332674118658641</v>
      </c>
      <c r="W16" s="314">
        <v>1.2462596732588129</v>
      </c>
      <c r="X16" s="314">
        <v>1.257781599312124</v>
      </c>
      <c r="Y16" s="314">
        <v>1.483490971625107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2.999398108340499</v>
      </c>
      <c r="C22" s="315">
        <v>2.999398108340499</v>
      </c>
      <c r="D22" s="315">
        <v>1.9996560619088559</v>
      </c>
      <c r="E22" s="315">
        <v>1.9996560619088559</v>
      </c>
      <c r="F22" s="315">
        <v>2.999398108340499</v>
      </c>
      <c r="G22" s="315">
        <v>2.999398108340499</v>
      </c>
      <c r="H22" s="315">
        <v>2.999398108340499</v>
      </c>
      <c r="I22" s="315">
        <v>1.9996560619088559</v>
      </c>
      <c r="J22" s="315">
        <v>1.9996560619088559</v>
      </c>
      <c r="K22" s="315">
        <v>0.99982803095442818</v>
      </c>
      <c r="L22" s="315">
        <v>0.99982803095442818</v>
      </c>
      <c r="M22" s="315">
        <v>0.99982803095442818</v>
      </c>
      <c r="N22" s="315">
        <v>0.99982803095442818</v>
      </c>
      <c r="O22" s="315">
        <v>0.99982803095442818</v>
      </c>
      <c r="P22" s="315">
        <v>0.99982803095442818</v>
      </c>
      <c r="Q22" s="315">
        <v>0.99982803095442818</v>
      </c>
      <c r="R22" s="315">
        <v>0.99982803095442818</v>
      </c>
      <c r="S22" s="315">
        <v>0.88718830610490107</v>
      </c>
      <c r="T22" s="315">
        <v>1.0840068787618229</v>
      </c>
      <c r="U22" s="315">
        <v>1.1300945829750639</v>
      </c>
      <c r="V22" s="315">
        <v>1.332674118658641</v>
      </c>
      <c r="W22" s="315">
        <v>1.2462596732588129</v>
      </c>
      <c r="X22" s="315">
        <v>1.257781599312124</v>
      </c>
      <c r="Y22" s="315">
        <v>1.483490971625107</v>
      </c>
      <c r="DA22" s="137" t="s">
        <v>977</v>
      </c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 t="s">
        <v>978</v>
      </c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 t="s">
        <v>979</v>
      </c>
    </row>
    <row r="25" spans="1:105" ht="12" customHeight="1" x14ac:dyDescent="0.25">
      <c r="A25" s="57" t="s">
        <v>998</v>
      </c>
      <c r="B25" s="294">
        <v>2.8655122775485471</v>
      </c>
      <c r="C25" s="294">
        <v>3.077838323466056</v>
      </c>
      <c r="D25" s="294">
        <v>3.0818832628996131</v>
      </c>
      <c r="E25" s="294">
        <v>2.8254325429446752</v>
      </c>
      <c r="F25" s="294">
        <v>2.530117807748907</v>
      </c>
      <c r="G25" s="294">
        <v>2.1926241247977449</v>
      </c>
      <c r="H25" s="294">
        <v>2.021055417221568</v>
      </c>
      <c r="I25" s="294">
        <v>1.8855628277407639</v>
      </c>
      <c r="J25" s="294">
        <v>3.7651050111863631</v>
      </c>
      <c r="K25" s="294">
        <v>5.3005534108814567</v>
      </c>
      <c r="L25" s="294">
        <v>4.5991175503948831</v>
      </c>
      <c r="M25" s="294">
        <v>4.1601827440346408</v>
      </c>
      <c r="N25" s="294">
        <v>5.3934147413477156</v>
      </c>
      <c r="O25" s="294">
        <v>5.4751286872612459</v>
      </c>
      <c r="P25" s="294">
        <v>6.6552346229598616</v>
      </c>
      <c r="Q25" s="294">
        <v>6.2802533870064741</v>
      </c>
      <c r="R25" s="294">
        <v>5.8020427358473992</v>
      </c>
      <c r="S25" s="294">
        <v>5.7314362985421274</v>
      </c>
      <c r="T25" s="294">
        <v>5.6118084748554669</v>
      </c>
      <c r="U25" s="294">
        <v>2.487541774602402</v>
      </c>
      <c r="V25" s="294">
        <v>2.5904415594886681</v>
      </c>
      <c r="W25" s="294">
        <v>6.3345899216915829</v>
      </c>
      <c r="X25" s="294">
        <v>4.48768963205828</v>
      </c>
      <c r="Y25" s="294">
        <v>4.3117792750159483</v>
      </c>
      <c r="DA25" s="70" t="s">
        <v>999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0.1147741502460983</v>
      </c>
      <c r="P26" s="229">
        <v>6.1772723334270252E-2</v>
      </c>
      <c r="Q26" s="229">
        <v>0</v>
      </c>
      <c r="R26" s="229">
        <v>0</v>
      </c>
      <c r="S26" s="229">
        <v>0</v>
      </c>
      <c r="T26" s="229">
        <v>1.5258990976594229E-2</v>
      </c>
      <c r="U26" s="229">
        <v>4.7277889654105589E-4</v>
      </c>
      <c r="V26" s="229">
        <v>2.4889076355257209E-3</v>
      </c>
      <c r="W26" s="229">
        <v>5.3284563196669042E-2</v>
      </c>
      <c r="X26" s="229">
        <v>1.305480472935735E-2</v>
      </c>
      <c r="Y26" s="229">
        <v>8.2116905389721176E-3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0.23451215227063019</v>
      </c>
      <c r="N28" s="229">
        <v>0.84581283311750943</v>
      </c>
      <c r="O28" s="229">
        <v>0.7801681894750907</v>
      </c>
      <c r="P28" s="229">
        <v>0.83963998944683249</v>
      </c>
      <c r="Q28" s="229">
        <v>0.90082317874325057</v>
      </c>
      <c r="R28" s="229">
        <v>0.90276832291985598</v>
      </c>
      <c r="S28" s="229">
        <v>0.84482751005335766</v>
      </c>
      <c r="T28" s="229">
        <v>1.085196194658407</v>
      </c>
      <c r="U28" s="229">
        <v>0.52293958434480214</v>
      </c>
      <c r="V28" s="229">
        <v>0.48542100268736488</v>
      </c>
      <c r="W28" s="229">
        <v>1.169537647070592</v>
      </c>
      <c r="X28" s="229">
        <v>1.0458177606246151</v>
      </c>
      <c r="Y28" s="229">
        <v>1.1401412165848861</v>
      </c>
      <c r="DA28" s="73" t="s">
        <v>1002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1.1833801742868459E-2</v>
      </c>
      <c r="I29" s="229">
        <v>5.7472132208958703E-3</v>
      </c>
      <c r="J29" s="229">
        <v>0.159566582921954</v>
      </c>
      <c r="K29" s="229">
        <v>0.47114080667631197</v>
      </c>
      <c r="L29" s="229">
        <v>0.34103509225572398</v>
      </c>
      <c r="M29" s="229">
        <v>0.41141764644929968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5.6293087001074139E-2</v>
      </c>
      <c r="T29" s="229">
        <v>0.1503073836578272</v>
      </c>
      <c r="U29" s="229">
        <v>3.3973394182259253E-2</v>
      </c>
      <c r="V29" s="229">
        <v>3.642232582145042E-2</v>
      </c>
      <c r="W29" s="229">
        <v>7.250207500914907E-2</v>
      </c>
      <c r="X29" s="229">
        <v>8.1781238401904682E-2</v>
      </c>
      <c r="Y29" s="229">
        <v>8.0512784611554269E-2</v>
      </c>
      <c r="DA29" s="73" t="s">
        <v>1003</v>
      </c>
    </row>
    <row r="30" spans="1:105" ht="12" customHeight="1" x14ac:dyDescent="0.25">
      <c r="A30" s="46" t="s">
        <v>32</v>
      </c>
      <c r="B30" s="229">
        <v>0.89674099411173114</v>
      </c>
      <c r="C30" s="229">
        <v>0.74572918659929599</v>
      </c>
      <c r="D30" s="229">
        <v>1.073488902788521</v>
      </c>
      <c r="E30" s="229">
        <v>0.78785376390514472</v>
      </c>
      <c r="F30" s="229">
        <v>0</v>
      </c>
      <c r="G30" s="229">
        <v>0</v>
      </c>
      <c r="H30" s="229">
        <v>0</v>
      </c>
      <c r="I30" s="229">
        <v>0</v>
      </c>
      <c r="J30" s="229">
        <v>0.31876919299867351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0.43074223421923868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0.2719071936462627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4.1093902966406387E-2</v>
      </c>
      <c r="T31" s="229">
        <v>5.1067444743757183E-3</v>
      </c>
      <c r="U31" s="229">
        <v>1.3121084264353111E-3</v>
      </c>
      <c r="V31" s="229">
        <v>1.3086425587918941E-3</v>
      </c>
      <c r="W31" s="229">
        <v>3.4046051554756139E-3</v>
      </c>
      <c r="X31" s="229">
        <v>1.524776479110315E-3</v>
      </c>
      <c r="Y31" s="229">
        <v>1.005929679256433E-3</v>
      </c>
      <c r="DA31" s="73" t="s">
        <v>1005</v>
      </c>
    </row>
    <row r="32" spans="1:105" ht="12" customHeight="1" x14ac:dyDescent="0.25">
      <c r="A32" s="46" t="s">
        <v>35</v>
      </c>
      <c r="B32" s="229">
        <v>1.3198986751904631</v>
      </c>
      <c r="C32" s="229">
        <v>1.2710059563193039</v>
      </c>
      <c r="D32" s="229">
        <v>1.5559007853858611</v>
      </c>
      <c r="E32" s="229">
        <v>1.7331829931892511</v>
      </c>
      <c r="F32" s="229">
        <v>2.034822444365441</v>
      </c>
      <c r="G32" s="229">
        <v>1.913797221838784</v>
      </c>
      <c r="H32" s="229">
        <v>1.628721372883454</v>
      </c>
      <c r="I32" s="229">
        <v>1.348039182465784</v>
      </c>
      <c r="J32" s="229">
        <v>1.644607847194846</v>
      </c>
      <c r="K32" s="229">
        <v>2.4545531609474351</v>
      </c>
      <c r="L32" s="229">
        <v>2.0298644758580879</v>
      </c>
      <c r="M32" s="229">
        <v>1.7202144766655061</v>
      </c>
      <c r="N32" s="229">
        <v>1.9664752598610029</v>
      </c>
      <c r="O32" s="229">
        <v>1.763342924082949</v>
      </c>
      <c r="P32" s="229">
        <v>1.6269146202396789</v>
      </c>
      <c r="Q32" s="229">
        <v>1.8540613738974649</v>
      </c>
      <c r="R32" s="229">
        <v>2.139123533542016</v>
      </c>
      <c r="S32" s="229">
        <v>2.283483455117858</v>
      </c>
      <c r="T32" s="229">
        <v>2.2992168790501362</v>
      </c>
      <c r="U32" s="229">
        <v>0.75140943080740663</v>
      </c>
      <c r="V32" s="229">
        <v>0.53514770165472159</v>
      </c>
      <c r="W32" s="229">
        <v>1.739503664357491</v>
      </c>
      <c r="X32" s="229">
        <v>1.1987493997613019</v>
      </c>
      <c r="Y32" s="229">
        <v>0.95155816161933193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0.56477871821762526</v>
      </c>
      <c r="C34" s="229">
        <v>0.48327546482162009</v>
      </c>
      <c r="D34" s="229">
        <v>0.30517272816964941</v>
      </c>
      <c r="E34" s="229">
        <v>0.19277669279070969</v>
      </c>
      <c r="F34" s="229">
        <v>0.43110508428896899</v>
      </c>
      <c r="G34" s="229">
        <v>0.2246229530237393</v>
      </c>
      <c r="H34" s="229">
        <v>0.3551366036966247</v>
      </c>
      <c r="I34" s="229">
        <v>0.50379085031887094</v>
      </c>
      <c r="J34" s="229">
        <v>1.34156034068783</v>
      </c>
      <c r="K34" s="229">
        <v>1.341858461094211</v>
      </c>
      <c r="L34" s="229">
        <v>1.50424405894687</v>
      </c>
      <c r="M34" s="229">
        <v>1.5873968876122571</v>
      </c>
      <c r="N34" s="229">
        <v>2.4526358269286161</v>
      </c>
      <c r="O34" s="229">
        <v>2.2976477301931961</v>
      </c>
      <c r="P34" s="229">
        <v>3.6028608110989291</v>
      </c>
      <c r="Q34" s="229">
        <v>2.940034334173963</v>
      </c>
      <c r="R34" s="229">
        <v>2.2231201550846742</v>
      </c>
      <c r="S34" s="229">
        <v>2.0564370864036752</v>
      </c>
      <c r="T34" s="229">
        <v>1.5901411432337831</v>
      </c>
      <c r="U34" s="229">
        <v>0.93351137047321353</v>
      </c>
      <c r="V34" s="229">
        <v>1.195133906684223</v>
      </c>
      <c r="W34" s="229">
        <v>1.8865710019745769</v>
      </c>
      <c r="X34" s="229">
        <v>1.412808433333484</v>
      </c>
      <c r="Y34" s="229">
        <v>1.451472699693763</v>
      </c>
      <c r="DA34" s="73" t="s">
        <v>1008</v>
      </c>
    </row>
    <row r="35" spans="1:105" ht="12" customHeight="1" x14ac:dyDescent="0.25">
      <c r="A35" s="46" t="s">
        <v>39</v>
      </c>
      <c r="B35" s="229">
        <v>8.4093890028727275E-2</v>
      </c>
      <c r="C35" s="229">
        <v>0.14708548150659581</v>
      </c>
      <c r="D35" s="229">
        <v>0.14732084655558181</v>
      </c>
      <c r="E35" s="229">
        <v>0.1116190930595698</v>
      </c>
      <c r="F35" s="229">
        <v>6.4190279094497191E-2</v>
      </c>
      <c r="G35" s="229">
        <v>5.4203949935222068E-2</v>
      </c>
      <c r="H35" s="229">
        <v>2.5363638898621109E-2</v>
      </c>
      <c r="I35" s="229">
        <v>2.7985581735213282E-2</v>
      </c>
      <c r="J35" s="229">
        <v>2.869385373679692E-2</v>
      </c>
      <c r="K35" s="229">
        <v>1.033000982163498</v>
      </c>
      <c r="L35" s="229">
        <v>0.72397392333420107</v>
      </c>
      <c r="M35" s="229">
        <v>0.2066415810369483</v>
      </c>
      <c r="N35" s="229">
        <v>0.12849082144058849</v>
      </c>
      <c r="O35" s="229">
        <v>0.51919569326391279</v>
      </c>
      <c r="P35" s="229">
        <v>0.52404647884014988</v>
      </c>
      <c r="Q35" s="229">
        <v>0.58533450019179634</v>
      </c>
      <c r="R35" s="229">
        <v>0.53703072430085208</v>
      </c>
      <c r="S35" s="229">
        <v>0.4493012569997557</v>
      </c>
      <c r="T35" s="229">
        <v>0.46658113880434288</v>
      </c>
      <c r="U35" s="229">
        <v>0.24392310747174459</v>
      </c>
      <c r="V35" s="229">
        <v>0.33451907244659029</v>
      </c>
      <c r="W35" s="229">
        <v>1.409786364927629</v>
      </c>
      <c r="X35" s="229">
        <v>0.73395321872850572</v>
      </c>
      <c r="Y35" s="229">
        <v>0.67887679228818509</v>
      </c>
      <c r="DA35" s="73" t="s">
        <v>1009</v>
      </c>
    </row>
    <row r="36" spans="1:105" ht="12" customHeight="1" x14ac:dyDescent="0.25">
      <c r="A36" s="57" t="s">
        <v>1010</v>
      </c>
      <c r="B36" s="261">
        <v>1.6035029169241231</v>
      </c>
      <c r="C36" s="261">
        <v>1.6582697803448809</v>
      </c>
      <c r="D36" s="261">
        <v>1.748247236712076</v>
      </c>
      <c r="E36" s="261">
        <v>1.621480733610519</v>
      </c>
      <c r="F36" s="261">
        <v>1.415096589909828</v>
      </c>
      <c r="G36" s="261">
        <v>1.2514820206511501</v>
      </c>
      <c r="H36" s="261">
        <v>1.132883242005077</v>
      </c>
      <c r="I36" s="261">
        <v>1.025979972423928</v>
      </c>
      <c r="J36" s="261">
        <v>1.917912000784197</v>
      </c>
      <c r="K36" s="261">
        <v>2.6833183257850779</v>
      </c>
      <c r="L36" s="261">
        <v>2.2869463237033991</v>
      </c>
      <c r="M36" s="261">
        <v>2.1221907060202052</v>
      </c>
      <c r="N36" s="261">
        <v>2.6922240660694832</v>
      </c>
      <c r="O36" s="261">
        <v>2.6832795331658219</v>
      </c>
      <c r="P36" s="261">
        <v>3.0506786423436778</v>
      </c>
      <c r="Q36" s="261">
        <v>2.9937373738704851</v>
      </c>
      <c r="R36" s="261">
        <v>2.8964850770840149</v>
      </c>
      <c r="S36" s="261">
        <v>2.9057049752427999</v>
      </c>
      <c r="T36" s="261">
        <v>2.9387042896332631</v>
      </c>
      <c r="U36" s="261">
        <v>1.245691748642179</v>
      </c>
      <c r="V36" s="261">
        <v>1.2169543163600429</v>
      </c>
      <c r="W36" s="261">
        <v>3.095828402183777</v>
      </c>
      <c r="X36" s="261">
        <v>2.268046555104152</v>
      </c>
      <c r="Y36" s="261">
        <v>2.159609709371054</v>
      </c>
      <c r="DA36" s="70" t="s">
        <v>1011</v>
      </c>
    </row>
    <row r="37" spans="1:105" ht="12" customHeight="1" x14ac:dyDescent="0.25">
      <c r="A37" s="60" t="s">
        <v>1012</v>
      </c>
      <c r="B37" s="262">
        <v>1.4883595127972431</v>
      </c>
      <c r="C37" s="262">
        <v>1.5415436274493</v>
      </c>
      <c r="D37" s="262">
        <v>1.6614018311893599</v>
      </c>
      <c r="E37" s="262">
        <v>1.531582321929374</v>
      </c>
      <c r="F37" s="262">
        <v>1.3494865472132389</v>
      </c>
      <c r="G37" s="262">
        <v>1.1866110063628359</v>
      </c>
      <c r="H37" s="262">
        <v>1.080567439054547</v>
      </c>
      <c r="I37" s="262">
        <v>0.98217707055775672</v>
      </c>
      <c r="J37" s="262">
        <v>1.8986953921267351</v>
      </c>
      <c r="K37" s="262">
        <v>2.6596654124547001</v>
      </c>
      <c r="L37" s="262">
        <v>2.2687688629366738</v>
      </c>
      <c r="M37" s="262">
        <v>2.0837074345617119</v>
      </c>
      <c r="N37" s="262">
        <v>2.6415774544230262</v>
      </c>
      <c r="O37" s="262">
        <v>2.638104699533113</v>
      </c>
      <c r="P37" s="262">
        <v>3.0158964453306951</v>
      </c>
      <c r="Q37" s="262">
        <v>2.9537630088902369</v>
      </c>
      <c r="R37" s="262">
        <v>2.860528602888166</v>
      </c>
      <c r="S37" s="262">
        <v>2.8795044819570861</v>
      </c>
      <c r="T37" s="262">
        <v>2.915037257445162</v>
      </c>
      <c r="U37" s="262">
        <v>1.2269404120141201</v>
      </c>
      <c r="V37" s="262">
        <v>1.196537091666646</v>
      </c>
      <c r="W37" s="262">
        <v>3.05364378128349</v>
      </c>
      <c r="X37" s="262">
        <v>2.1593298159720309</v>
      </c>
      <c r="Y37" s="262">
        <v>2.0658130298957782</v>
      </c>
      <c r="DA37" s="72" t="s">
        <v>1013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0.1139028340080588</v>
      </c>
      <c r="P38" s="230">
        <v>7.3685133364292429E-2</v>
      </c>
      <c r="Q38" s="230">
        <v>0</v>
      </c>
      <c r="R38" s="230">
        <v>0</v>
      </c>
      <c r="S38" s="230">
        <v>0</v>
      </c>
      <c r="T38" s="230">
        <v>1.2529798511524909E-2</v>
      </c>
      <c r="U38" s="230">
        <v>4.4321031994142582E-4</v>
      </c>
      <c r="V38" s="230">
        <v>2.8108793733512558E-3</v>
      </c>
      <c r="W38" s="230">
        <v>5.3614925703957581E-2</v>
      </c>
      <c r="X38" s="230">
        <v>1.2049923267358211E-2</v>
      </c>
      <c r="Y38" s="230">
        <v>7.7800549130759098E-3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0.2065194080786899</v>
      </c>
      <c r="N39" s="295">
        <v>0.79447056516124437</v>
      </c>
      <c r="O39" s="295">
        <v>0.7742454864062035</v>
      </c>
      <c r="P39" s="295">
        <v>1.0015583134580579</v>
      </c>
      <c r="Q39" s="295">
        <v>0.96585469629650522</v>
      </c>
      <c r="R39" s="295">
        <v>0.84894359541673536</v>
      </c>
      <c r="S39" s="295">
        <v>0.76388918742344103</v>
      </c>
      <c r="T39" s="295">
        <v>0.8911001838457272</v>
      </c>
      <c r="U39" s="295">
        <v>0.49023385388643093</v>
      </c>
      <c r="V39" s="295">
        <v>0.5482163598076587</v>
      </c>
      <c r="W39" s="295">
        <v>1.176788741313938</v>
      </c>
      <c r="X39" s="295">
        <v>0.9653169103960525</v>
      </c>
      <c r="Y39" s="295">
        <v>1.080211344009308</v>
      </c>
      <c r="DA39" s="122" t="s">
        <v>1015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7.7944472952476106E-3</v>
      </c>
      <c r="I40" s="295">
        <v>4.169624590079528E-3</v>
      </c>
      <c r="J40" s="295">
        <v>0.1427114372857009</v>
      </c>
      <c r="K40" s="295">
        <v>0.4283007456623168</v>
      </c>
      <c r="L40" s="295">
        <v>0.32634440061671161</v>
      </c>
      <c r="M40" s="295">
        <v>0.36230842621658871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5.0899952919492078E-2</v>
      </c>
      <c r="T40" s="295">
        <v>0.12342370704038511</v>
      </c>
      <c r="U40" s="295">
        <v>3.1848627371437087E-2</v>
      </c>
      <c r="V40" s="295">
        <v>4.1134015147721123E-2</v>
      </c>
      <c r="W40" s="295">
        <v>7.2951585446069417E-2</v>
      </c>
      <c r="X40" s="295">
        <v>7.5486203576557984E-2</v>
      </c>
      <c r="Y40" s="295">
        <v>7.6280746639163136E-2</v>
      </c>
      <c r="DA40" s="122" t="s">
        <v>1016</v>
      </c>
    </row>
    <row r="41" spans="1:105" ht="12" customHeight="1" x14ac:dyDescent="0.25">
      <c r="A41" s="59" t="s">
        <v>32</v>
      </c>
      <c r="B41" s="295">
        <v>0.60211544870601874</v>
      </c>
      <c r="C41" s="295">
        <v>0.57001737657104645</v>
      </c>
      <c r="D41" s="295">
        <v>0.67829292739510594</v>
      </c>
      <c r="E41" s="295">
        <v>0.47863756594067652</v>
      </c>
      <c r="F41" s="295">
        <v>0</v>
      </c>
      <c r="G41" s="295">
        <v>0</v>
      </c>
      <c r="H41" s="295">
        <v>0</v>
      </c>
      <c r="I41" s="295">
        <v>0</v>
      </c>
      <c r="J41" s="295">
        <v>0.28509734846859752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1017</v>
      </c>
    </row>
    <row r="42" spans="1:105" ht="12" customHeight="1" x14ac:dyDescent="0.25">
      <c r="A42" s="59" t="s">
        <v>35</v>
      </c>
      <c r="B42" s="295">
        <v>0.88624406409122469</v>
      </c>
      <c r="C42" s="295">
        <v>0.97152625087825373</v>
      </c>
      <c r="D42" s="295">
        <v>0.98310890379425386</v>
      </c>
      <c r="E42" s="295">
        <v>1.0529447559886971</v>
      </c>
      <c r="F42" s="295">
        <v>1.3494865472132389</v>
      </c>
      <c r="G42" s="295">
        <v>1.1866110063628359</v>
      </c>
      <c r="H42" s="295">
        <v>1.0727729917593001</v>
      </c>
      <c r="I42" s="295">
        <v>0.97800744596767719</v>
      </c>
      <c r="J42" s="295">
        <v>1.470886606372436</v>
      </c>
      <c r="K42" s="295">
        <v>2.2313646667923832</v>
      </c>
      <c r="L42" s="295">
        <v>1.942424462319962</v>
      </c>
      <c r="M42" s="295">
        <v>1.514879600266434</v>
      </c>
      <c r="N42" s="295">
        <v>1.847106889261781</v>
      </c>
      <c r="O42" s="295">
        <v>1.749956379118851</v>
      </c>
      <c r="P42" s="295">
        <v>1.9406529985083441</v>
      </c>
      <c r="Q42" s="295">
        <v>1.987908312593732</v>
      </c>
      <c r="R42" s="295">
        <v>2.0115850074714312</v>
      </c>
      <c r="S42" s="295">
        <v>2.064715341614153</v>
      </c>
      <c r="T42" s="295">
        <v>1.887983568047525</v>
      </c>
      <c r="U42" s="295">
        <v>0.7044147204363107</v>
      </c>
      <c r="V42" s="295">
        <v>0.60437583733791489</v>
      </c>
      <c r="W42" s="295">
        <v>1.7502885288195249</v>
      </c>
      <c r="X42" s="295">
        <v>1.106476778732062</v>
      </c>
      <c r="Y42" s="295">
        <v>0.90154088433423141</v>
      </c>
      <c r="DA42" s="122" t="s">
        <v>1018</v>
      </c>
    </row>
    <row r="43" spans="1:105" ht="12" customHeight="1" x14ac:dyDescent="0.25">
      <c r="A43" s="60" t="s">
        <v>1019</v>
      </c>
      <c r="B43" s="262">
        <v>0.11514340412687971</v>
      </c>
      <c r="C43" s="262">
        <v>0.11672615289558071</v>
      </c>
      <c r="D43" s="262">
        <v>8.6845405522716704E-2</v>
      </c>
      <c r="E43" s="262">
        <v>8.9898411681145485E-2</v>
      </c>
      <c r="F43" s="262">
        <v>6.5610042696588905E-2</v>
      </c>
      <c r="G43" s="262">
        <v>6.4871014288314321E-2</v>
      </c>
      <c r="H43" s="262">
        <v>5.2315802950528983E-2</v>
      </c>
      <c r="I43" s="262">
        <v>4.3802901866171508E-2</v>
      </c>
      <c r="J43" s="262">
        <v>1.921660865746223E-2</v>
      </c>
      <c r="K43" s="262">
        <v>2.365291333037816E-2</v>
      </c>
      <c r="L43" s="262">
        <v>1.817746076672486E-2</v>
      </c>
      <c r="M43" s="262">
        <v>3.8483271458492327E-2</v>
      </c>
      <c r="N43" s="262">
        <v>5.0646611646457229E-2</v>
      </c>
      <c r="O43" s="262">
        <v>4.5174833632708293E-2</v>
      </c>
      <c r="P43" s="262">
        <v>3.4782197012983733E-2</v>
      </c>
      <c r="Q43" s="262">
        <v>3.9974364980247923E-2</v>
      </c>
      <c r="R43" s="262">
        <v>3.5956474195849068E-2</v>
      </c>
      <c r="S43" s="262">
        <v>2.6200493285714159E-2</v>
      </c>
      <c r="T43" s="262">
        <v>2.3667032188101352E-2</v>
      </c>
      <c r="U43" s="262">
        <v>1.875133662805939E-2</v>
      </c>
      <c r="V43" s="262">
        <v>2.041722469339681E-2</v>
      </c>
      <c r="W43" s="262">
        <v>4.2184620900286678E-2</v>
      </c>
      <c r="X43" s="262">
        <v>0.10871673913212079</v>
      </c>
      <c r="Y43" s="262">
        <v>9.379667947527634E-2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0.27126048758180982</v>
      </c>
      <c r="C44" s="261">
        <f t="shared" si="1"/>
        <v>0.2805068606295002</v>
      </c>
      <c r="D44" s="261">
        <f t="shared" si="1"/>
        <v>0.28461278802842754</v>
      </c>
      <c r="E44" s="261">
        <f t="shared" si="1"/>
        <v>0.26823172813165064</v>
      </c>
      <c r="F44" s="261">
        <f t="shared" si="1"/>
        <v>0.235219766539739</v>
      </c>
      <c r="G44" s="261">
        <f t="shared" si="1"/>
        <v>0.20938829271669845</v>
      </c>
      <c r="H44" s="261">
        <f t="shared" si="1"/>
        <v>0.18880754750308662</v>
      </c>
      <c r="I44" s="261">
        <f t="shared" si="1"/>
        <v>0.17090093927553959</v>
      </c>
      <c r="J44" s="261">
        <f t="shared" si="1"/>
        <v>0.3041615699507943</v>
      </c>
      <c r="K44" s="261">
        <f t="shared" si="1"/>
        <v>0.43026572935335261</v>
      </c>
      <c r="L44" s="261">
        <f t="shared" si="1"/>
        <v>0.36947194231641917</v>
      </c>
      <c r="M44" s="261">
        <f t="shared" si="1"/>
        <v>0.33670797105196709</v>
      </c>
      <c r="N44" s="261">
        <f t="shared" si="1"/>
        <v>0.4252767008425582</v>
      </c>
      <c r="O44" s="261">
        <f t="shared" si="1"/>
        <v>0.42224077278047895</v>
      </c>
      <c r="P44" s="261">
        <f t="shared" si="1"/>
        <v>0.4823308239999835</v>
      </c>
      <c r="Q44" s="261">
        <f t="shared" si="1"/>
        <v>0.47216291956766371</v>
      </c>
      <c r="R44" s="261">
        <f t="shared" si="1"/>
        <v>0.45550231243804284</v>
      </c>
      <c r="S44" s="261">
        <f t="shared" si="1"/>
        <v>0.45511733406229693</v>
      </c>
      <c r="T44" s="261">
        <f t="shared" si="1"/>
        <v>0.45286180049608787</v>
      </c>
      <c r="U44" s="261">
        <f t="shared" si="1"/>
        <v>0.19130433663299362</v>
      </c>
      <c r="V44" s="261">
        <f t="shared" si="1"/>
        <v>0.18715712169894638</v>
      </c>
      <c r="W44" s="261">
        <f t="shared" si="1"/>
        <v>0.47681017992972069</v>
      </c>
      <c r="X44" s="261">
        <f t="shared" si="1"/>
        <v>0.36641434899405445</v>
      </c>
      <c r="Y44" s="261">
        <f t="shared" si="1"/>
        <v>0.34308341144244264</v>
      </c>
      <c r="DA44" s="70"/>
    </row>
    <row r="45" spans="1:105" ht="12" customHeight="1" x14ac:dyDescent="0.25">
      <c r="A45" s="60" t="s">
        <v>1022</v>
      </c>
      <c r="B45" s="262">
        <v>8.6851890276635396E-2</v>
      </c>
      <c r="C45" s="262">
        <v>9.2499828607106038E-2</v>
      </c>
      <c r="D45" s="262">
        <v>0.11024923550039289</v>
      </c>
      <c r="E45" s="262">
        <v>0.1066278378955411</v>
      </c>
      <c r="F45" s="262">
        <v>0.1157516358397237</v>
      </c>
      <c r="G45" s="262">
        <v>9.9972121285073726E-2</v>
      </c>
      <c r="H45" s="262">
        <v>9.2984620345937921E-2</v>
      </c>
      <c r="I45" s="262">
        <v>8.550972612370554E-2</v>
      </c>
      <c r="J45" s="262">
        <v>0.18584548843626919</v>
      </c>
      <c r="K45" s="262">
        <v>0.26933119350827728</v>
      </c>
      <c r="L45" s="262">
        <v>0.23281843434246671</v>
      </c>
      <c r="M45" s="262">
        <v>0.1856443986346378</v>
      </c>
      <c r="N45" s="262">
        <v>0.2280441419134393</v>
      </c>
      <c r="O45" s="262">
        <v>0.2269173989074994</v>
      </c>
      <c r="P45" s="262">
        <v>0.26806648003298628</v>
      </c>
      <c r="Q45" s="262">
        <v>0.26251988008734362</v>
      </c>
      <c r="R45" s="262">
        <v>0.2634936894596806</v>
      </c>
      <c r="S45" s="262">
        <v>0.2768407607658957</v>
      </c>
      <c r="T45" s="262">
        <v>0.27787035364900181</v>
      </c>
      <c r="U45" s="262">
        <v>0.1020190902266908</v>
      </c>
      <c r="V45" s="262">
        <v>9.1536079004964313E-2</v>
      </c>
      <c r="W45" s="262">
        <v>0.25672491622917343</v>
      </c>
      <c r="X45" s="262">
        <v>0.12828500604977761</v>
      </c>
      <c r="Y45" s="262">
        <v>0.11536627818051701</v>
      </c>
      <c r="DA45" s="72" t="s">
        <v>1023</v>
      </c>
    </row>
    <row r="46" spans="1:105" ht="12" customHeight="1" x14ac:dyDescent="0.25">
      <c r="A46" s="60" t="s">
        <v>1024</v>
      </c>
      <c r="B46" s="262">
        <v>7.1568097644838527E-2</v>
      </c>
      <c r="C46" s="262">
        <v>7.6871083538783733E-2</v>
      </c>
      <c r="D46" s="262">
        <v>7.6972108623413985E-2</v>
      </c>
      <c r="E46" s="262">
        <v>7.0567079299119539E-2</v>
      </c>
      <c r="F46" s="262">
        <v>6.319139503838711E-2</v>
      </c>
      <c r="G46" s="262">
        <v>5.4762263170688892E-2</v>
      </c>
      <c r="H46" s="262">
        <v>5.0477219231838559E-2</v>
      </c>
      <c r="I46" s="262">
        <v>4.7093200621941007E-2</v>
      </c>
      <c r="J46" s="262">
        <v>9.4036031600667702E-2</v>
      </c>
      <c r="K46" s="262">
        <v>0.13238488875231111</v>
      </c>
      <c r="L46" s="262">
        <v>0.11486605606462109</v>
      </c>
      <c r="M46" s="262">
        <v>0.1039033638690802</v>
      </c>
      <c r="N46" s="262">
        <v>0.13470416297713639</v>
      </c>
      <c r="O46" s="262">
        <v>0.1367450237704769</v>
      </c>
      <c r="P46" s="262">
        <v>0.16621896373544051</v>
      </c>
      <c r="Q46" s="262">
        <v>0.1568535550020837</v>
      </c>
      <c r="R46" s="262">
        <v>0.14490992214972909</v>
      </c>
      <c r="S46" s="262">
        <v>0.14314647885932341</v>
      </c>
      <c r="T46" s="262">
        <v>0.14015869345225099</v>
      </c>
      <c r="U46" s="262">
        <v>6.2128029956536643E-2</v>
      </c>
      <c r="V46" s="262">
        <v>6.4698021336463074E-2</v>
      </c>
      <c r="W46" s="262">
        <v>0.15821064652477401</v>
      </c>
      <c r="X46" s="262">
        <v>0.1120830688122693</v>
      </c>
      <c r="Y46" s="262">
        <v>0.1076895892560364</v>
      </c>
      <c r="DA46" s="72" t="s">
        <v>1025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2.8665616463327032E-3</v>
      </c>
      <c r="P47" s="229">
        <v>1.5428153388185051E-3</v>
      </c>
      <c r="Q47" s="229">
        <v>0</v>
      </c>
      <c r="R47" s="229">
        <v>0</v>
      </c>
      <c r="S47" s="229">
        <v>0</v>
      </c>
      <c r="T47" s="229">
        <v>3.8110356906544601E-4</v>
      </c>
      <c r="U47" s="229">
        <v>1.1807971125154631E-5</v>
      </c>
      <c r="V47" s="229">
        <v>6.216214325233204E-5</v>
      </c>
      <c r="W47" s="229">
        <v>1.330817826781121E-3</v>
      </c>
      <c r="X47" s="229">
        <v>3.2605253410543698E-4</v>
      </c>
      <c r="Y47" s="229">
        <v>2.050924977453343E-4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5.8570988315443931E-3</v>
      </c>
      <c r="N49" s="229">
        <v>2.112474474602417E-2</v>
      </c>
      <c r="O49" s="229">
        <v>1.9485225591675821E-2</v>
      </c>
      <c r="P49" s="229">
        <v>2.097057382097503E-2</v>
      </c>
      <c r="Q49" s="229">
        <v>2.249866515043698E-2</v>
      </c>
      <c r="R49" s="229">
        <v>2.2547246435345551E-2</v>
      </c>
      <c r="S49" s="229">
        <v>2.1100135639366541E-2</v>
      </c>
      <c r="T49" s="229">
        <v>2.7103505307456959E-2</v>
      </c>
      <c r="U49" s="229">
        <v>1.306076806160395E-2</v>
      </c>
      <c r="V49" s="229">
        <v>1.212371623439892E-2</v>
      </c>
      <c r="W49" s="229">
        <v>2.9209989843934539E-2</v>
      </c>
      <c r="X49" s="229">
        <v>2.6120002415456669E-2</v>
      </c>
      <c r="Y49" s="229">
        <v>2.8475794208517289E-2</v>
      </c>
      <c r="DA49" s="73" t="s">
        <v>1028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2.9555716277293852E-4</v>
      </c>
      <c r="I50" s="229">
        <v>1.4354051811310521E-4</v>
      </c>
      <c r="J50" s="229">
        <v>3.9852827980836137E-3</v>
      </c>
      <c r="K50" s="229">
        <v>1.1767058728334841E-2</v>
      </c>
      <c r="L50" s="229">
        <v>8.5175809484769015E-3</v>
      </c>
      <c r="M50" s="229">
        <v>1.027543260749275E-2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1.405957733557123E-3</v>
      </c>
      <c r="T50" s="229">
        <v>3.754028064945653E-3</v>
      </c>
      <c r="U50" s="229">
        <v>8.4850838407246252E-4</v>
      </c>
      <c r="V50" s="229">
        <v>9.0967209991216842E-4</v>
      </c>
      <c r="W50" s="229">
        <v>1.8107881178395259E-3</v>
      </c>
      <c r="X50" s="229">
        <v>2.0425414685260141E-3</v>
      </c>
      <c r="Y50" s="229">
        <v>2.0108609814322971E-3</v>
      </c>
      <c r="DA50" s="73" t="s">
        <v>1029</v>
      </c>
    </row>
    <row r="51" spans="1:105" ht="12" customHeight="1" x14ac:dyDescent="0.25">
      <c r="A51" s="64" t="s">
        <v>32</v>
      </c>
      <c r="B51" s="229">
        <v>2.2396709841921329E-2</v>
      </c>
      <c r="C51" s="229">
        <v>1.862508831712387E-2</v>
      </c>
      <c r="D51" s="229">
        <v>2.6811107813903931E-2</v>
      </c>
      <c r="E51" s="229">
        <v>1.9677177985520489E-2</v>
      </c>
      <c r="F51" s="229">
        <v>0</v>
      </c>
      <c r="G51" s="229">
        <v>0</v>
      </c>
      <c r="H51" s="229">
        <v>0</v>
      </c>
      <c r="I51" s="229">
        <v>0</v>
      </c>
      <c r="J51" s="229">
        <v>7.9614751294008138E-3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1.0758077192651681E-2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6.7910651570677336E-3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1.0263478831168489E-3</v>
      </c>
      <c r="T52" s="229">
        <v>1.2754438012809011E-4</v>
      </c>
      <c r="U52" s="229">
        <v>3.2770791009862218E-5</v>
      </c>
      <c r="V52" s="229">
        <v>3.2684228632910768E-5</v>
      </c>
      <c r="W52" s="229">
        <v>8.5032305084957468E-5</v>
      </c>
      <c r="X52" s="229">
        <v>3.8082318752749211E-5</v>
      </c>
      <c r="Y52" s="229">
        <v>2.512377073828323E-5</v>
      </c>
      <c r="DA52" s="73" t="s">
        <v>1031</v>
      </c>
    </row>
    <row r="53" spans="1:105" ht="12" customHeight="1" x14ac:dyDescent="0.25">
      <c r="A53" s="64" t="s">
        <v>35</v>
      </c>
      <c r="B53" s="229">
        <v>3.2965357715422909E-2</v>
      </c>
      <c r="C53" s="229">
        <v>3.1744229156418363E-2</v>
      </c>
      <c r="D53" s="229">
        <v>3.8859669248892177E-2</v>
      </c>
      <c r="E53" s="229">
        <v>4.3287411701149248E-2</v>
      </c>
      <c r="F53" s="229">
        <v>5.0821060000078008E-2</v>
      </c>
      <c r="G53" s="229">
        <v>4.7798373616515857E-2</v>
      </c>
      <c r="H53" s="229">
        <v>4.067841243049207E-2</v>
      </c>
      <c r="I53" s="229">
        <v>3.3668185823414257E-2</v>
      </c>
      <c r="J53" s="229">
        <v>4.1075187818145488E-2</v>
      </c>
      <c r="K53" s="229">
        <v>6.1304117128898591E-2</v>
      </c>
      <c r="L53" s="229">
        <v>5.0697231399853743E-2</v>
      </c>
      <c r="M53" s="229">
        <v>4.2963514273051652E-2</v>
      </c>
      <c r="N53" s="229">
        <v>4.911404306886874E-2</v>
      </c>
      <c r="O53" s="229">
        <v>4.4040676273098101E-2</v>
      </c>
      <c r="P53" s="229">
        <v>4.0633287567254581E-2</v>
      </c>
      <c r="Q53" s="229">
        <v>4.6306430611470023E-2</v>
      </c>
      <c r="R53" s="229">
        <v>5.3426049897744118E-2</v>
      </c>
      <c r="S53" s="229">
        <v>5.7031536094501817E-2</v>
      </c>
      <c r="T53" s="229">
        <v>5.7424488945932731E-2</v>
      </c>
      <c r="U53" s="229">
        <v>1.8766956239071961E-2</v>
      </c>
      <c r="V53" s="229">
        <v>1.336567400758141E-2</v>
      </c>
      <c r="W53" s="229">
        <v>4.3445274717439142E-2</v>
      </c>
      <c r="X53" s="229">
        <v>2.993957302713212E-2</v>
      </c>
      <c r="Y53" s="229">
        <v>2.3765805492823141E-2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1.4105728588155019E-2</v>
      </c>
      <c r="C55" s="229">
        <v>1.2070129982237519E-2</v>
      </c>
      <c r="D55" s="229">
        <v>7.6218942697645524E-3</v>
      </c>
      <c r="E55" s="229">
        <v>4.8147276427297804E-3</v>
      </c>
      <c r="F55" s="229">
        <v>1.076713961734424E-2</v>
      </c>
      <c r="G55" s="229">
        <v>5.610109424841787E-3</v>
      </c>
      <c r="H55" s="229">
        <v>8.8697756871452642E-3</v>
      </c>
      <c r="I55" s="229">
        <v>1.2582515542052621E-2</v>
      </c>
      <c r="J55" s="229">
        <v>3.3506372389696663E-2</v>
      </c>
      <c r="K55" s="229">
        <v>3.3513818147483498E-2</v>
      </c>
      <c r="L55" s="229">
        <v>3.7569507740681428E-2</v>
      </c>
      <c r="M55" s="229">
        <v>3.9646305599129322E-2</v>
      </c>
      <c r="N55" s="229">
        <v>6.1256230421397183E-2</v>
      </c>
      <c r="O55" s="229">
        <v>5.7385298397180713E-2</v>
      </c>
      <c r="P55" s="229">
        <v>8.9983873511818122E-2</v>
      </c>
      <c r="Q55" s="229">
        <v>7.3429336163008355E-2</v>
      </c>
      <c r="R55" s="229">
        <v>5.5523922051181313E-2</v>
      </c>
      <c r="S55" s="229">
        <v>5.1360900231812737E-2</v>
      </c>
      <c r="T55" s="229">
        <v>3.9714845230183288E-2</v>
      </c>
      <c r="U55" s="229">
        <v>2.3315074738311639E-2</v>
      </c>
      <c r="V55" s="229">
        <v>2.9849273654275851E-2</v>
      </c>
      <c r="W55" s="229">
        <v>4.7118380451939938E-2</v>
      </c>
      <c r="X55" s="229">
        <v>3.5285841454067587E-2</v>
      </c>
      <c r="Y55" s="229">
        <v>3.6251507527781203E-2</v>
      </c>
      <c r="DA55" s="73" t="s">
        <v>1034</v>
      </c>
    </row>
    <row r="56" spans="1:105" ht="12" customHeight="1" x14ac:dyDescent="0.25">
      <c r="A56" s="64" t="s">
        <v>39</v>
      </c>
      <c r="B56" s="229">
        <v>2.100301499339258E-3</v>
      </c>
      <c r="C56" s="229">
        <v>3.673558890352304E-3</v>
      </c>
      <c r="D56" s="229">
        <v>3.67943729085332E-3</v>
      </c>
      <c r="E56" s="229">
        <v>2.7877619697200089E-3</v>
      </c>
      <c r="F56" s="229">
        <v>1.6031954209648591E-3</v>
      </c>
      <c r="G56" s="229">
        <v>1.3537801293312349E-3</v>
      </c>
      <c r="H56" s="229">
        <v>6.334739514282841E-4</v>
      </c>
      <c r="I56" s="229">
        <v>6.9895873836102267E-4</v>
      </c>
      <c r="J56" s="229">
        <v>7.1664830827339039E-4</v>
      </c>
      <c r="K56" s="229">
        <v>2.579989474759416E-2</v>
      </c>
      <c r="L56" s="229">
        <v>1.8081735975609029E-2</v>
      </c>
      <c r="M56" s="229">
        <v>5.161012557862118E-3</v>
      </c>
      <c r="N56" s="229">
        <v>3.2091447408463432E-3</v>
      </c>
      <c r="O56" s="229">
        <v>1.29672618621896E-2</v>
      </c>
      <c r="P56" s="229">
        <v>1.3088413496574259E-2</v>
      </c>
      <c r="Q56" s="229">
        <v>1.461912307716836E-2</v>
      </c>
      <c r="R56" s="229">
        <v>1.341270376545808E-2</v>
      </c>
      <c r="S56" s="229">
        <v>1.122160127696833E-2</v>
      </c>
      <c r="T56" s="229">
        <v>1.165317795453886E-2</v>
      </c>
      <c r="U56" s="229">
        <v>6.0921437713416004E-3</v>
      </c>
      <c r="V56" s="229">
        <v>8.354838968409474E-3</v>
      </c>
      <c r="W56" s="229">
        <v>3.5210363261754717E-2</v>
      </c>
      <c r="X56" s="229">
        <v>1.8330975594228738E-2</v>
      </c>
      <c r="Y56" s="229">
        <v>1.6955404776998889E-2</v>
      </c>
      <c r="DA56" s="73" t="s">
        <v>1035</v>
      </c>
    </row>
    <row r="57" spans="1:105" ht="12" customHeight="1" x14ac:dyDescent="0.25">
      <c r="A57" s="60" t="s">
        <v>1036</v>
      </c>
      <c r="B57" s="262">
        <v>0.11284049966033589</v>
      </c>
      <c r="C57" s="262">
        <v>0.1111359484836104</v>
      </c>
      <c r="D57" s="262">
        <v>9.7391443904620664E-2</v>
      </c>
      <c r="E57" s="262">
        <v>9.1036810936989995E-2</v>
      </c>
      <c r="F57" s="262">
        <v>5.6276735661628191E-2</v>
      </c>
      <c r="G57" s="262">
        <v>5.4653908260935823E-2</v>
      </c>
      <c r="H57" s="262">
        <v>4.534570792531014E-2</v>
      </c>
      <c r="I57" s="262">
        <v>3.8298012529893039E-2</v>
      </c>
      <c r="J57" s="262">
        <v>2.4280049913857401E-2</v>
      </c>
      <c r="K57" s="262">
        <v>2.854964709276421E-2</v>
      </c>
      <c r="L57" s="262">
        <v>2.1787451909331339E-2</v>
      </c>
      <c r="M57" s="262">
        <v>4.7160208548249087E-2</v>
      </c>
      <c r="N57" s="262">
        <v>6.2528395951982493E-2</v>
      </c>
      <c r="O57" s="262">
        <v>5.8578350102502598E-2</v>
      </c>
      <c r="P57" s="262">
        <v>4.8045380231556689E-2</v>
      </c>
      <c r="Q57" s="262">
        <v>5.2789484478236379E-2</v>
      </c>
      <c r="R57" s="262">
        <v>4.7098700828633162E-2</v>
      </c>
      <c r="S57" s="262">
        <v>3.5130094437077812E-2</v>
      </c>
      <c r="T57" s="262">
        <v>3.483275339483511E-2</v>
      </c>
      <c r="U57" s="262">
        <v>2.715721644976617E-2</v>
      </c>
      <c r="V57" s="262">
        <v>3.0923021357519009E-2</v>
      </c>
      <c r="W57" s="262">
        <v>6.1874617175773229E-2</v>
      </c>
      <c r="X57" s="262">
        <v>0.1260462741320075</v>
      </c>
      <c r="Y57" s="262">
        <v>0.12002754400588921</v>
      </c>
      <c r="DA57" s="72" t="s">
        <v>1037</v>
      </c>
    </row>
    <row r="58" spans="1:105" ht="12" customHeight="1" x14ac:dyDescent="0.25">
      <c r="A58" s="132" t="s">
        <v>1038</v>
      </c>
      <c r="B58" s="316">
        <v>0.38702711888036018</v>
      </c>
      <c r="C58" s="316">
        <v>0.40262503945412792</v>
      </c>
      <c r="D58" s="316">
        <v>0.40606946568656332</v>
      </c>
      <c r="E58" s="316">
        <v>0.38097856760159737</v>
      </c>
      <c r="F58" s="316">
        <v>0.33029446064269652</v>
      </c>
      <c r="G58" s="316">
        <v>0.29482110187914612</v>
      </c>
      <c r="H58" s="316">
        <v>0.26539273152744458</v>
      </c>
      <c r="I58" s="316">
        <v>0.24017062874305301</v>
      </c>
      <c r="J58" s="316">
        <v>0.405951431491611</v>
      </c>
      <c r="K58" s="316">
        <v>0.56539450252083245</v>
      </c>
      <c r="L58" s="316">
        <v>0.4833865645685772</v>
      </c>
      <c r="M58" s="316">
        <v>0.46745172036800742</v>
      </c>
      <c r="N58" s="316">
        <v>0.59698631266074542</v>
      </c>
      <c r="O58" s="316">
        <v>0.59449145652069546</v>
      </c>
      <c r="P58" s="316">
        <v>0.67689560800615101</v>
      </c>
      <c r="Q58" s="316">
        <v>0.65950112642229231</v>
      </c>
      <c r="R58" s="316">
        <v>0.62503780688166577</v>
      </c>
      <c r="S58" s="316">
        <v>0.60931819089521255</v>
      </c>
      <c r="T58" s="316">
        <v>0.60443095729825136</v>
      </c>
      <c r="U58" s="316">
        <v>0.27053963699540873</v>
      </c>
      <c r="V58" s="316">
        <v>0.27294556316810542</v>
      </c>
      <c r="W58" s="316">
        <v>0.67387760947913566</v>
      </c>
      <c r="X58" s="316">
        <v>0.53682362671440653</v>
      </c>
      <c r="Y58" s="316">
        <v>0.50758104792214342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4.0447561620074026</v>
      </c>
      <c r="C61" s="223">
        <v>5.5770314113671224</v>
      </c>
      <c r="D61" s="223">
        <v>5.5285246366491094</v>
      </c>
      <c r="E61" s="223">
        <v>5.4538221636717141</v>
      </c>
      <c r="F61" s="223">
        <v>5.417553895249557</v>
      </c>
      <c r="G61" s="223">
        <v>5.9970714574967454</v>
      </c>
      <c r="H61" s="223">
        <v>6.8960604987594936</v>
      </c>
      <c r="I61" s="223">
        <v>5.2685480934820701</v>
      </c>
      <c r="J61" s="223">
        <v>11.171777920820761</v>
      </c>
      <c r="K61" s="223">
        <v>7.0575766619758094</v>
      </c>
      <c r="L61" s="223">
        <v>10.13069232569708</v>
      </c>
      <c r="M61" s="223">
        <v>5.650507008496378</v>
      </c>
      <c r="N61" s="223">
        <v>3.5833749218807331</v>
      </c>
      <c r="O61" s="223">
        <v>4.4214921650576349</v>
      </c>
      <c r="P61" s="223">
        <v>2.232365856447855</v>
      </c>
      <c r="Q61" s="223">
        <v>2.2924748441834102</v>
      </c>
      <c r="R61" s="223">
        <v>2.8191253947647898</v>
      </c>
      <c r="S61" s="223">
        <v>6.2328038067890681</v>
      </c>
      <c r="T61" s="223">
        <v>6.332945635493</v>
      </c>
      <c r="U61" s="223">
        <v>8.4475120012173779</v>
      </c>
      <c r="V61" s="223">
        <v>8.3098399385575519</v>
      </c>
      <c r="W61" s="223">
        <v>3.5880385795532379</v>
      </c>
      <c r="X61" s="223">
        <v>4.8920555425684631</v>
      </c>
      <c r="Y61" s="223">
        <v>3.432026750493935</v>
      </c>
      <c r="DA61" s="89" t="s">
        <v>1040</v>
      </c>
    </row>
    <row r="62" spans="1:105" ht="12" customHeight="1" x14ac:dyDescent="0.25">
      <c r="A62" s="55" t="s">
        <v>91</v>
      </c>
      <c r="B62" s="259">
        <v>4.3322127513558878E-2</v>
      </c>
      <c r="C62" s="259">
        <v>5.7925370841993611E-2</v>
      </c>
      <c r="D62" s="259">
        <v>5.6190102700418368E-2</v>
      </c>
      <c r="E62" s="259">
        <v>5.7281445409079243E-2</v>
      </c>
      <c r="F62" s="259">
        <v>5.4424385732319523E-2</v>
      </c>
      <c r="G62" s="259">
        <v>6.2767443315983898E-2</v>
      </c>
      <c r="H62" s="259">
        <v>6.9951966763566117E-2</v>
      </c>
      <c r="I62" s="259">
        <v>5.145052170348309E-2</v>
      </c>
      <c r="J62" s="259">
        <v>7.3443956614567582E-2</v>
      </c>
      <c r="K62" s="259">
        <v>4.4600346792749483E-2</v>
      </c>
      <c r="L62" s="259">
        <v>6.1823080392575717E-2</v>
      </c>
      <c r="M62" s="259">
        <v>4.2886624565113017E-2</v>
      </c>
      <c r="N62" s="259">
        <v>2.6770827880756669E-2</v>
      </c>
      <c r="O62" s="259">
        <v>3.1765803130664613E-2</v>
      </c>
      <c r="P62" s="259">
        <v>1.374706186824389E-2</v>
      </c>
      <c r="Q62" s="259">
        <v>1.5141303658907229E-2</v>
      </c>
      <c r="R62" s="259">
        <v>1.916253653867666E-2</v>
      </c>
      <c r="S62" s="259">
        <v>3.9240453126117403E-2</v>
      </c>
      <c r="T62" s="259">
        <v>4.0076178685770333E-2</v>
      </c>
      <c r="U62" s="259">
        <v>5.9655605341193373E-2</v>
      </c>
      <c r="V62" s="259">
        <v>5.7267440305803073E-2</v>
      </c>
      <c r="W62" s="259">
        <v>2.4179352029059471E-2</v>
      </c>
      <c r="X62" s="259">
        <v>4.4650426955733222E-2</v>
      </c>
      <c r="Y62" s="259">
        <v>3.0493715213067929E-2</v>
      </c>
      <c r="DA62" s="67" t="s">
        <v>1041</v>
      </c>
    </row>
    <row r="63" spans="1:105" ht="12" customHeight="1" x14ac:dyDescent="0.25">
      <c r="A63" s="173" t="s">
        <v>92</v>
      </c>
      <c r="B63" s="224">
        <v>0.34380746895962699</v>
      </c>
      <c r="C63" s="224">
        <v>0.4596998411839443</v>
      </c>
      <c r="D63" s="224">
        <v>0.44592863044332381</v>
      </c>
      <c r="E63" s="224">
        <v>0.45458960339103532</v>
      </c>
      <c r="F63" s="224">
        <v>0.43191577566117723</v>
      </c>
      <c r="G63" s="224">
        <v>0.49812687091097352</v>
      </c>
      <c r="H63" s="224">
        <v>0.55514375729129395</v>
      </c>
      <c r="I63" s="224">
        <v>0.40831498032940738</v>
      </c>
      <c r="J63" s="224">
        <v>0.5828564358048266</v>
      </c>
      <c r="K63" s="224">
        <v>0.35395150759245669</v>
      </c>
      <c r="L63" s="224">
        <v>0.49063233993775079</v>
      </c>
      <c r="M63" s="224">
        <v>0.34035128674921361</v>
      </c>
      <c r="N63" s="224">
        <v>0.21245518408014741</v>
      </c>
      <c r="O63" s="224">
        <v>0.25209566105462988</v>
      </c>
      <c r="P63" s="224">
        <v>0.1090976555819677</v>
      </c>
      <c r="Q63" s="224">
        <v>0.1201624570743615</v>
      </c>
      <c r="R63" s="224">
        <v>0.15207524570779271</v>
      </c>
      <c r="S63" s="224">
        <v>0.31141501224511342</v>
      </c>
      <c r="T63" s="224">
        <v>0.31804738941355287</v>
      </c>
      <c r="U63" s="224">
        <v>0.47343110458254622</v>
      </c>
      <c r="V63" s="224">
        <v>0.45447845790058378</v>
      </c>
      <c r="W63" s="224">
        <v>0.19188904837586659</v>
      </c>
      <c r="X63" s="224">
        <v>0.35434894730903438</v>
      </c>
      <c r="Y63" s="224">
        <v>0.2420002813411993</v>
      </c>
      <c r="DA63" s="177" t="s">
        <v>1042</v>
      </c>
    </row>
    <row r="64" spans="1:105" ht="12" customHeight="1" x14ac:dyDescent="0.25">
      <c r="A64" s="173" t="s">
        <v>93</v>
      </c>
      <c r="B64" s="224">
        <v>0.38485191069720182</v>
      </c>
      <c r="C64" s="224">
        <v>0.51457975233114062</v>
      </c>
      <c r="D64" s="224">
        <v>0.49916450616973729</v>
      </c>
      <c r="E64" s="224">
        <v>0.50885944385538429</v>
      </c>
      <c r="F64" s="224">
        <v>0.48347876800485551</v>
      </c>
      <c r="G64" s="224">
        <v>0.5575942797863368</v>
      </c>
      <c r="H64" s="224">
        <v>0.62141795916093556</v>
      </c>
      <c r="I64" s="224">
        <v>0.45706046125634259</v>
      </c>
      <c r="J64" s="224">
        <v>0.65243903415021298</v>
      </c>
      <c r="K64" s="224">
        <v>0.39620696549529638</v>
      </c>
      <c r="L64" s="224">
        <v>0.54920503631366846</v>
      </c>
      <c r="M64" s="224">
        <v>0.3809831223563892</v>
      </c>
      <c r="N64" s="224">
        <v>0.2378185202845953</v>
      </c>
      <c r="O64" s="224">
        <v>0.28219135881175811</v>
      </c>
      <c r="P64" s="224">
        <v>0.1221219577642042</v>
      </c>
      <c r="Q64" s="224">
        <v>0.13450769798305051</v>
      </c>
      <c r="R64" s="224">
        <v>0.17023030086429911</v>
      </c>
      <c r="S64" s="224">
        <v>0.34859237597423498</v>
      </c>
      <c r="T64" s="224">
        <v>0.35601653995025989</v>
      </c>
      <c r="U64" s="224">
        <v>0.52995028215479334</v>
      </c>
      <c r="V64" s="224">
        <v>0.50873502958801797</v>
      </c>
      <c r="W64" s="224">
        <v>0.21479715706232089</v>
      </c>
      <c r="X64" s="224">
        <v>0.39665185238147932</v>
      </c>
      <c r="Y64" s="224">
        <v>0.2708907719347935</v>
      </c>
      <c r="DA64" s="177" t="s">
        <v>1043</v>
      </c>
    </row>
    <row r="65" spans="1:105" ht="12" customHeight="1" x14ac:dyDescent="0.25">
      <c r="A65" s="173" t="s">
        <v>94</v>
      </c>
      <c r="B65" s="224">
        <v>0.61957889501521102</v>
      </c>
      <c r="C65" s="224">
        <v>0.8284297036980961</v>
      </c>
      <c r="D65" s="224">
        <v>0.80361246642423867</v>
      </c>
      <c r="E65" s="224">
        <v>0.81922049281452625</v>
      </c>
      <c r="F65" s="224">
        <v>0.77835975999466911</v>
      </c>
      <c r="G65" s="224">
        <v>0.89767944015389489</v>
      </c>
      <c r="H65" s="224">
        <v>1.0004301441092971</v>
      </c>
      <c r="I65" s="224">
        <v>0.73582852954354949</v>
      </c>
      <c r="J65" s="224">
        <v>1.0503714405659561</v>
      </c>
      <c r="K65" s="224">
        <v>0.63785956898119245</v>
      </c>
      <c r="L65" s="224">
        <v>0.88417347056836504</v>
      </c>
      <c r="M65" s="224">
        <v>0.6133504743198166</v>
      </c>
      <c r="N65" s="224">
        <v>0.38286762236712318</v>
      </c>
      <c r="O65" s="224">
        <v>0.45430412430248368</v>
      </c>
      <c r="P65" s="224">
        <v>0.19660598153602979</v>
      </c>
      <c r="Q65" s="224">
        <v>0.21654597150473259</v>
      </c>
      <c r="R65" s="224">
        <v>0.27405632861881007</v>
      </c>
      <c r="S65" s="224">
        <v>0.56120412323163704</v>
      </c>
      <c r="T65" s="224">
        <v>0.57315639678107622</v>
      </c>
      <c r="U65" s="224">
        <v>0.85317495146543743</v>
      </c>
      <c r="V65" s="224">
        <v>0.81902019640919133</v>
      </c>
      <c r="W65" s="224">
        <v>0.34580518252848352</v>
      </c>
      <c r="X65" s="224">
        <v>0.63857579908863438</v>
      </c>
      <c r="Y65" s="224">
        <v>0.43611113906416471</v>
      </c>
      <c r="DA65" s="177" t="s">
        <v>1044</v>
      </c>
    </row>
    <row r="66" spans="1:105" ht="12" customHeight="1" x14ac:dyDescent="0.25">
      <c r="A66" s="56" t="s">
        <v>95</v>
      </c>
      <c r="B66" s="260">
        <v>0.1194977363480325</v>
      </c>
      <c r="C66" s="260">
        <v>0.16186314182986261</v>
      </c>
      <c r="D66" s="260">
        <v>0.16257766870890231</v>
      </c>
      <c r="E66" s="260">
        <v>0.1623155223835859</v>
      </c>
      <c r="F66" s="260">
        <v>0.16235075790906231</v>
      </c>
      <c r="G66" s="260">
        <v>0.1804386868023716</v>
      </c>
      <c r="H66" s="260">
        <v>0.2067309300093107</v>
      </c>
      <c r="I66" s="260">
        <v>0.15659237671320089</v>
      </c>
      <c r="J66" s="260">
        <v>0.34507071997696381</v>
      </c>
      <c r="K66" s="260">
        <v>0.2244803410668007</v>
      </c>
      <c r="L66" s="260">
        <v>0.32187672926378841</v>
      </c>
      <c r="M66" s="260">
        <v>0.1689769163879706</v>
      </c>
      <c r="N66" s="260">
        <v>0.1021891277943307</v>
      </c>
      <c r="O66" s="260">
        <v>0.12465026390879121</v>
      </c>
      <c r="P66" s="260">
        <v>6.1611354805341217E-2</v>
      </c>
      <c r="Q66" s="260">
        <v>6.4588515006840902E-2</v>
      </c>
      <c r="R66" s="260">
        <v>8.2458747821632913E-2</v>
      </c>
      <c r="S66" s="260">
        <v>0.18962718780587101</v>
      </c>
      <c r="T66" s="260">
        <v>0.19575835760505561</v>
      </c>
      <c r="U66" s="260">
        <v>0.2391235487423273</v>
      </c>
      <c r="V66" s="260">
        <v>0.22199852894438751</v>
      </c>
      <c r="W66" s="260">
        <v>0.100767033543513</v>
      </c>
      <c r="X66" s="260">
        <v>0.13507045208658869</v>
      </c>
      <c r="Y66" s="260">
        <v>9.3063097647995835E-2</v>
      </c>
      <c r="DA66" s="68" t="s">
        <v>1045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1.004756343803723E-3</v>
      </c>
      <c r="I67" s="226">
        <v>4.5974413820546448E-4</v>
      </c>
      <c r="J67" s="226">
        <v>2.7271301710249642E-2</v>
      </c>
      <c r="K67" s="226">
        <v>3.3197043895496527E-2</v>
      </c>
      <c r="L67" s="226">
        <v>4.2865049954886707E-2</v>
      </c>
      <c r="M67" s="226">
        <v>2.7065074838594841E-2</v>
      </c>
      <c r="N67" s="226">
        <v>0</v>
      </c>
      <c r="O67" s="226">
        <v>0</v>
      </c>
      <c r="P67" s="226">
        <v>0</v>
      </c>
      <c r="Q67" s="226">
        <v>0</v>
      </c>
      <c r="R67" s="226">
        <v>0</v>
      </c>
      <c r="S67" s="226">
        <v>4.0384791456677836E-3</v>
      </c>
      <c r="T67" s="226">
        <v>1.069996147631729E-2</v>
      </c>
      <c r="U67" s="226">
        <v>8.2039230499765109E-3</v>
      </c>
      <c r="V67" s="226">
        <v>1.069344315317605E-2</v>
      </c>
      <c r="W67" s="226">
        <v>3.2574510060131732E-3</v>
      </c>
      <c r="X67" s="226">
        <v>4.4705268305684064E-3</v>
      </c>
      <c r="Y67" s="226">
        <v>3.687217410302192E-3</v>
      </c>
      <c r="DA67" s="69" t="s">
        <v>1046</v>
      </c>
    </row>
    <row r="68" spans="1:105" ht="12" customHeight="1" x14ac:dyDescent="0.25">
      <c r="A68" s="37" t="s">
        <v>35</v>
      </c>
      <c r="B68" s="226">
        <v>5.1972958453155943E-2</v>
      </c>
      <c r="C68" s="226">
        <v>7.3524962513832087E-2</v>
      </c>
      <c r="D68" s="226">
        <v>8.6322505474136085E-2</v>
      </c>
      <c r="E68" s="226">
        <v>8.7559173129184611E-2</v>
      </c>
      <c r="F68" s="226">
        <v>0.10923992155355169</v>
      </c>
      <c r="G68" s="226">
        <v>0.1166610714540698</v>
      </c>
      <c r="H68" s="226">
        <v>0.13828760758811631</v>
      </c>
      <c r="I68" s="226">
        <v>0.1078354131627858</v>
      </c>
      <c r="J68" s="226">
        <v>0.28107762900351002</v>
      </c>
      <c r="K68" s="226">
        <v>0.17295022607494859</v>
      </c>
      <c r="L68" s="226">
        <v>0.2551357444883196</v>
      </c>
      <c r="M68" s="226">
        <v>0.11316416286758289</v>
      </c>
      <c r="N68" s="226">
        <v>8.0199017195265607E-2</v>
      </c>
      <c r="O68" s="226">
        <v>9.90743776655158E-2</v>
      </c>
      <c r="P68" s="226">
        <v>5.2247134918979699E-2</v>
      </c>
      <c r="Q68" s="226">
        <v>5.3775025800379933E-2</v>
      </c>
      <c r="R68" s="226">
        <v>6.9954578319122981E-2</v>
      </c>
      <c r="S68" s="226">
        <v>0.16381763382055989</v>
      </c>
      <c r="T68" s="226">
        <v>0.16367480713748581</v>
      </c>
      <c r="U68" s="226">
        <v>0.18145096472549949</v>
      </c>
      <c r="V68" s="226">
        <v>0.1571171361831965</v>
      </c>
      <c r="W68" s="226">
        <v>7.8154286766411438E-2</v>
      </c>
      <c r="X68" s="226">
        <v>6.5528982679673636E-2</v>
      </c>
      <c r="Y68" s="226">
        <v>4.3578194908618709E-2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9.8320772551757532E-4</v>
      </c>
      <c r="T70" s="226">
        <v>8.659478715781464E-4</v>
      </c>
      <c r="U70" s="226">
        <v>1.1668861409857561E-3</v>
      </c>
      <c r="V70" s="226">
        <v>1.1101183240059479E-3</v>
      </c>
      <c r="W70" s="226">
        <v>5.1892162655269231E-4</v>
      </c>
      <c r="X70" s="226">
        <v>6.8552163924373425E-4</v>
      </c>
      <c r="Y70" s="226">
        <v>4.5875449430362951E-4</v>
      </c>
      <c r="DA70" s="69" t="s">
        <v>1049</v>
      </c>
    </row>
    <row r="71" spans="1:105" ht="12" customHeight="1" x14ac:dyDescent="0.25">
      <c r="A71" s="37" t="s">
        <v>40</v>
      </c>
      <c r="B71" s="226">
        <v>6.752477789487657E-2</v>
      </c>
      <c r="C71" s="226">
        <v>8.8338179316030552E-2</v>
      </c>
      <c r="D71" s="226">
        <v>7.6255163234766166E-2</v>
      </c>
      <c r="E71" s="226">
        <v>7.475634925440125E-2</v>
      </c>
      <c r="F71" s="226">
        <v>5.3110836355510657E-2</v>
      </c>
      <c r="G71" s="226">
        <v>6.37776153483018E-2</v>
      </c>
      <c r="H71" s="226">
        <v>6.7438566077390724E-2</v>
      </c>
      <c r="I71" s="226">
        <v>4.8297219412209672E-2</v>
      </c>
      <c r="J71" s="226">
        <v>3.6721789263204109E-2</v>
      </c>
      <c r="K71" s="226">
        <v>1.8333071096355649E-2</v>
      </c>
      <c r="L71" s="226">
        <v>2.3875934820582111E-2</v>
      </c>
      <c r="M71" s="226">
        <v>2.8747678681792871E-2</v>
      </c>
      <c r="N71" s="226">
        <v>2.1990110599065069E-2</v>
      </c>
      <c r="O71" s="226">
        <v>2.5575886243275399E-2</v>
      </c>
      <c r="P71" s="226">
        <v>9.3642198863615154E-3</v>
      </c>
      <c r="Q71" s="226">
        <v>1.0813489206460971E-2</v>
      </c>
      <c r="R71" s="226">
        <v>1.250416950250993E-2</v>
      </c>
      <c r="S71" s="226">
        <v>2.078786711412569E-2</v>
      </c>
      <c r="T71" s="226">
        <v>2.051764111967444E-2</v>
      </c>
      <c r="U71" s="226">
        <v>4.8301774825865562E-2</v>
      </c>
      <c r="V71" s="226">
        <v>5.307783128400894E-2</v>
      </c>
      <c r="W71" s="226">
        <v>1.8836374144535751E-2</v>
      </c>
      <c r="X71" s="226">
        <v>6.438542093710288E-2</v>
      </c>
      <c r="Y71" s="226">
        <v>4.5338930834771307E-2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1.4938822452039313</v>
      </c>
      <c r="C72" s="261">
        <f t="shared" si="2"/>
        <v>2.1311894718634159</v>
      </c>
      <c r="D72" s="261">
        <f t="shared" si="2"/>
        <v>2.1020291874083927</v>
      </c>
      <c r="E72" s="261">
        <f t="shared" si="2"/>
        <v>2.0212486833167072</v>
      </c>
      <c r="F72" s="261">
        <f t="shared" si="2"/>
        <v>2.0799776450794276</v>
      </c>
      <c r="G72" s="261">
        <f t="shared" si="2"/>
        <v>2.2290082522309014</v>
      </c>
      <c r="H72" s="261">
        <f t="shared" si="2"/>
        <v>2.6303024618985331</v>
      </c>
      <c r="I72" s="261">
        <f t="shared" si="2"/>
        <v>2.0768472790960644</v>
      </c>
      <c r="J72" s="261">
        <f t="shared" si="2"/>
        <v>5.3175023762521212</v>
      </c>
      <c r="K72" s="261">
        <f t="shared" si="2"/>
        <v>3.4005238673243174</v>
      </c>
      <c r="L72" s="261">
        <f t="shared" si="2"/>
        <v>4.9601562142130176</v>
      </c>
      <c r="M72" s="261">
        <f t="shared" si="2"/>
        <v>2.5632071809510268</v>
      </c>
      <c r="N72" s="261">
        <f t="shared" si="2"/>
        <v>1.6515590723498172</v>
      </c>
      <c r="O72" s="261">
        <f t="shared" si="2"/>
        <v>2.081376255671322</v>
      </c>
      <c r="P72" s="261">
        <f t="shared" si="2"/>
        <v>1.129247514264474</v>
      </c>
      <c r="Q72" s="261">
        <f t="shared" si="2"/>
        <v>1.1200210497674976</v>
      </c>
      <c r="R72" s="261">
        <f t="shared" si="2"/>
        <v>1.341132280771941</v>
      </c>
      <c r="S72" s="261">
        <f t="shared" si="2"/>
        <v>3.0149003247577664</v>
      </c>
      <c r="T72" s="261">
        <f t="shared" si="2"/>
        <v>3.0239996256837136</v>
      </c>
      <c r="U72" s="261">
        <f t="shared" si="2"/>
        <v>3.9748836840675454</v>
      </c>
      <c r="V72" s="261">
        <f t="shared" si="2"/>
        <v>4.0396022235658986</v>
      </c>
      <c r="W72" s="261">
        <f t="shared" si="2"/>
        <v>1.7295604501749662</v>
      </c>
      <c r="X72" s="261">
        <f t="shared" si="2"/>
        <v>2.0626828984742005</v>
      </c>
      <c r="Y72" s="261">
        <f t="shared" si="2"/>
        <v>1.47314318643717</v>
      </c>
      <c r="DA72" s="70"/>
    </row>
    <row r="73" spans="1:105" ht="12" customHeight="1" x14ac:dyDescent="0.25">
      <c r="A73" s="60" t="s">
        <v>1052</v>
      </c>
      <c r="B73" s="262">
        <v>1.4920452859064399</v>
      </c>
      <c r="C73" s="262">
        <v>2.128733300972558</v>
      </c>
      <c r="D73" s="262">
        <v>2.0996465959359352</v>
      </c>
      <c r="E73" s="262">
        <v>2.0188198163667859</v>
      </c>
      <c r="F73" s="262">
        <v>2.0776699241266661</v>
      </c>
      <c r="G73" s="262">
        <v>2.2263467661683118</v>
      </c>
      <c r="H73" s="262">
        <v>2.6273363352768908</v>
      </c>
      <c r="I73" s="262">
        <v>2.0746656569175501</v>
      </c>
      <c r="J73" s="262">
        <v>5.3143881811123403</v>
      </c>
      <c r="K73" s="262">
        <v>3.398632708546701</v>
      </c>
      <c r="L73" s="262">
        <v>4.9575347713420239</v>
      </c>
      <c r="M73" s="262">
        <v>2.5613886879947829</v>
      </c>
      <c r="N73" s="262">
        <v>1.65042392677873</v>
      </c>
      <c r="O73" s="262">
        <v>2.0800293114940098</v>
      </c>
      <c r="P73" s="262">
        <v>1.128664606762894</v>
      </c>
      <c r="Q73" s="262">
        <v>1.1193790231605709</v>
      </c>
      <c r="R73" s="262">
        <v>1.340319744507483</v>
      </c>
      <c r="S73" s="262">
        <v>3.0132364379787702</v>
      </c>
      <c r="T73" s="262">
        <v>3.022300302190847</v>
      </c>
      <c r="U73" s="262">
        <v>3.9723541471964698</v>
      </c>
      <c r="V73" s="262">
        <v>4.0371739504650366</v>
      </c>
      <c r="W73" s="262">
        <v>1.7285351892271239</v>
      </c>
      <c r="X73" s="262">
        <v>2.0607896161808128</v>
      </c>
      <c r="Y73" s="262">
        <v>1.471850181755944</v>
      </c>
      <c r="DA73" s="72" t="s">
        <v>1053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4.3603285027647563E-2</v>
      </c>
      <c r="P74" s="229">
        <v>1.0476067402675499E-2</v>
      </c>
      <c r="Q74" s="229">
        <v>0</v>
      </c>
      <c r="R74" s="229">
        <v>0</v>
      </c>
      <c r="S74" s="229">
        <v>0</v>
      </c>
      <c r="T74" s="229">
        <v>8.2178950415580446E-3</v>
      </c>
      <c r="U74" s="229">
        <v>7.5498037040282976E-4</v>
      </c>
      <c r="V74" s="229">
        <v>3.8789344752642829E-3</v>
      </c>
      <c r="W74" s="229">
        <v>1.453989029544687E-2</v>
      </c>
      <c r="X74" s="229">
        <v>5.9948900733557678E-3</v>
      </c>
      <c r="Y74" s="229">
        <v>2.803106894256543E-3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0.1443871125336077</v>
      </c>
      <c r="N76" s="229">
        <v>0.2588248455383611</v>
      </c>
      <c r="O76" s="229">
        <v>0.29638987404607298</v>
      </c>
      <c r="P76" s="229">
        <v>0.1423949706058508</v>
      </c>
      <c r="Q76" s="229">
        <v>0.16056080984698351</v>
      </c>
      <c r="R76" s="229">
        <v>0.20854693131602181</v>
      </c>
      <c r="S76" s="229">
        <v>0.44415830596375627</v>
      </c>
      <c r="T76" s="229">
        <v>0.58444417726443065</v>
      </c>
      <c r="U76" s="229">
        <v>0.83508194628703247</v>
      </c>
      <c r="V76" s="229">
        <v>0.75652315717359109</v>
      </c>
      <c r="W76" s="229">
        <v>0.31913462482628518</v>
      </c>
      <c r="X76" s="229">
        <v>0.48024942859611042</v>
      </c>
      <c r="Y76" s="229">
        <v>0.38919363673867591</v>
      </c>
      <c r="DA76" s="73" t="s">
        <v>1056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1.5383733191365901E-2</v>
      </c>
      <c r="I77" s="229">
        <v>6.32360042155777E-3</v>
      </c>
      <c r="J77" s="229">
        <v>0.22522579313497421</v>
      </c>
      <c r="K77" s="229">
        <v>0.30208818434204099</v>
      </c>
      <c r="L77" s="229">
        <v>0.36761254949015648</v>
      </c>
      <c r="M77" s="229">
        <v>0.25330630178872232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2.9595440326378931E-2</v>
      </c>
      <c r="T77" s="229">
        <v>8.094967123094246E-2</v>
      </c>
      <c r="U77" s="229">
        <v>5.4252095242021993E-2</v>
      </c>
      <c r="V77" s="229">
        <v>5.6763783951464551E-2</v>
      </c>
      <c r="W77" s="229">
        <v>1.9783820183238109E-2</v>
      </c>
      <c r="X77" s="229">
        <v>3.755471984807348E-2</v>
      </c>
      <c r="Y77" s="229">
        <v>2.7483493264797289E-2</v>
      </c>
      <c r="DA77" s="73" t="s">
        <v>1057</v>
      </c>
    </row>
    <row r="78" spans="1:105" ht="12" customHeight="1" x14ac:dyDescent="0.25">
      <c r="A78" s="64" t="s">
        <v>32</v>
      </c>
      <c r="B78" s="229">
        <v>0.46692459963497601</v>
      </c>
      <c r="C78" s="229">
        <v>0.5157706111194984</v>
      </c>
      <c r="D78" s="229">
        <v>0.73135389248789295</v>
      </c>
      <c r="E78" s="229">
        <v>0.56293497253811786</v>
      </c>
      <c r="F78" s="229">
        <v>0</v>
      </c>
      <c r="G78" s="229">
        <v>0</v>
      </c>
      <c r="H78" s="229">
        <v>0</v>
      </c>
      <c r="I78" s="229">
        <v>0</v>
      </c>
      <c r="J78" s="229">
        <v>0.44993784416150429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0.29791536843469529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0.3837928482684751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2.1604644865133801E-2</v>
      </c>
      <c r="T79" s="229">
        <v>2.7502926083938901E-3</v>
      </c>
      <c r="U79" s="229">
        <v>2.0953052537800408E-3</v>
      </c>
      <c r="V79" s="229">
        <v>2.0395046664814188E-3</v>
      </c>
      <c r="W79" s="229">
        <v>9.2902301323590083E-4</v>
      </c>
      <c r="X79" s="229">
        <v>7.0019181199616233E-4</v>
      </c>
      <c r="Y79" s="229">
        <v>3.4337977127593189E-4</v>
      </c>
      <c r="DA79" s="73" t="s">
        <v>1059</v>
      </c>
    </row>
    <row r="80" spans="1:105" ht="12" customHeight="1" x14ac:dyDescent="0.25">
      <c r="A80" s="64" t="s">
        <v>35</v>
      </c>
      <c r="B80" s="229">
        <v>0.68725882336015287</v>
      </c>
      <c r="C80" s="229">
        <v>0.87906914548535264</v>
      </c>
      <c r="D80" s="229">
        <v>1.060014773102028</v>
      </c>
      <c r="E80" s="229">
        <v>1.238388855107369</v>
      </c>
      <c r="F80" s="229">
        <v>1.67094566926804</v>
      </c>
      <c r="G80" s="229">
        <v>1.9432314949721281</v>
      </c>
      <c r="H80" s="229">
        <v>2.11730900922131</v>
      </c>
      <c r="I80" s="229">
        <v>1.483233841320444</v>
      </c>
      <c r="J80" s="229">
        <v>2.3213388417400211</v>
      </c>
      <c r="K80" s="229">
        <v>1.5738214505182</v>
      </c>
      <c r="L80" s="229">
        <v>2.1880553410326291</v>
      </c>
      <c r="M80" s="229">
        <v>1.0591212387902751</v>
      </c>
      <c r="N80" s="229">
        <v>0.60175565498640371</v>
      </c>
      <c r="O80" s="229">
        <v>0.66990296992321297</v>
      </c>
      <c r="P80" s="229">
        <v>0.27590927354458428</v>
      </c>
      <c r="Q80" s="229">
        <v>0.33046396087886881</v>
      </c>
      <c r="R80" s="229">
        <v>0.49415518610933401</v>
      </c>
      <c r="S80" s="229">
        <v>1.200515053134759</v>
      </c>
      <c r="T80" s="229">
        <v>1.2382681803007349</v>
      </c>
      <c r="U80" s="229">
        <v>1.199925323540517</v>
      </c>
      <c r="V80" s="229">
        <v>0.83402165660056005</v>
      </c>
      <c r="W80" s="229">
        <v>0.47466265895685972</v>
      </c>
      <c r="X80" s="229">
        <v>0.55047708686976127</v>
      </c>
      <c r="Y80" s="229">
        <v>0.32481974697686389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0.29407496547800538</v>
      </c>
      <c r="C82" s="229">
        <v>0.33424906294306223</v>
      </c>
      <c r="D82" s="229">
        <v>0.20791017219485061</v>
      </c>
      <c r="E82" s="229">
        <v>0.13774224003731861</v>
      </c>
      <c r="F82" s="229">
        <v>0.35401279142894843</v>
      </c>
      <c r="G82" s="229">
        <v>0.22807766247564601</v>
      </c>
      <c r="H82" s="229">
        <v>0.46167131040953541</v>
      </c>
      <c r="I82" s="229">
        <v>0.55431596340822109</v>
      </c>
      <c r="J82" s="229">
        <v>1.8935919177866329</v>
      </c>
      <c r="K82" s="229">
        <v>0.86037885152760696</v>
      </c>
      <c r="L82" s="229">
        <v>1.621472411848546</v>
      </c>
      <c r="M82" s="229">
        <v>0.97734659303569882</v>
      </c>
      <c r="N82" s="229">
        <v>0.75052430539139792</v>
      </c>
      <c r="O82" s="229">
        <v>0.87288809072360873</v>
      </c>
      <c r="P82" s="229">
        <v>0.61101098773463025</v>
      </c>
      <c r="Q82" s="229">
        <v>0.52402547449042902</v>
      </c>
      <c r="R82" s="229">
        <v>0.51355909873996086</v>
      </c>
      <c r="S82" s="229">
        <v>1.0811480470852699</v>
      </c>
      <c r="T82" s="229">
        <v>0.85638775436742576</v>
      </c>
      <c r="U82" s="229">
        <v>1.4907238148983599</v>
      </c>
      <c r="V82" s="229">
        <v>1.862602712541203</v>
      </c>
      <c r="W82" s="229">
        <v>0.5147932864165129</v>
      </c>
      <c r="X82" s="229">
        <v>0.6487750240720116</v>
      </c>
      <c r="Y82" s="229">
        <v>0.49546839497023037</v>
      </c>
      <c r="DA82" s="73" t="s">
        <v>1062</v>
      </c>
    </row>
    <row r="83" spans="1:105" ht="12" customHeight="1" x14ac:dyDescent="0.25">
      <c r="A83" s="64" t="s">
        <v>39</v>
      </c>
      <c r="B83" s="229">
        <v>4.3786897433305952E-2</v>
      </c>
      <c r="C83" s="229">
        <v>0.10172911298994911</v>
      </c>
      <c r="D83" s="229">
        <v>0.1003677581511636</v>
      </c>
      <c r="E83" s="229">
        <v>7.9753748683979886E-2</v>
      </c>
      <c r="F83" s="229">
        <v>5.2711463429677967E-2</v>
      </c>
      <c r="G83" s="229">
        <v>5.5037608720538193E-2</v>
      </c>
      <c r="H83" s="229">
        <v>3.2972282454679473E-2</v>
      </c>
      <c r="I83" s="229">
        <v>3.0792251767326681E-2</v>
      </c>
      <c r="J83" s="229">
        <v>4.0500936020732903E-2</v>
      </c>
      <c r="K83" s="229">
        <v>0.6623442221588528</v>
      </c>
      <c r="L83" s="229">
        <v>0.78039446897069242</v>
      </c>
      <c r="M83" s="229">
        <v>0.12722744184647999</v>
      </c>
      <c r="N83" s="229">
        <v>3.9319120862566857E-2</v>
      </c>
      <c r="O83" s="229">
        <v>0.19724509177346791</v>
      </c>
      <c r="P83" s="229">
        <v>8.8873307475153221E-2</v>
      </c>
      <c r="Q83" s="229">
        <v>0.1043287779442901</v>
      </c>
      <c r="R83" s="229">
        <v>0.1240585283421667</v>
      </c>
      <c r="S83" s="229">
        <v>0.2362149466034717</v>
      </c>
      <c r="T83" s="229">
        <v>0.25128233137736122</v>
      </c>
      <c r="U83" s="229">
        <v>0.3895206816043551</v>
      </c>
      <c r="V83" s="229">
        <v>0.52134420105647172</v>
      </c>
      <c r="W83" s="229">
        <v>0.3846918855355454</v>
      </c>
      <c r="X83" s="229">
        <v>0.33703827490950411</v>
      </c>
      <c r="Y83" s="229">
        <v>0.2317384231398445</v>
      </c>
      <c r="DA83" s="73" t="s">
        <v>1063</v>
      </c>
    </row>
    <row r="84" spans="1:105" ht="12" customHeight="1" x14ac:dyDescent="0.25">
      <c r="A84" s="60" t="s">
        <v>1064</v>
      </c>
      <c r="B84" s="262">
        <v>1.83695929749147E-3</v>
      </c>
      <c r="C84" s="262">
        <v>2.4561708908579921E-3</v>
      </c>
      <c r="D84" s="262">
        <v>2.382591472457782E-3</v>
      </c>
      <c r="E84" s="262">
        <v>2.4288669499212732E-3</v>
      </c>
      <c r="F84" s="262">
        <v>2.3077209527615269E-3</v>
      </c>
      <c r="G84" s="262">
        <v>2.661486062589577E-3</v>
      </c>
      <c r="H84" s="262">
        <v>2.966126621642248E-3</v>
      </c>
      <c r="I84" s="262">
        <v>2.1816221785141911E-3</v>
      </c>
      <c r="J84" s="262">
        <v>3.1141951397808199E-3</v>
      </c>
      <c r="K84" s="262">
        <v>1.8911587776164281E-3</v>
      </c>
      <c r="L84" s="262">
        <v>2.621442870993829E-3</v>
      </c>
      <c r="M84" s="262">
        <v>1.8184929562439819E-3</v>
      </c>
      <c r="N84" s="262">
        <v>1.1351455710873969E-3</v>
      </c>
      <c r="O84" s="262">
        <v>1.346944177312043E-3</v>
      </c>
      <c r="P84" s="262">
        <v>5.8290750158005269E-4</v>
      </c>
      <c r="Q84" s="262">
        <v>6.4202660692658936E-4</v>
      </c>
      <c r="R84" s="262">
        <v>8.1253626445804204E-4</v>
      </c>
      <c r="S84" s="262">
        <v>1.663886778996233E-3</v>
      </c>
      <c r="T84" s="262">
        <v>1.6993234928666509E-3</v>
      </c>
      <c r="U84" s="262">
        <v>2.5295368710756242E-3</v>
      </c>
      <c r="V84" s="262">
        <v>2.4282731008618639E-3</v>
      </c>
      <c r="W84" s="262">
        <v>1.0252609478423849E-3</v>
      </c>
      <c r="X84" s="262">
        <v>1.8932822933875331E-3</v>
      </c>
      <c r="Y84" s="262">
        <v>1.29300468122602E-3</v>
      </c>
      <c r="DA84" s="72" t="s">
        <v>1065</v>
      </c>
    </row>
    <row r="85" spans="1:105" ht="12" customHeight="1" x14ac:dyDescent="0.25">
      <c r="A85" s="57" t="s">
        <v>1010</v>
      </c>
      <c r="B85" s="261">
        <v>0.76139428596327363</v>
      </c>
      <c r="C85" s="261">
        <v>1.0459014504170701</v>
      </c>
      <c r="D85" s="261">
        <v>1.086157976851174</v>
      </c>
      <c r="E85" s="261">
        <v>1.056536576202991</v>
      </c>
      <c r="F85" s="261">
        <v>1.05969777342125</v>
      </c>
      <c r="G85" s="261">
        <v>1.1588130123892939</v>
      </c>
      <c r="H85" s="261">
        <v>1.3430207735798909</v>
      </c>
      <c r="I85" s="261">
        <v>1.0294520456505381</v>
      </c>
      <c r="J85" s="261">
        <v>2.468681056240762</v>
      </c>
      <c r="K85" s="261">
        <v>1.568972537894765</v>
      </c>
      <c r="L85" s="261">
        <v>2.2480572043665248</v>
      </c>
      <c r="M85" s="261">
        <v>1.1915372252262759</v>
      </c>
      <c r="N85" s="261">
        <v>0.75128206820093468</v>
      </c>
      <c r="O85" s="261">
        <v>0.92961081900209042</v>
      </c>
      <c r="P85" s="261">
        <v>0.47180020476676082</v>
      </c>
      <c r="Q85" s="261">
        <v>0.48660192702687149</v>
      </c>
      <c r="R85" s="261">
        <v>0.61018132966733885</v>
      </c>
      <c r="S85" s="261">
        <v>1.3930970911121019</v>
      </c>
      <c r="T85" s="261">
        <v>1.4432806482168841</v>
      </c>
      <c r="U85" s="261">
        <v>1.8140459883620299</v>
      </c>
      <c r="V85" s="261">
        <v>1.7295696922271719</v>
      </c>
      <c r="W85" s="261">
        <v>0.77036532723354778</v>
      </c>
      <c r="X85" s="261">
        <v>0.94977981671296241</v>
      </c>
      <c r="Y85" s="261">
        <v>0.67226806939436901</v>
      </c>
      <c r="DA85" s="70" t="s">
        <v>1066</v>
      </c>
    </row>
    <row r="86" spans="1:105" ht="12" customHeight="1" x14ac:dyDescent="0.25">
      <c r="A86" s="60" t="s">
        <v>1012</v>
      </c>
      <c r="B86" s="262">
        <v>0.70672052825241394</v>
      </c>
      <c r="C86" s="262">
        <v>0.97228010480604254</v>
      </c>
      <c r="D86" s="262">
        <v>1.03220231887526</v>
      </c>
      <c r="E86" s="262">
        <v>0.99795989495424609</v>
      </c>
      <c r="F86" s="262">
        <v>1.010565568131943</v>
      </c>
      <c r="G86" s="262">
        <v>1.0987455290026149</v>
      </c>
      <c r="H86" s="262">
        <v>1.2810009576412971</v>
      </c>
      <c r="I86" s="262">
        <v>0.98550090806154</v>
      </c>
      <c r="J86" s="262">
        <v>2.4439459913689272</v>
      </c>
      <c r="K86" s="262">
        <v>1.555142359380365</v>
      </c>
      <c r="L86" s="262">
        <v>2.230188848117765</v>
      </c>
      <c r="M86" s="262">
        <v>1.1699301894583769</v>
      </c>
      <c r="N86" s="262">
        <v>0.7371488124943727</v>
      </c>
      <c r="O86" s="262">
        <v>0.91396018940032175</v>
      </c>
      <c r="P86" s="262">
        <v>0.46642099259895398</v>
      </c>
      <c r="Q86" s="262">
        <v>0.48010449568875918</v>
      </c>
      <c r="R86" s="262">
        <v>0.60260664219231819</v>
      </c>
      <c r="S86" s="262">
        <v>1.3805356537696949</v>
      </c>
      <c r="T86" s="262">
        <v>1.431657100492701</v>
      </c>
      <c r="U86" s="262">
        <v>1.786739243315645</v>
      </c>
      <c r="V86" s="262">
        <v>1.700552158409868</v>
      </c>
      <c r="W86" s="262">
        <v>0.75986811451298841</v>
      </c>
      <c r="X86" s="262">
        <v>0.90425298908494889</v>
      </c>
      <c r="Y86" s="262">
        <v>0.64306996366589897</v>
      </c>
      <c r="DA86" s="72" t="s">
        <v>1067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3.9461153972267557E-2</v>
      </c>
      <c r="P87" s="230">
        <v>1.139571390018037E-2</v>
      </c>
      <c r="Q87" s="230">
        <v>0</v>
      </c>
      <c r="R87" s="230">
        <v>0</v>
      </c>
      <c r="S87" s="230">
        <v>0</v>
      </c>
      <c r="T87" s="230">
        <v>6.1537378161983826E-3</v>
      </c>
      <c r="U87" s="230">
        <v>6.4542765396557382E-4</v>
      </c>
      <c r="V87" s="230">
        <v>3.9949008005461589E-3</v>
      </c>
      <c r="W87" s="230">
        <v>1.334152750694991E-2</v>
      </c>
      <c r="X87" s="230">
        <v>5.0460930294930328E-3</v>
      </c>
      <c r="Y87" s="230">
        <v>2.4218646885593689E-3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0.11595355768894421</v>
      </c>
      <c r="N88" s="295">
        <v>0.2217020109290192</v>
      </c>
      <c r="O88" s="295">
        <v>0.26823406649606918</v>
      </c>
      <c r="P88" s="295">
        <v>0.1548951799827526</v>
      </c>
      <c r="Q88" s="295">
        <v>0.15698997532245321</v>
      </c>
      <c r="R88" s="295">
        <v>0.17884073906068651</v>
      </c>
      <c r="S88" s="295">
        <v>0.36623532464532499</v>
      </c>
      <c r="T88" s="295">
        <v>0.43764445967019888</v>
      </c>
      <c r="U88" s="295">
        <v>0.71390595383753142</v>
      </c>
      <c r="V88" s="295">
        <v>0.77914050507867116</v>
      </c>
      <c r="W88" s="295">
        <v>0.29283187761556401</v>
      </c>
      <c r="X88" s="295">
        <v>0.40424148973599161</v>
      </c>
      <c r="Y88" s="295">
        <v>0.33626057135412829</v>
      </c>
      <c r="DA88" s="122" t="s">
        <v>1069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9.2402325746859509E-3</v>
      </c>
      <c r="I89" s="295">
        <v>4.1837352377464831E-3</v>
      </c>
      <c r="J89" s="295">
        <v>0.18369404935786901</v>
      </c>
      <c r="K89" s="295">
        <v>0.25043324209676682</v>
      </c>
      <c r="L89" s="295">
        <v>0.32079497157722647</v>
      </c>
      <c r="M89" s="295">
        <v>0.20342374303381891</v>
      </c>
      <c r="N89" s="295">
        <v>0</v>
      </c>
      <c r="O89" s="295">
        <v>0</v>
      </c>
      <c r="P89" s="295">
        <v>0</v>
      </c>
      <c r="Q89" s="295">
        <v>0</v>
      </c>
      <c r="R89" s="295">
        <v>0</v>
      </c>
      <c r="S89" s="295">
        <v>2.440322639567433E-2</v>
      </c>
      <c r="T89" s="295">
        <v>6.0616867280922727E-2</v>
      </c>
      <c r="U89" s="295">
        <v>4.63797522789791E-2</v>
      </c>
      <c r="V89" s="295">
        <v>5.8460818917103419E-2</v>
      </c>
      <c r="W89" s="295">
        <v>1.8153258092316979E-2</v>
      </c>
      <c r="X89" s="295">
        <v>3.1611023343393517E-2</v>
      </c>
      <c r="Y89" s="295">
        <v>2.3745545342082151E-2</v>
      </c>
      <c r="DA89" s="122" t="s">
        <v>1070</v>
      </c>
    </row>
    <row r="90" spans="1:105" ht="12" customHeight="1" x14ac:dyDescent="0.25">
      <c r="A90" s="59" t="s">
        <v>32</v>
      </c>
      <c r="B90" s="295">
        <v>0.28590360347730431</v>
      </c>
      <c r="C90" s="295">
        <v>0.35952051227430493</v>
      </c>
      <c r="D90" s="295">
        <v>0.42141252007210422</v>
      </c>
      <c r="E90" s="295">
        <v>0.31187425461113422</v>
      </c>
      <c r="F90" s="295">
        <v>0</v>
      </c>
      <c r="G90" s="295">
        <v>0</v>
      </c>
      <c r="H90" s="295">
        <v>0</v>
      </c>
      <c r="I90" s="295">
        <v>0</v>
      </c>
      <c r="J90" s="295">
        <v>0.36696909089735191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1071</v>
      </c>
    </row>
    <row r="91" spans="1:105" ht="12" customHeight="1" x14ac:dyDescent="0.25">
      <c r="A91" s="59" t="s">
        <v>35</v>
      </c>
      <c r="B91" s="295">
        <v>0.42081692477510968</v>
      </c>
      <c r="C91" s="295">
        <v>0.61275959253173762</v>
      </c>
      <c r="D91" s="295">
        <v>0.61078979880315587</v>
      </c>
      <c r="E91" s="295">
        <v>0.68608564034311192</v>
      </c>
      <c r="F91" s="295">
        <v>1.010565568131943</v>
      </c>
      <c r="G91" s="295">
        <v>1.0987455290026149</v>
      </c>
      <c r="H91" s="295">
        <v>1.271760725066611</v>
      </c>
      <c r="I91" s="295">
        <v>0.98131717282379349</v>
      </c>
      <c r="J91" s="295">
        <v>1.8932828511137061</v>
      </c>
      <c r="K91" s="295">
        <v>1.3047091172835981</v>
      </c>
      <c r="L91" s="295">
        <v>1.909393876540538</v>
      </c>
      <c r="M91" s="295">
        <v>0.85055288873561374</v>
      </c>
      <c r="N91" s="295">
        <v>0.5154468015653535</v>
      </c>
      <c r="O91" s="295">
        <v>0.60626496893198489</v>
      </c>
      <c r="P91" s="295">
        <v>0.30013009871602098</v>
      </c>
      <c r="Q91" s="295">
        <v>0.323114520366306</v>
      </c>
      <c r="R91" s="295">
        <v>0.4237659031316317</v>
      </c>
      <c r="S91" s="295">
        <v>0.98989710272869613</v>
      </c>
      <c r="T91" s="295">
        <v>0.92724203572538066</v>
      </c>
      <c r="U91" s="295">
        <v>1.025808109545169</v>
      </c>
      <c r="V91" s="295">
        <v>0.85895593361354727</v>
      </c>
      <c r="W91" s="295">
        <v>0.43554145129815758</v>
      </c>
      <c r="X91" s="295">
        <v>0.46335438297607068</v>
      </c>
      <c r="Y91" s="295">
        <v>0.28064198228112919</v>
      </c>
      <c r="DA91" s="122" t="s">
        <v>1072</v>
      </c>
    </row>
    <row r="92" spans="1:105" ht="12" customHeight="1" x14ac:dyDescent="0.25">
      <c r="A92" s="60" t="s">
        <v>1019</v>
      </c>
      <c r="B92" s="262">
        <v>5.4673757710859659E-2</v>
      </c>
      <c r="C92" s="262">
        <v>7.3621345611027122E-2</v>
      </c>
      <c r="D92" s="262">
        <v>5.3955657975914111E-2</v>
      </c>
      <c r="E92" s="262">
        <v>5.8576681248744898E-2</v>
      </c>
      <c r="F92" s="262">
        <v>4.9132205289307361E-2</v>
      </c>
      <c r="G92" s="262">
        <v>6.0067483386679027E-2</v>
      </c>
      <c r="H92" s="262">
        <v>6.2019815938594069E-2</v>
      </c>
      <c r="I92" s="262">
        <v>4.3951137588997567E-2</v>
      </c>
      <c r="J92" s="262">
        <v>2.4735064871835671E-2</v>
      </c>
      <c r="K92" s="262">
        <v>1.383017851439992E-2</v>
      </c>
      <c r="L92" s="262">
        <v>1.786835624876059E-2</v>
      </c>
      <c r="M92" s="262">
        <v>2.160703576789904E-2</v>
      </c>
      <c r="N92" s="262">
        <v>1.413325570656195E-2</v>
      </c>
      <c r="O92" s="262">
        <v>1.565062960176871E-2</v>
      </c>
      <c r="P92" s="262">
        <v>5.3792121678068287E-3</v>
      </c>
      <c r="Q92" s="262">
        <v>6.4974313381123061E-3</v>
      </c>
      <c r="R92" s="262">
        <v>7.5746874750206609E-3</v>
      </c>
      <c r="S92" s="262">
        <v>1.2561437342406249E-2</v>
      </c>
      <c r="T92" s="262">
        <v>1.162354772418274E-2</v>
      </c>
      <c r="U92" s="262">
        <v>2.7306745046384698E-2</v>
      </c>
      <c r="V92" s="262">
        <v>2.9017533817303761E-2</v>
      </c>
      <c r="W92" s="262">
        <v>1.0497212720559359E-2</v>
      </c>
      <c r="X92" s="262">
        <v>4.5526827628013557E-2</v>
      </c>
      <c r="Y92" s="262">
        <v>2.9198105728470029E-2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0.16090710829089766</v>
      </c>
      <c r="C93" s="261">
        <f t="shared" si="3"/>
        <v>0.22031594826610762</v>
      </c>
      <c r="D93" s="261">
        <f t="shared" si="3"/>
        <v>0.22044440653810271</v>
      </c>
      <c r="E93" s="261">
        <f t="shared" si="3"/>
        <v>0.21839035937227888</v>
      </c>
      <c r="F93" s="261">
        <f t="shared" si="3"/>
        <v>0.21971897220265404</v>
      </c>
      <c r="G93" s="261">
        <f t="shared" si="3"/>
        <v>0.24238227143368096</v>
      </c>
      <c r="H93" s="261">
        <f t="shared" si="3"/>
        <v>0.27931276934076654</v>
      </c>
      <c r="I93" s="261">
        <f t="shared" si="3"/>
        <v>0.2134386618259162</v>
      </c>
      <c r="J93" s="261">
        <f t="shared" si="3"/>
        <v>0.48219089120365166</v>
      </c>
      <c r="K93" s="261">
        <f t="shared" si="3"/>
        <v>0.30999988116471339</v>
      </c>
      <c r="L93" s="261">
        <f t="shared" si="3"/>
        <v>0.44706870245989588</v>
      </c>
      <c r="M93" s="261">
        <f t="shared" si="3"/>
        <v>0.23288112696787533</v>
      </c>
      <c r="N93" s="261">
        <f t="shared" si="3"/>
        <v>0.14581470454042214</v>
      </c>
      <c r="O93" s="261">
        <f t="shared" si="3"/>
        <v>0.1793308554881794</v>
      </c>
      <c r="P93" s="261">
        <f t="shared" si="3"/>
        <v>9.0844232677115902E-2</v>
      </c>
      <c r="Q93" s="261">
        <f t="shared" si="3"/>
        <v>9.3834047929814923E-2</v>
      </c>
      <c r="R93" s="261">
        <f t="shared" si="3"/>
        <v>0.11784886739014065</v>
      </c>
      <c r="S93" s="261">
        <f t="shared" si="3"/>
        <v>0.2682846896062791</v>
      </c>
      <c r="T93" s="261">
        <f t="shared" si="3"/>
        <v>0.27390098459080758</v>
      </c>
      <c r="U93" s="261">
        <f t="shared" si="3"/>
        <v>0.34142672015199976</v>
      </c>
      <c r="V93" s="261">
        <f t="shared" si="3"/>
        <v>0.32382632253941723</v>
      </c>
      <c r="W93" s="261">
        <f t="shared" si="3"/>
        <v>0.14508679869448038</v>
      </c>
      <c r="X93" s="261">
        <f t="shared" si="3"/>
        <v>0.18917785785545033</v>
      </c>
      <c r="Y93" s="261">
        <f t="shared" si="3"/>
        <v>0.13134009566238536</v>
      </c>
      <c r="DA93" s="70"/>
    </row>
    <row r="94" spans="1:105" ht="12" customHeight="1" x14ac:dyDescent="0.25">
      <c r="A94" s="60" t="s">
        <v>1022</v>
      </c>
      <c r="B94" s="262">
        <v>5.5749390226724052E-2</v>
      </c>
      <c r="C94" s="262">
        <v>7.8867394671853219E-2</v>
      </c>
      <c r="D94" s="262">
        <v>9.2594825968270622E-2</v>
      </c>
      <c r="E94" s="262">
        <v>9.3921351718083551E-2</v>
      </c>
      <c r="F94" s="262">
        <v>0.1171774552821491</v>
      </c>
      <c r="G94" s="262">
        <v>0.12513783687381649</v>
      </c>
      <c r="H94" s="262">
        <v>0.149014897170059</v>
      </c>
      <c r="I94" s="262">
        <v>0.1159855111324901</v>
      </c>
      <c r="J94" s="262">
        <v>0.3233771417038202</v>
      </c>
      <c r="K94" s="262">
        <v>0.21288780716639019</v>
      </c>
      <c r="L94" s="262">
        <v>0.30937822151576821</v>
      </c>
      <c r="M94" s="262">
        <v>0.140904883153914</v>
      </c>
      <c r="N94" s="262">
        <v>8.6026396004538389E-2</v>
      </c>
      <c r="O94" s="262">
        <v>0.10627326799037121</v>
      </c>
      <c r="P94" s="262">
        <v>5.6043488758712907E-2</v>
      </c>
      <c r="Q94" s="262">
        <v>5.7682398443790951E-2</v>
      </c>
      <c r="R94" s="262">
        <v>7.5037581098520295E-2</v>
      </c>
      <c r="S94" s="262">
        <v>0.17942414688747191</v>
      </c>
      <c r="T94" s="262">
        <v>0.18448374365606551</v>
      </c>
      <c r="U94" s="262">
        <v>0.20083534142155091</v>
      </c>
      <c r="V94" s="262">
        <v>0.17586405543953121</v>
      </c>
      <c r="W94" s="262">
        <v>8.6359248774738148E-2</v>
      </c>
      <c r="X94" s="262">
        <v>7.2621941961094061E-2</v>
      </c>
      <c r="Y94" s="262">
        <v>4.8547523704995682E-2</v>
      </c>
      <c r="DA94" s="72" t="s">
        <v>1074</v>
      </c>
    </row>
    <row r="95" spans="1:105" ht="12" customHeight="1" x14ac:dyDescent="0.25">
      <c r="A95" s="60" t="s">
        <v>1024</v>
      </c>
      <c r="B95" s="262">
        <v>3.2726490270448612E-2</v>
      </c>
      <c r="C95" s="262">
        <v>4.6691591951470317E-2</v>
      </c>
      <c r="D95" s="262">
        <v>4.6053604768124111E-2</v>
      </c>
      <c r="E95" s="262">
        <v>4.4280751866039122E-2</v>
      </c>
      <c r="F95" s="262">
        <v>4.5571568905716682E-2</v>
      </c>
      <c r="G95" s="262">
        <v>4.8832643666970307E-2</v>
      </c>
      <c r="H95" s="262">
        <v>5.7627940536268012E-2</v>
      </c>
      <c r="I95" s="262">
        <v>4.5505673371232777E-2</v>
      </c>
      <c r="J95" s="262">
        <v>0.1165656798392016</v>
      </c>
      <c r="K95" s="262">
        <v>7.4545539146629175E-2</v>
      </c>
      <c r="L95" s="262">
        <v>0.1087384645709132</v>
      </c>
      <c r="M95" s="262">
        <v>5.6181446212320123E-2</v>
      </c>
      <c r="N95" s="262">
        <v>3.6200364085481648E-2</v>
      </c>
      <c r="O95" s="262">
        <v>4.5623319659162907E-2</v>
      </c>
      <c r="P95" s="262">
        <v>2.4756106011477819E-2</v>
      </c>
      <c r="Q95" s="262">
        <v>2.4552436213860239E-2</v>
      </c>
      <c r="R95" s="262">
        <v>2.9398545400896672E-2</v>
      </c>
      <c r="S95" s="262">
        <v>6.6092265363222394E-2</v>
      </c>
      <c r="T95" s="262">
        <v>6.6291071972345531E-2</v>
      </c>
      <c r="U95" s="262">
        <v>8.7129533250074123E-2</v>
      </c>
      <c r="V95" s="262">
        <v>8.8551289466885175E-2</v>
      </c>
      <c r="W95" s="262">
        <v>3.7913654891515609E-2</v>
      </c>
      <c r="X95" s="262">
        <v>4.5201316582298381E-2</v>
      </c>
      <c r="Y95" s="262">
        <v>3.2283531276016783E-2</v>
      </c>
      <c r="DA95" s="72" t="s">
        <v>1075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9.5639354696261262E-4</v>
      </c>
      <c r="P96" s="229">
        <v>2.2978184453559681E-4</v>
      </c>
      <c r="Q96" s="229">
        <v>0</v>
      </c>
      <c r="R96" s="229">
        <v>0</v>
      </c>
      <c r="S96" s="229">
        <v>0</v>
      </c>
      <c r="T96" s="229">
        <v>1.8025113893090081E-4</v>
      </c>
      <c r="U96" s="229">
        <v>1.6559723742806851E-5</v>
      </c>
      <c r="V96" s="229">
        <v>8.5080468108797349E-5</v>
      </c>
      <c r="W96" s="229">
        <v>3.189176513488009E-4</v>
      </c>
      <c r="X96" s="229">
        <v>1.3149179419101679E-4</v>
      </c>
      <c r="Y96" s="229">
        <v>6.1483288321361666E-5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3.166983923439429E-3</v>
      </c>
      <c r="N98" s="229">
        <v>5.6770587791614008E-3</v>
      </c>
      <c r="O98" s="229">
        <v>6.5010093331956233E-3</v>
      </c>
      <c r="P98" s="229">
        <v>3.123288323827327E-3</v>
      </c>
      <c r="Q98" s="229">
        <v>3.5217374639405891E-3</v>
      </c>
      <c r="R98" s="229">
        <v>4.5742640542571766E-3</v>
      </c>
      <c r="S98" s="229">
        <v>9.742159045682805E-3</v>
      </c>
      <c r="T98" s="229">
        <v>1.2819186429214121E-2</v>
      </c>
      <c r="U98" s="229">
        <v>1.8316670042348548E-2</v>
      </c>
      <c r="V98" s="229">
        <v>1.659356319575081E-2</v>
      </c>
      <c r="W98" s="229">
        <v>6.999892223777714E-3</v>
      </c>
      <c r="X98" s="229">
        <v>1.0533780978900301E-2</v>
      </c>
      <c r="Y98" s="229">
        <v>8.5365651340206499E-3</v>
      </c>
      <c r="DA98" s="73" t="s">
        <v>1078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3.3742648387817309E-4</v>
      </c>
      <c r="I99" s="229">
        <v>1.3870172013216771E-4</v>
      </c>
      <c r="J99" s="229">
        <v>4.9400978625175566E-3</v>
      </c>
      <c r="K99" s="229">
        <v>6.6259959527174986E-3</v>
      </c>
      <c r="L99" s="229">
        <v>8.0632060151415632E-3</v>
      </c>
      <c r="M99" s="229">
        <v>5.5560151553280422E-3</v>
      </c>
      <c r="N99" s="229">
        <v>0</v>
      </c>
      <c r="O99" s="229">
        <v>0</v>
      </c>
      <c r="P99" s="229">
        <v>0</v>
      </c>
      <c r="Q99" s="229">
        <v>0</v>
      </c>
      <c r="R99" s="229">
        <v>0</v>
      </c>
      <c r="S99" s="229">
        <v>6.4914577261136622E-4</v>
      </c>
      <c r="T99" s="229">
        <v>1.7755484052389371E-3</v>
      </c>
      <c r="U99" s="229">
        <v>1.189964328737417E-3</v>
      </c>
      <c r="V99" s="229">
        <v>1.245055656653802E-3</v>
      </c>
      <c r="W99" s="229">
        <v>4.3393790044764501E-4</v>
      </c>
      <c r="X99" s="229">
        <v>8.2372444410810475E-4</v>
      </c>
      <c r="Y99" s="229">
        <v>6.0282236968558654E-4</v>
      </c>
      <c r="DA99" s="73" t="s">
        <v>1079</v>
      </c>
    </row>
    <row r="100" spans="1:105" ht="12" customHeight="1" x14ac:dyDescent="0.25">
      <c r="A100" s="64" t="s">
        <v>32</v>
      </c>
      <c r="B100" s="229">
        <v>1.0241514457588219E-2</v>
      </c>
      <c r="C100" s="229">
        <v>1.131290185762098E-2</v>
      </c>
      <c r="D100" s="229">
        <v>1.6041501067589309E-2</v>
      </c>
      <c r="E100" s="229">
        <v>1.234740398008214E-2</v>
      </c>
      <c r="F100" s="229">
        <v>0</v>
      </c>
      <c r="G100" s="229">
        <v>0</v>
      </c>
      <c r="H100" s="229">
        <v>0</v>
      </c>
      <c r="I100" s="229">
        <v>0</v>
      </c>
      <c r="J100" s="229">
        <v>9.868927316312991E-3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6.5344694953893877E-3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8.4181043520374782E-3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4.7387583115197403E-4</v>
      </c>
      <c r="T101" s="229">
        <v>6.0324860873648701E-5</v>
      </c>
      <c r="U101" s="229">
        <v>4.5958381859565259E-5</v>
      </c>
      <c r="V101" s="229">
        <v>4.4734452938262928E-5</v>
      </c>
      <c r="W101" s="229">
        <v>2.0377171451077549E-5</v>
      </c>
      <c r="X101" s="229">
        <v>1.5357992642173119E-5</v>
      </c>
      <c r="Y101" s="229">
        <v>7.5316847617689047E-6</v>
      </c>
      <c r="DA101" s="73" t="s">
        <v>1081</v>
      </c>
    </row>
    <row r="102" spans="1:105" ht="12" customHeight="1" x14ac:dyDescent="0.25">
      <c r="A102" s="64" t="s">
        <v>35</v>
      </c>
      <c r="B102" s="229">
        <v>1.507432073840308E-2</v>
      </c>
      <c r="C102" s="229">
        <v>1.9281484354746279E-2</v>
      </c>
      <c r="D102" s="229">
        <v>2.3250341987696609E-2</v>
      </c>
      <c r="E102" s="229">
        <v>2.716279539268935E-2</v>
      </c>
      <c r="F102" s="229">
        <v>3.6650487558443842E-2</v>
      </c>
      <c r="G102" s="229">
        <v>4.2622799196607268E-2</v>
      </c>
      <c r="H102" s="229">
        <v>4.6441011773793742E-2</v>
      </c>
      <c r="I102" s="229">
        <v>3.2533220228154289E-2</v>
      </c>
      <c r="J102" s="229">
        <v>5.0916197876974448E-2</v>
      </c>
      <c r="K102" s="229">
        <v>3.4520166964313523E-2</v>
      </c>
      <c r="L102" s="229">
        <v>4.7992760344405312E-2</v>
      </c>
      <c r="M102" s="229">
        <v>2.3230743224685799E-2</v>
      </c>
      <c r="N102" s="229">
        <v>1.31988960215346E-2</v>
      </c>
      <c r="O102" s="229">
        <v>1.469363781007341E-2</v>
      </c>
      <c r="P102" s="229">
        <v>6.0517882677386687E-3</v>
      </c>
      <c r="Q102" s="229">
        <v>7.2483896451346549E-3</v>
      </c>
      <c r="R102" s="229">
        <v>1.0838789574992109E-2</v>
      </c>
      <c r="S102" s="229">
        <v>2.6332072207897739E-2</v>
      </c>
      <c r="T102" s="229">
        <v>2.716014851399037E-2</v>
      </c>
      <c r="U102" s="229">
        <v>2.6319137091242471E-2</v>
      </c>
      <c r="V102" s="229">
        <v>1.8293413670416699E-2</v>
      </c>
      <c r="W102" s="229">
        <v>1.041124088982311E-2</v>
      </c>
      <c r="X102" s="229">
        <v>1.2074152974923711E-2</v>
      </c>
      <c r="Y102" s="229">
        <v>7.1245895747929049E-3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6.4502341768076458E-3</v>
      </c>
      <c r="C104" s="229">
        <v>7.3314119950904904E-3</v>
      </c>
      <c r="D104" s="229">
        <v>4.5602973929363272E-3</v>
      </c>
      <c r="E104" s="229">
        <v>3.0212354283017202E-3</v>
      </c>
      <c r="F104" s="229">
        <v>7.7649092046662748E-3</v>
      </c>
      <c r="G104" s="229">
        <v>5.0026507053244637E-3</v>
      </c>
      <c r="H104" s="229">
        <v>1.012628892097203E-2</v>
      </c>
      <c r="I104" s="229">
        <v>1.215835481307974E-2</v>
      </c>
      <c r="J104" s="229">
        <v>4.1534005742993443E-2</v>
      </c>
      <c r="K104" s="229">
        <v>1.8871531835786121E-2</v>
      </c>
      <c r="L104" s="229">
        <v>3.5565342159118489E-2</v>
      </c>
      <c r="M104" s="229">
        <v>2.1437099845402791E-2</v>
      </c>
      <c r="N104" s="229">
        <v>1.6461984505520551E-2</v>
      </c>
      <c r="O104" s="229">
        <v>1.9145909228151899E-2</v>
      </c>
      <c r="P104" s="229">
        <v>1.3401902297547589E-2</v>
      </c>
      <c r="Q104" s="229">
        <v>1.1493963859119509E-2</v>
      </c>
      <c r="R104" s="229">
        <v>1.1264394591081859E-2</v>
      </c>
      <c r="S104" s="229">
        <v>2.371387877972846E-2</v>
      </c>
      <c r="T104" s="229">
        <v>1.8783991193679041E-2</v>
      </c>
      <c r="U104" s="229">
        <v>3.269750515284052E-2</v>
      </c>
      <c r="V104" s="229">
        <v>4.0854289159634273E-2</v>
      </c>
      <c r="W104" s="229">
        <v>1.1291465237911479E-2</v>
      </c>
      <c r="X104" s="229">
        <v>1.423021788517894E-2</v>
      </c>
      <c r="Y104" s="229">
        <v>1.0867593470835719E-2</v>
      </c>
      <c r="DA104" s="73" t="s">
        <v>1084</v>
      </c>
    </row>
    <row r="105" spans="1:105" ht="12" customHeight="1" x14ac:dyDescent="0.25">
      <c r="A105" s="64" t="s">
        <v>39</v>
      </c>
      <c r="B105" s="229">
        <v>9.6042089764966773E-4</v>
      </c>
      <c r="C105" s="229">
        <v>2.2313242486231739E-3</v>
      </c>
      <c r="D105" s="229">
        <v>2.2014643199018591E-3</v>
      </c>
      <c r="E105" s="229">
        <v>1.749317064965907E-3</v>
      </c>
      <c r="F105" s="229">
        <v>1.156172142606559E-3</v>
      </c>
      <c r="G105" s="229">
        <v>1.207193765038574E-3</v>
      </c>
      <c r="H105" s="229">
        <v>7.2321335762406274E-4</v>
      </c>
      <c r="I105" s="229">
        <v>6.7539660986657931E-4</v>
      </c>
      <c r="J105" s="229">
        <v>8.8834668836565759E-4</v>
      </c>
      <c r="K105" s="229">
        <v>1.452784439381204E-2</v>
      </c>
      <c r="L105" s="229">
        <v>1.711715605224785E-2</v>
      </c>
      <c r="M105" s="229">
        <v>2.7906040634640521E-3</v>
      </c>
      <c r="N105" s="229">
        <v>8.6242477926509503E-4</v>
      </c>
      <c r="O105" s="229">
        <v>4.3263697407793806E-3</v>
      </c>
      <c r="P105" s="229">
        <v>1.9493452778286311E-3</v>
      </c>
      <c r="Q105" s="229">
        <v>2.2883452456654882E-3</v>
      </c>
      <c r="R105" s="229">
        <v>2.7210971805655222E-3</v>
      </c>
      <c r="S105" s="229">
        <v>5.1811337261500534E-3</v>
      </c>
      <c r="T105" s="229">
        <v>5.5116214304185163E-3</v>
      </c>
      <c r="U105" s="229">
        <v>8.5437385293027877E-3</v>
      </c>
      <c r="V105" s="229">
        <v>1.1435152863382529E-2</v>
      </c>
      <c r="W105" s="229">
        <v>8.4378238167557851E-3</v>
      </c>
      <c r="X105" s="229">
        <v>7.3925905123541392E-3</v>
      </c>
      <c r="Y105" s="229">
        <v>5.082945753598786E-3</v>
      </c>
      <c r="DA105" s="73" t="s">
        <v>1085</v>
      </c>
    </row>
    <row r="106" spans="1:105" ht="12" customHeight="1" x14ac:dyDescent="0.25">
      <c r="A106" s="60" t="s">
        <v>1036</v>
      </c>
      <c r="B106" s="262">
        <v>7.2431227793724989E-2</v>
      </c>
      <c r="C106" s="262">
        <v>9.4756961642784063E-2</v>
      </c>
      <c r="D106" s="262">
        <v>8.1795975801707985E-2</v>
      </c>
      <c r="E106" s="262">
        <v>8.0188255788156221E-2</v>
      </c>
      <c r="F106" s="262">
        <v>5.6969948014788281E-2</v>
      </c>
      <c r="G106" s="262">
        <v>6.8411790892894189E-2</v>
      </c>
      <c r="H106" s="262">
        <v>7.2669931634439494E-2</v>
      </c>
      <c r="I106" s="262">
        <v>5.1947477322193313E-2</v>
      </c>
      <c r="J106" s="262">
        <v>4.2248069660629911E-2</v>
      </c>
      <c r="K106" s="262">
        <v>2.256653485169401E-2</v>
      </c>
      <c r="L106" s="262">
        <v>2.8952016373214481E-2</v>
      </c>
      <c r="M106" s="262">
        <v>3.5794797601641191E-2</v>
      </c>
      <c r="N106" s="262">
        <v>2.3587944450402101E-2</v>
      </c>
      <c r="O106" s="262">
        <v>2.743426783864527E-2</v>
      </c>
      <c r="P106" s="262">
        <v>1.0044637906925179E-2</v>
      </c>
      <c r="Q106" s="262">
        <v>1.159921327216374E-2</v>
      </c>
      <c r="R106" s="262">
        <v>1.341274089072368E-2</v>
      </c>
      <c r="S106" s="262">
        <v>2.276827735558478E-2</v>
      </c>
      <c r="T106" s="262">
        <v>2.3126168962396571E-2</v>
      </c>
      <c r="U106" s="262">
        <v>5.3461845480374727E-2</v>
      </c>
      <c r="V106" s="262">
        <v>5.9410977633000822E-2</v>
      </c>
      <c r="W106" s="262">
        <v>2.0813895028226611E-2</v>
      </c>
      <c r="X106" s="262">
        <v>7.1354599312057898E-2</v>
      </c>
      <c r="Y106" s="262">
        <v>5.0509040681372887E-2</v>
      </c>
      <c r="DA106" s="72" t="s">
        <v>1086</v>
      </c>
    </row>
    <row r="107" spans="1:105" ht="12" customHeight="1" x14ac:dyDescent="0.25">
      <c r="A107" s="132" t="s">
        <v>1038</v>
      </c>
      <c r="B107" s="316">
        <v>0.1175143840156686</v>
      </c>
      <c r="C107" s="316">
        <v>0.1571267309354922</v>
      </c>
      <c r="D107" s="316">
        <v>0.15241969140481801</v>
      </c>
      <c r="E107" s="316">
        <v>0.15538003692612551</v>
      </c>
      <c r="F107" s="316">
        <v>0.14763005724414091</v>
      </c>
      <c r="G107" s="316">
        <v>0.17026120047330759</v>
      </c>
      <c r="H107" s="316">
        <v>0.18974973660589969</v>
      </c>
      <c r="I107" s="316">
        <v>0.1395632373635686</v>
      </c>
      <c r="J107" s="316">
        <v>0.1992220100117007</v>
      </c>
      <c r="K107" s="316">
        <v>0.1209816456635187</v>
      </c>
      <c r="L107" s="316">
        <v>0.16769954818148941</v>
      </c>
      <c r="M107" s="316">
        <v>0.1163330509726964</v>
      </c>
      <c r="N107" s="316">
        <v>7.261779438260485E-2</v>
      </c>
      <c r="O107" s="316">
        <v>8.6167023687715241E-2</v>
      </c>
      <c r="P107" s="316">
        <v>3.7289893183716741E-2</v>
      </c>
      <c r="Q107" s="316">
        <v>4.1071874231333259E-2</v>
      </c>
      <c r="R107" s="316">
        <v>5.1979757384157603E-2</v>
      </c>
      <c r="S107" s="316">
        <v>0.1064425489299472</v>
      </c>
      <c r="T107" s="316">
        <v>0.1087095145658807</v>
      </c>
      <c r="U107" s="316">
        <v>0.16182011634950449</v>
      </c>
      <c r="V107" s="316">
        <v>0.15534204707707991</v>
      </c>
      <c r="W107" s="316">
        <v>6.5588229910999343E-2</v>
      </c>
      <c r="X107" s="316">
        <v>0.1211174917043808</v>
      </c>
      <c r="Y107" s="316">
        <v>8.2716393798789284E-2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3.0756644870185759</v>
      </c>
      <c r="C110" s="223">
        <v>4.0307429499855294</v>
      </c>
      <c r="D110" s="223">
        <v>4.1322012688534526</v>
      </c>
      <c r="E110" s="223">
        <v>4.2238549795444786</v>
      </c>
      <c r="F110" s="223">
        <v>4.5500736588659718</v>
      </c>
      <c r="G110" s="223">
        <v>5.5828607611506422</v>
      </c>
      <c r="H110" s="223">
        <v>6.9745027554732681</v>
      </c>
      <c r="I110" s="223">
        <v>5.6644107847955683</v>
      </c>
      <c r="J110" s="223">
        <v>6.7680068629202186</v>
      </c>
      <c r="K110" s="223">
        <v>6.1850921869871307</v>
      </c>
      <c r="L110" s="223">
        <v>7.9392376038979648</v>
      </c>
      <c r="M110" s="223">
        <v>8.26167956434508</v>
      </c>
      <c r="N110" s="223">
        <v>8.4981370020063043</v>
      </c>
      <c r="O110" s="223">
        <v>8.8850673545428442</v>
      </c>
      <c r="P110" s="223">
        <v>8.5053023789051299</v>
      </c>
      <c r="Q110" s="223">
        <v>7.8293684914493156</v>
      </c>
      <c r="R110" s="223">
        <v>8.1064297315372116</v>
      </c>
      <c r="S110" s="223">
        <v>7.4902073182382729</v>
      </c>
      <c r="T110" s="223">
        <v>8.2210757619184065</v>
      </c>
      <c r="U110" s="223">
        <v>7.3349574854304009</v>
      </c>
      <c r="V110" s="223">
        <v>7.5618610872265224</v>
      </c>
      <c r="W110" s="223">
        <v>7.3230151905990253</v>
      </c>
      <c r="X110" s="223">
        <v>6.3174739657972676</v>
      </c>
      <c r="Y110" s="223">
        <v>6.8247250197235241</v>
      </c>
      <c r="DA110" s="89" t="s">
        <v>1088</v>
      </c>
    </row>
    <row r="111" spans="1:105" ht="12" customHeight="1" x14ac:dyDescent="0.25">
      <c r="A111" s="55" t="s">
        <v>91</v>
      </c>
      <c r="B111" s="259">
        <v>1.177770897601862E-2</v>
      </c>
      <c r="C111" s="259">
        <v>1.4913510057106449E-2</v>
      </c>
      <c r="D111" s="259">
        <v>1.4874605194776781E-2</v>
      </c>
      <c r="E111" s="259">
        <v>1.578553095142414E-2</v>
      </c>
      <c r="F111" s="259">
        <v>1.6119595348819449E-2</v>
      </c>
      <c r="G111" s="259">
        <v>2.0751104239121781E-2</v>
      </c>
      <c r="H111" s="259">
        <v>2.4992557583077529E-2</v>
      </c>
      <c r="I111" s="259">
        <v>1.9431328735995498E-2</v>
      </c>
      <c r="J111" s="259">
        <v>1.474130019089501E-2</v>
      </c>
      <c r="K111" s="259">
        <v>1.286289669498516E-2</v>
      </c>
      <c r="L111" s="259">
        <v>1.5886812394688411E-2</v>
      </c>
      <c r="M111" s="259">
        <v>2.67918876211631E-2</v>
      </c>
      <c r="N111" s="259">
        <v>2.905536677458697E-2</v>
      </c>
      <c r="O111" s="259">
        <v>2.8105057767330442E-2</v>
      </c>
      <c r="P111" s="259">
        <v>2.378572149398574E-2</v>
      </c>
      <c r="Q111" s="259">
        <v>2.3800953811976531E-2</v>
      </c>
      <c r="R111" s="259">
        <v>2.315837642403103E-2</v>
      </c>
      <c r="S111" s="259">
        <v>2.042066182695158E-2</v>
      </c>
      <c r="T111" s="259">
        <v>2.1151062766068429E-2</v>
      </c>
      <c r="U111" s="259">
        <v>2.431950383673567E-2</v>
      </c>
      <c r="V111" s="259">
        <v>2.3529001896393009E-2</v>
      </c>
      <c r="W111" s="259">
        <v>2.264820425957666E-2</v>
      </c>
      <c r="X111" s="259">
        <v>2.6370070704865859E-2</v>
      </c>
      <c r="Y111" s="259">
        <v>2.7721179529336289E-2</v>
      </c>
      <c r="DA111" s="67" t="s">
        <v>1089</v>
      </c>
    </row>
    <row r="112" spans="1:105" ht="12" customHeight="1" x14ac:dyDescent="0.25">
      <c r="A112" s="173" t="s">
        <v>92</v>
      </c>
      <c r="B112" s="224">
        <v>9.3987578352391687E-2</v>
      </c>
      <c r="C112" s="224">
        <v>0.1190116598954464</v>
      </c>
      <c r="D112" s="224">
        <v>0.1187011942689018</v>
      </c>
      <c r="E112" s="224">
        <v>0.1259704947840049</v>
      </c>
      <c r="F112" s="224">
        <v>0.12863637010736931</v>
      </c>
      <c r="G112" s="224">
        <v>0.16559638547227959</v>
      </c>
      <c r="H112" s="224">
        <v>0.19944370920092319</v>
      </c>
      <c r="I112" s="224">
        <v>0.15506441327291379</v>
      </c>
      <c r="J112" s="224">
        <v>0.1176374038048468</v>
      </c>
      <c r="K112" s="224">
        <v>0.10264751093954411</v>
      </c>
      <c r="L112" s="224">
        <v>0.12677873326262801</v>
      </c>
      <c r="M112" s="224">
        <v>0.2138025860657467</v>
      </c>
      <c r="N112" s="224">
        <v>0.23186543043680419</v>
      </c>
      <c r="O112" s="224">
        <v>0.2242818466973544</v>
      </c>
      <c r="P112" s="224">
        <v>0.1898130075328002</v>
      </c>
      <c r="Q112" s="224">
        <v>0.1899345633195465</v>
      </c>
      <c r="R112" s="224">
        <v>0.18480671606844051</v>
      </c>
      <c r="S112" s="224">
        <v>0.1629594140402259</v>
      </c>
      <c r="T112" s="224">
        <v>0.16878810412194609</v>
      </c>
      <c r="U112" s="224">
        <v>0.19407265683000091</v>
      </c>
      <c r="V112" s="224">
        <v>0.18776435330450569</v>
      </c>
      <c r="W112" s="224">
        <v>0.18073547892227751</v>
      </c>
      <c r="X112" s="224">
        <v>0.21043643475808771</v>
      </c>
      <c r="Y112" s="224">
        <v>0.22121845074787741</v>
      </c>
      <c r="DA112" s="177" t="s">
        <v>1090</v>
      </c>
    </row>
    <row r="113" spans="1:105" ht="12" customHeight="1" x14ac:dyDescent="0.25">
      <c r="A113" s="173" t="s">
        <v>93</v>
      </c>
      <c r="B113" s="224">
        <v>0.115237372626216</v>
      </c>
      <c r="C113" s="224">
        <v>0.1459191867548213</v>
      </c>
      <c r="D113" s="224">
        <v>0.1455385274834482</v>
      </c>
      <c r="E113" s="224">
        <v>0.15445135518765879</v>
      </c>
      <c r="F113" s="224">
        <v>0.15771996230999319</v>
      </c>
      <c r="G113" s="224">
        <v>0.20303632365838031</v>
      </c>
      <c r="H113" s="224">
        <v>0.2445362401930275</v>
      </c>
      <c r="I113" s="224">
        <v>0.19012316187569481</v>
      </c>
      <c r="J113" s="224">
        <v>0.14423422301841671</v>
      </c>
      <c r="K113" s="224">
        <v>0.1258552425187878</v>
      </c>
      <c r="L113" s="224">
        <v>0.15544232953091441</v>
      </c>
      <c r="M113" s="224">
        <v>0.262141537326673</v>
      </c>
      <c r="N113" s="224">
        <v>0.28428823760309219</v>
      </c>
      <c r="O113" s="224">
        <v>0.27499006990322372</v>
      </c>
      <c r="P113" s="224">
        <v>0.23272811856422759</v>
      </c>
      <c r="Q113" s="224">
        <v>0.23287715708333531</v>
      </c>
      <c r="R113" s="224">
        <v>0.22658994706255511</v>
      </c>
      <c r="S113" s="224">
        <v>0.199803155352023</v>
      </c>
      <c r="T113" s="224">
        <v>0.20694966282295221</v>
      </c>
      <c r="U113" s="224">
        <v>0.23795083843767811</v>
      </c>
      <c r="V113" s="224">
        <v>0.2302162809913616</v>
      </c>
      <c r="W113" s="224">
        <v>0.22159823772940229</v>
      </c>
      <c r="X113" s="224">
        <v>0.25801432775965399</v>
      </c>
      <c r="Y113" s="224">
        <v>0.2712340661129361</v>
      </c>
      <c r="DA113" s="177" t="s">
        <v>1091</v>
      </c>
    </row>
    <row r="114" spans="1:105" ht="12" customHeight="1" x14ac:dyDescent="0.25">
      <c r="A114" s="173" t="s">
        <v>94</v>
      </c>
      <c r="B114" s="224">
        <v>0.21338846223416411</v>
      </c>
      <c r="C114" s="224">
        <v>0.27020288785191798</v>
      </c>
      <c r="D114" s="224">
        <v>0.26949800978413208</v>
      </c>
      <c r="E114" s="224">
        <v>0.28600215730690293</v>
      </c>
      <c r="F114" s="224">
        <v>0.29205473410197558</v>
      </c>
      <c r="G114" s="224">
        <v>0.37596838504528202</v>
      </c>
      <c r="H114" s="224">
        <v>0.45281501188481071</v>
      </c>
      <c r="I114" s="224">
        <v>0.35205670021083141</v>
      </c>
      <c r="J114" s="224">
        <v>0.26708279050469752</v>
      </c>
      <c r="K114" s="224">
        <v>0.23304988696941439</v>
      </c>
      <c r="L114" s="224">
        <v>0.28783717390266228</v>
      </c>
      <c r="M114" s="224">
        <v>0.48541526297444249</v>
      </c>
      <c r="N114" s="224">
        <v>0.52642496501680724</v>
      </c>
      <c r="O114" s="224">
        <v>0.50920727199020488</v>
      </c>
      <c r="P114" s="224">
        <v>0.43094956269224222</v>
      </c>
      <c r="Q114" s="224">
        <v>0.43122554174036909</v>
      </c>
      <c r="R114" s="224">
        <v>0.41958332838976481</v>
      </c>
      <c r="S114" s="224">
        <v>0.36998143135730011</v>
      </c>
      <c r="T114" s="224">
        <v>0.38321483129356049</v>
      </c>
      <c r="U114" s="224">
        <v>0.44062062805131003</v>
      </c>
      <c r="V114" s="224">
        <v>0.42629831852691019</v>
      </c>
      <c r="W114" s="224">
        <v>0.41034003210274861</v>
      </c>
      <c r="X114" s="224">
        <v>0.47777278655595518</v>
      </c>
      <c r="Y114" s="224">
        <v>0.50225216832296982</v>
      </c>
      <c r="DA114" s="177" t="s">
        <v>1092</v>
      </c>
    </row>
    <row r="115" spans="1:105" ht="12" customHeight="1" x14ac:dyDescent="0.25">
      <c r="A115" s="56" t="s">
        <v>95</v>
      </c>
      <c r="B115" s="260">
        <v>0.18526890969081139</v>
      </c>
      <c r="C115" s="260">
        <v>0.23765712510434031</v>
      </c>
      <c r="D115" s="260">
        <v>0.24543604154154969</v>
      </c>
      <c r="E115" s="260">
        <v>0.25509215600358259</v>
      </c>
      <c r="F115" s="260">
        <v>0.27422481019724121</v>
      </c>
      <c r="G115" s="260">
        <v>0.34019525777004589</v>
      </c>
      <c r="H115" s="260">
        <v>0.42121909905620059</v>
      </c>
      <c r="I115" s="260">
        <v>0.33726801515427213</v>
      </c>
      <c r="J115" s="260">
        <v>0.39498414182605301</v>
      </c>
      <c r="K115" s="260">
        <v>0.36920764430458342</v>
      </c>
      <c r="L115" s="260">
        <v>0.47170179723739197</v>
      </c>
      <c r="M115" s="260">
        <v>0.45721636415230787</v>
      </c>
      <c r="N115" s="260">
        <v>0.4428261630865139</v>
      </c>
      <c r="O115" s="260">
        <v>0.46071437624645523</v>
      </c>
      <c r="P115" s="260">
        <v>0.42551969307580939</v>
      </c>
      <c r="Q115" s="260">
        <v>0.39963027525020117</v>
      </c>
      <c r="R115" s="260">
        <v>0.43584285214894752</v>
      </c>
      <c r="S115" s="260">
        <v>0.41223583488013149</v>
      </c>
      <c r="T115" s="260">
        <v>0.46395757418006778</v>
      </c>
      <c r="U115" s="260">
        <v>0.37631290866260148</v>
      </c>
      <c r="V115" s="260">
        <v>0.37128274415033952</v>
      </c>
      <c r="W115" s="260">
        <v>0.37370390497197609</v>
      </c>
      <c r="X115" s="260">
        <v>0.32656511669657579</v>
      </c>
      <c r="Y115" s="260">
        <v>0.34633998192677529</v>
      </c>
      <c r="DA115" s="68" t="s">
        <v>1093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2.0472145212569091E-3</v>
      </c>
      <c r="I116" s="226">
        <v>9.9019502881264403E-4</v>
      </c>
      <c r="J116" s="226">
        <v>3.1216011903940809E-2</v>
      </c>
      <c r="K116" s="226">
        <v>5.459989198290114E-2</v>
      </c>
      <c r="L116" s="226">
        <v>6.2817592152864504E-2</v>
      </c>
      <c r="M116" s="226">
        <v>7.3232459070328909E-2</v>
      </c>
      <c r="N116" s="226">
        <v>0</v>
      </c>
      <c r="O116" s="226">
        <v>0</v>
      </c>
      <c r="P116" s="226">
        <v>0</v>
      </c>
      <c r="Q116" s="226">
        <v>0</v>
      </c>
      <c r="R116" s="226">
        <v>0</v>
      </c>
      <c r="S116" s="226">
        <v>8.7793625034648937E-3</v>
      </c>
      <c r="T116" s="226">
        <v>2.5359469864310612E-2</v>
      </c>
      <c r="U116" s="226">
        <v>1.2910657112685891E-2</v>
      </c>
      <c r="V116" s="226">
        <v>1.7884311833982709E-2</v>
      </c>
      <c r="W116" s="226">
        <v>1.208055966712916E-2</v>
      </c>
      <c r="X116" s="226">
        <v>1.080856762946085E-2</v>
      </c>
      <c r="Y116" s="226">
        <v>1.37222040047971E-2</v>
      </c>
      <c r="DA116" s="69" t="s">
        <v>1094</v>
      </c>
    </row>
    <row r="117" spans="1:105" ht="12" customHeight="1" x14ac:dyDescent="0.25">
      <c r="A117" s="37" t="s">
        <v>35</v>
      </c>
      <c r="B117" s="226">
        <v>8.057870918975428E-2</v>
      </c>
      <c r="C117" s="226">
        <v>0.107953738058592</v>
      </c>
      <c r="D117" s="226">
        <v>0.13031712293436651</v>
      </c>
      <c r="E117" s="226">
        <v>0.13760642188385891</v>
      </c>
      <c r="F117" s="226">
        <v>0.18451590334283299</v>
      </c>
      <c r="G117" s="226">
        <v>0.2199502998961384</v>
      </c>
      <c r="H117" s="226">
        <v>0.28176423081094021</v>
      </c>
      <c r="I117" s="226">
        <v>0.23225546814047199</v>
      </c>
      <c r="J117" s="226">
        <v>0.32173464641063909</v>
      </c>
      <c r="K117" s="226">
        <v>0.28445495604479282</v>
      </c>
      <c r="L117" s="226">
        <v>0.37389465678337769</v>
      </c>
      <c r="M117" s="226">
        <v>0.30619867023647052</v>
      </c>
      <c r="N117" s="226">
        <v>0.34753426156416523</v>
      </c>
      <c r="O117" s="226">
        <v>0.36618446425089868</v>
      </c>
      <c r="P117" s="226">
        <v>0.3608455760315028</v>
      </c>
      <c r="Q117" s="226">
        <v>0.33272367943304432</v>
      </c>
      <c r="R117" s="226">
        <v>0.36975098144147051</v>
      </c>
      <c r="S117" s="226">
        <v>0.35612772528821618</v>
      </c>
      <c r="T117" s="226">
        <v>0.38791787693225499</v>
      </c>
      <c r="U117" s="226">
        <v>0.28555255504787991</v>
      </c>
      <c r="V117" s="226">
        <v>0.26277147759728259</v>
      </c>
      <c r="W117" s="226">
        <v>0.28984243286566203</v>
      </c>
      <c r="X117" s="226">
        <v>0.15843198527296781</v>
      </c>
      <c r="Y117" s="226">
        <v>0.16217890461953191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2.137422709681635E-3</v>
      </c>
      <c r="T119" s="226">
        <v>2.0523418707585942E-3</v>
      </c>
      <c r="U119" s="226">
        <v>1.8363491178595931E-3</v>
      </c>
      <c r="V119" s="226">
        <v>1.856623913808707E-3</v>
      </c>
      <c r="W119" s="226">
        <v>1.9244690589547921E-3</v>
      </c>
      <c r="X119" s="226">
        <v>1.6574124885148449E-3</v>
      </c>
      <c r="Y119" s="226">
        <v>1.707282771382881E-3</v>
      </c>
      <c r="DA119" s="69" t="s">
        <v>1097</v>
      </c>
    </row>
    <row r="120" spans="1:105" ht="12" customHeight="1" x14ac:dyDescent="0.25">
      <c r="A120" s="37" t="s">
        <v>40</v>
      </c>
      <c r="B120" s="226">
        <v>0.1046902005010571</v>
      </c>
      <c r="C120" s="226">
        <v>0.1297033870457483</v>
      </c>
      <c r="D120" s="226">
        <v>0.1151189186071833</v>
      </c>
      <c r="E120" s="226">
        <v>0.1174857341197237</v>
      </c>
      <c r="F120" s="226">
        <v>8.9708906854408216E-2</v>
      </c>
      <c r="G120" s="226">
        <v>0.1202449578739076</v>
      </c>
      <c r="H120" s="226">
        <v>0.13740765372400349</v>
      </c>
      <c r="I120" s="226">
        <v>0.1040223519849874</v>
      </c>
      <c r="J120" s="226">
        <v>4.2033483511473069E-2</v>
      </c>
      <c r="K120" s="226">
        <v>3.01527962768895E-2</v>
      </c>
      <c r="L120" s="226">
        <v>3.4989548301149691E-2</v>
      </c>
      <c r="M120" s="226">
        <v>7.7785234845508491E-2</v>
      </c>
      <c r="N120" s="226">
        <v>9.5291901522348704E-2</v>
      </c>
      <c r="O120" s="226">
        <v>9.4529911995556465E-2</v>
      </c>
      <c r="P120" s="226">
        <v>6.4674117044306659E-2</v>
      </c>
      <c r="Q120" s="226">
        <v>6.6906595817156897E-2</v>
      </c>
      <c r="R120" s="226">
        <v>6.6091870707477032E-2</v>
      </c>
      <c r="S120" s="226">
        <v>4.5191324378768841E-2</v>
      </c>
      <c r="T120" s="226">
        <v>4.8627885512743593E-2</v>
      </c>
      <c r="U120" s="226">
        <v>7.6013347384176075E-2</v>
      </c>
      <c r="V120" s="226">
        <v>8.8770330805265488E-2</v>
      </c>
      <c r="W120" s="226">
        <v>6.9856443380230171E-2</v>
      </c>
      <c r="X120" s="226">
        <v>0.15566715130563241</v>
      </c>
      <c r="Y120" s="226">
        <v>0.16873159053106351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1.1111300922901848</v>
      </c>
      <c r="C121" s="261">
        <f t="shared" si="4"/>
        <v>1.5011244561215311</v>
      </c>
      <c r="D121" s="261">
        <f t="shared" si="4"/>
        <v>1.5223149946308192</v>
      </c>
      <c r="E121" s="261">
        <f t="shared" si="4"/>
        <v>1.5239033776966986</v>
      </c>
      <c r="F121" s="261">
        <f t="shared" si="4"/>
        <v>1.6853694031292861</v>
      </c>
      <c r="G121" s="261">
        <f t="shared" si="4"/>
        <v>2.0160881963416943</v>
      </c>
      <c r="H121" s="261">
        <f t="shared" si="4"/>
        <v>2.5709615387451792</v>
      </c>
      <c r="I121" s="261">
        <f t="shared" si="4"/>
        <v>2.145766554472369</v>
      </c>
      <c r="J121" s="261">
        <f t="shared" si="4"/>
        <v>2.9192332990473395</v>
      </c>
      <c r="K121" s="261">
        <f t="shared" si="4"/>
        <v>2.6823931935734162</v>
      </c>
      <c r="L121" s="261">
        <f t="shared" si="4"/>
        <v>3.4862021152412508</v>
      </c>
      <c r="M121" s="261">
        <f t="shared" si="4"/>
        <v>3.326518812723875</v>
      </c>
      <c r="N121" s="261">
        <f t="shared" si="4"/>
        <v>3.432658397006799</v>
      </c>
      <c r="O121" s="261">
        <f t="shared" si="4"/>
        <v>3.6896893964237925</v>
      </c>
      <c r="P121" s="261">
        <f t="shared" si="4"/>
        <v>3.74046060640319</v>
      </c>
      <c r="Q121" s="261">
        <f t="shared" si="4"/>
        <v>3.3236599928971833</v>
      </c>
      <c r="R121" s="261">
        <f t="shared" si="4"/>
        <v>3.3998363628847423</v>
      </c>
      <c r="S121" s="261">
        <f t="shared" si="4"/>
        <v>3.1434139015700504</v>
      </c>
      <c r="T121" s="261">
        <f t="shared" si="4"/>
        <v>3.4373596691214985</v>
      </c>
      <c r="U121" s="261">
        <f t="shared" si="4"/>
        <v>3.0001979042132931</v>
      </c>
      <c r="V121" s="261">
        <f t="shared" si="4"/>
        <v>3.2403029963029386</v>
      </c>
      <c r="W121" s="261">
        <f t="shared" si="4"/>
        <v>3.0763500919194229</v>
      </c>
      <c r="X121" s="261">
        <f t="shared" si="4"/>
        <v>2.3921663262139519</v>
      </c>
      <c r="Y121" s="261">
        <f t="shared" si="4"/>
        <v>2.6297369785458762</v>
      </c>
      <c r="DA121" s="70"/>
    </row>
    <row r="122" spans="1:105" ht="12" customHeight="1" x14ac:dyDescent="0.25">
      <c r="A122" s="60" t="s">
        <v>1052</v>
      </c>
      <c r="B122" s="262">
        <v>1.1091973262027399</v>
      </c>
      <c r="C122" s="262">
        <v>1.498677093349889</v>
      </c>
      <c r="D122" s="262">
        <v>1.5198740162925759</v>
      </c>
      <c r="E122" s="262">
        <v>1.5213129130352481</v>
      </c>
      <c r="F122" s="262">
        <v>1.68272411725094</v>
      </c>
      <c r="G122" s="262">
        <v>2.012682862534239</v>
      </c>
      <c r="H122" s="262">
        <v>2.56686016658244</v>
      </c>
      <c r="I122" s="262">
        <v>2.1425778007604719</v>
      </c>
      <c r="J122" s="262">
        <v>2.9168141965587471</v>
      </c>
      <c r="K122" s="262">
        <v>2.6802823441230692</v>
      </c>
      <c r="L122" s="262">
        <v>3.483595029916204</v>
      </c>
      <c r="M122" s="262">
        <v>3.323179609088466</v>
      </c>
      <c r="N122" s="262">
        <v>3.4293201610188291</v>
      </c>
      <c r="O122" s="262">
        <v>3.6863108876173132</v>
      </c>
      <c r="P122" s="262">
        <v>3.7377285136097669</v>
      </c>
      <c r="Q122" s="262">
        <v>3.3209641597731392</v>
      </c>
      <c r="R122" s="262">
        <v>3.3969218039490832</v>
      </c>
      <c r="S122" s="262">
        <v>3.14095915984861</v>
      </c>
      <c r="T122" s="262">
        <v>3.4346264722559998</v>
      </c>
      <c r="U122" s="262">
        <v>2.997496406034013</v>
      </c>
      <c r="V122" s="262">
        <v>3.23754693360116</v>
      </c>
      <c r="W122" s="262">
        <v>3.073769730892173</v>
      </c>
      <c r="X122" s="262">
        <v>2.3890598952395079</v>
      </c>
      <c r="Y122" s="262">
        <v>2.6264713850743289</v>
      </c>
      <c r="DA122" s="72" t="s">
        <v>1099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7.7275480419959991E-2</v>
      </c>
      <c r="P123" s="229">
        <v>3.4692942090018011E-2</v>
      </c>
      <c r="Q123" s="229">
        <v>0</v>
      </c>
      <c r="R123" s="229">
        <v>0</v>
      </c>
      <c r="S123" s="229">
        <v>0</v>
      </c>
      <c r="T123" s="229">
        <v>9.3390454401556834E-3</v>
      </c>
      <c r="U123" s="229">
        <v>5.6970019868593112E-4</v>
      </c>
      <c r="V123" s="229">
        <v>3.1106493230456762E-3</v>
      </c>
      <c r="W123" s="229">
        <v>2.585557699905467E-2</v>
      </c>
      <c r="X123" s="229">
        <v>6.9498367704154216E-3</v>
      </c>
      <c r="Y123" s="229">
        <v>5.0020580479774408E-3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0.1873297521909818</v>
      </c>
      <c r="N125" s="229">
        <v>0.53779713598170853</v>
      </c>
      <c r="O125" s="229">
        <v>0.52527395341885752</v>
      </c>
      <c r="P125" s="229">
        <v>0.47156058464046702</v>
      </c>
      <c r="Q125" s="229">
        <v>0.47635044424938622</v>
      </c>
      <c r="R125" s="229">
        <v>0.52854374565255902</v>
      </c>
      <c r="S125" s="229">
        <v>0.46298494268690737</v>
      </c>
      <c r="T125" s="229">
        <v>0.66417868579544448</v>
      </c>
      <c r="U125" s="229">
        <v>0.63014400025382855</v>
      </c>
      <c r="V125" s="229">
        <v>0.60668161881493821</v>
      </c>
      <c r="W125" s="229">
        <v>0.56750152151040312</v>
      </c>
      <c r="X125" s="229">
        <v>0.55675001492728293</v>
      </c>
      <c r="Y125" s="229">
        <v>0.69450407576648499</v>
      </c>
      <c r="DA125" s="73" t="s">
        <v>1102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1.502962959559105E-2</v>
      </c>
      <c r="I126" s="229">
        <v>6.5305972742805644E-3</v>
      </c>
      <c r="J126" s="229">
        <v>0.1236156954401839</v>
      </c>
      <c r="K126" s="229">
        <v>0.23823746085419101</v>
      </c>
      <c r="L126" s="229">
        <v>0.25831654429164341</v>
      </c>
      <c r="M126" s="229">
        <v>0.32864295095208362</v>
      </c>
      <c r="N126" s="229">
        <v>0</v>
      </c>
      <c r="O126" s="229">
        <v>0</v>
      </c>
      <c r="P126" s="229">
        <v>0</v>
      </c>
      <c r="Q126" s="229">
        <v>0</v>
      </c>
      <c r="R126" s="229">
        <v>0</v>
      </c>
      <c r="S126" s="229">
        <v>3.0849908826022159E-2</v>
      </c>
      <c r="T126" s="229">
        <v>9.1993467203994012E-2</v>
      </c>
      <c r="U126" s="229">
        <v>4.0938057001424971E-2</v>
      </c>
      <c r="V126" s="229">
        <v>4.5520806615353779E-2</v>
      </c>
      <c r="W126" s="229">
        <v>3.5180601482484829E-2</v>
      </c>
      <c r="X126" s="229">
        <v>4.3536940579244197E-2</v>
      </c>
      <c r="Y126" s="229">
        <v>4.9043448522563322E-2</v>
      </c>
      <c r="DA126" s="73" t="s">
        <v>1103</v>
      </c>
    </row>
    <row r="127" spans="1:105" ht="12" customHeight="1" x14ac:dyDescent="0.25">
      <c r="A127" s="64" t="s">
        <v>32</v>
      </c>
      <c r="B127" s="229">
        <v>0.34711514613228461</v>
      </c>
      <c r="C127" s="229">
        <v>0.36311434596091319</v>
      </c>
      <c r="D127" s="229">
        <v>0.5294061296116801</v>
      </c>
      <c r="E127" s="229">
        <v>0.42420835974486393</v>
      </c>
      <c r="F127" s="229">
        <v>0</v>
      </c>
      <c r="G127" s="229">
        <v>0</v>
      </c>
      <c r="H127" s="229">
        <v>0</v>
      </c>
      <c r="I127" s="229">
        <v>0</v>
      </c>
      <c r="J127" s="229">
        <v>0.2469494223405829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0.20973925584101449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0.21064558895900901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2.2520405743512498E-2</v>
      </c>
      <c r="T128" s="229">
        <v>3.1255093322103511E-3</v>
      </c>
      <c r="U128" s="229">
        <v>1.581095173043045E-3</v>
      </c>
      <c r="V128" s="229">
        <v>1.635548073986652E-3</v>
      </c>
      <c r="W128" s="229">
        <v>1.6520362646846489E-3</v>
      </c>
      <c r="X128" s="229">
        <v>8.1172777845962428E-4</v>
      </c>
      <c r="Y128" s="229">
        <v>6.1275064177635755E-4</v>
      </c>
      <c r="DA128" s="73" t="s">
        <v>1105</v>
      </c>
    </row>
    <row r="129" spans="1:105" ht="12" customHeight="1" x14ac:dyDescent="0.25">
      <c r="A129" s="64" t="s">
        <v>35</v>
      </c>
      <c r="B129" s="229">
        <v>0.51091321187158922</v>
      </c>
      <c r="C129" s="229">
        <v>0.61888485100865298</v>
      </c>
      <c r="D129" s="229">
        <v>0.76731432501186492</v>
      </c>
      <c r="E129" s="229">
        <v>0.93320708532786223</v>
      </c>
      <c r="F129" s="229">
        <v>1.3533143757063519</v>
      </c>
      <c r="G129" s="229">
        <v>1.756738342517264</v>
      </c>
      <c r="H129" s="229">
        <v>2.068572676875625</v>
      </c>
      <c r="I129" s="229">
        <v>1.531786045213434</v>
      </c>
      <c r="J129" s="229">
        <v>1.2740721712190259</v>
      </c>
      <c r="K129" s="229">
        <v>1.241171438154576</v>
      </c>
      <c r="L129" s="229">
        <v>1.5375179525245131</v>
      </c>
      <c r="M129" s="229">
        <v>1.3741179231394831</v>
      </c>
      <c r="N129" s="229">
        <v>1.2503531766409191</v>
      </c>
      <c r="O129" s="229">
        <v>1.1872287558781469</v>
      </c>
      <c r="P129" s="229">
        <v>0.91371161345683638</v>
      </c>
      <c r="Q129" s="229">
        <v>0.98041766682094489</v>
      </c>
      <c r="R129" s="229">
        <v>1.252392597444081</v>
      </c>
      <c r="S129" s="229">
        <v>1.2514015512201671</v>
      </c>
      <c r="T129" s="229">
        <v>1.407202543284731</v>
      </c>
      <c r="U129" s="229">
        <v>0.90545095214140481</v>
      </c>
      <c r="V129" s="229">
        <v>0.66883029812799422</v>
      </c>
      <c r="W129" s="229">
        <v>0.84406943091436348</v>
      </c>
      <c r="X129" s="229">
        <v>0.63816447887877614</v>
      </c>
      <c r="Y129" s="229">
        <v>0.579630849196905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0.21861746992029341</v>
      </c>
      <c r="C131" s="229">
        <v>0.2353190105484663</v>
      </c>
      <c r="D131" s="229">
        <v>0.15050021706201</v>
      </c>
      <c r="E131" s="229">
        <v>0.1037977964850242</v>
      </c>
      <c r="F131" s="229">
        <v>0.28671823904040927</v>
      </c>
      <c r="G131" s="229">
        <v>0.20618890532567519</v>
      </c>
      <c r="H131" s="229">
        <v>0.45104453542270329</v>
      </c>
      <c r="I131" s="229">
        <v>0.57246095236867756</v>
      </c>
      <c r="J131" s="229">
        <v>1.039302286558393</v>
      </c>
      <c r="K131" s="229">
        <v>0.67852529024603803</v>
      </c>
      <c r="L131" s="229">
        <v>1.1393875173028289</v>
      </c>
      <c r="M131" s="229">
        <v>1.268022414642183</v>
      </c>
      <c r="N131" s="229">
        <v>1.559470927470648</v>
      </c>
      <c r="O131" s="229">
        <v>1.546967081052691</v>
      </c>
      <c r="P131" s="229">
        <v>2.023447158084196</v>
      </c>
      <c r="Q131" s="229">
        <v>1.5546743181564799</v>
      </c>
      <c r="R131" s="229">
        <v>1.301570097191441</v>
      </c>
      <c r="S131" s="229">
        <v>1.1269749093844059</v>
      </c>
      <c r="T131" s="229">
        <v>0.97322296183937973</v>
      </c>
      <c r="U131" s="229">
        <v>1.124884416637624</v>
      </c>
      <c r="V131" s="229">
        <v>1.4936843877659409</v>
      </c>
      <c r="W131" s="229">
        <v>0.91543176633916101</v>
      </c>
      <c r="X131" s="229">
        <v>0.75212063321435929</v>
      </c>
      <c r="Y131" s="229">
        <v>0.88414811352980294</v>
      </c>
      <c r="DA131" s="73" t="s">
        <v>1108</v>
      </c>
    </row>
    <row r="132" spans="1:105" ht="12" customHeight="1" x14ac:dyDescent="0.25">
      <c r="A132" s="64" t="s">
        <v>39</v>
      </c>
      <c r="B132" s="229">
        <v>3.25514982785731E-2</v>
      </c>
      <c r="C132" s="229">
        <v>7.1619629990842523E-2</v>
      </c>
      <c r="D132" s="229">
        <v>7.2653344607020456E-2</v>
      </c>
      <c r="E132" s="229">
        <v>6.009967147749793E-2</v>
      </c>
      <c r="F132" s="229">
        <v>4.269150250417858E-2</v>
      </c>
      <c r="G132" s="229">
        <v>4.9755614691299958E-2</v>
      </c>
      <c r="H132" s="229">
        <v>3.2213324688520402E-2</v>
      </c>
      <c r="I132" s="229">
        <v>3.1800205904080038E-2</v>
      </c>
      <c r="J132" s="229">
        <v>2.2229032041551959E-2</v>
      </c>
      <c r="K132" s="229">
        <v>0.52234815486826425</v>
      </c>
      <c r="L132" s="229">
        <v>0.54837301579721842</v>
      </c>
      <c r="M132" s="229">
        <v>0.16506656816373511</v>
      </c>
      <c r="N132" s="229">
        <v>8.1698920925553295E-2</v>
      </c>
      <c r="O132" s="229">
        <v>0.34956561684765708</v>
      </c>
      <c r="P132" s="229">
        <v>0.29431621533824909</v>
      </c>
      <c r="Q132" s="229">
        <v>0.30952173054632759</v>
      </c>
      <c r="R132" s="229">
        <v>0.31441536366100181</v>
      </c>
      <c r="S132" s="229">
        <v>0.24622744198759491</v>
      </c>
      <c r="T132" s="229">
        <v>0.28556425936008473</v>
      </c>
      <c r="U132" s="229">
        <v>0.29392818462800208</v>
      </c>
      <c r="V132" s="229">
        <v>0.41808362487989958</v>
      </c>
      <c r="W132" s="229">
        <v>0.6840787973820216</v>
      </c>
      <c r="X132" s="229">
        <v>0.39072626309097042</v>
      </c>
      <c r="Y132" s="229">
        <v>0.41353008936881919</v>
      </c>
      <c r="DA132" s="73" t="s">
        <v>1109</v>
      </c>
    </row>
    <row r="133" spans="1:105" ht="12" customHeight="1" x14ac:dyDescent="0.25">
      <c r="A133" s="60" t="s">
        <v>1064</v>
      </c>
      <c r="B133" s="262">
        <v>1.9327660874448539E-3</v>
      </c>
      <c r="C133" s="262">
        <v>2.4473627716421129E-3</v>
      </c>
      <c r="D133" s="262">
        <v>2.4409783382433421E-3</v>
      </c>
      <c r="E133" s="262">
        <v>2.5904646614504242E-3</v>
      </c>
      <c r="F133" s="262">
        <v>2.6452858783460901E-3</v>
      </c>
      <c r="G133" s="262">
        <v>3.4053338074554519E-3</v>
      </c>
      <c r="H133" s="262">
        <v>4.1013721627390816E-3</v>
      </c>
      <c r="I133" s="262">
        <v>3.1887537118972368E-3</v>
      </c>
      <c r="J133" s="262">
        <v>2.4191024885926149E-3</v>
      </c>
      <c r="K133" s="262">
        <v>2.110849450346829E-3</v>
      </c>
      <c r="L133" s="262">
        <v>2.6070853250469879E-3</v>
      </c>
      <c r="M133" s="262">
        <v>3.339203635408918E-3</v>
      </c>
      <c r="N133" s="262">
        <v>3.3382359879697001E-3</v>
      </c>
      <c r="O133" s="262">
        <v>3.3785088064791418E-3</v>
      </c>
      <c r="P133" s="262">
        <v>2.732092793422982E-3</v>
      </c>
      <c r="Q133" s="262">
        <v>2.6958331240439851E-3</v>
      </c>
      <c r="R133" s="262">
        <v>2.9145589356589612E-3</v>
      </c>
      <c r="S133" s="262">
        <v>2.4547417214402689E-3</v>
      </c>
      <c r="T133" s="262">
        <v>2.7331968654987411E-3</v>
      </c>
      <c r="U133" s="262">
        <v>2.7014981792799569E-3</v>
      </c>
      <c r="V133" s="262">
        <v>2.756062701778552E-3</v>
      </c>
      <c r="W133" s="262">
        <v>2.5803610272500002E-3</v>
      </c>
      <c r="X133" s="262">
        <v>3.1064309744441251E-3</v>
      </c>
      <c r="Y133" s="262">
        <v>3.2655934715475278E-3</v>
      </c>
      <c r="DA133" s="72" t="s">
        <v>1110</v>
      </c>
    </row>
    <row r="134" spans="1:105" ht="12" customHeight="1" x14ac:dyDescent="0.25">
      <c r="A134" s="57" t="s">
        <v>1010</v>
      </c>
      <c r="B134" s="261">
        <v>0.63552063416726523</v>
      </c>
      <c r="C134" s="261">
        <v>0.82674354728342692</v>
      </c>
      <c r="D134" s="261">
        <v>0.88277010568284375</v>
      </c>
      <c r="E134" s="261">
        <v>0.89392022329602738</v>
      </c>
      <c r="F134" s="261">
        <v>0.96363290508222088</v>
      </c>
      <c r="G134" s="261">
        <v>1.1762215617167679</v>
      </c>
      <c r="H134" s="261">
        <v>1.4732026867370629</v>
      </c>
      <c r="I134" s="261">
        <v>1.1936797801761969</v>
      </c>
      <c r="J134" s="261">
        <v>1.521295951063349</v>
      </c>
      <c r="K134" s="261">
        <v>1.389264340152244</v>
      </c>
      <c r="L134" s="261">
        <v>1.773627790130804</v>
      </c>
      <c r="M134" s="261">
        <v>1.7357180328040429</v>
      </c>
      <c r="N134" s="261">
        <v>1.7527048084622481</v>
      </c>
      <c r="O134" s="261">
        <v>1.8497664869290771</v>
      </c>
      <c r="P134" s="261">
        <v>1.7542609888784879</v>
      </c>
      <c r="Q134" s="261">
        <v>1.6208920138992171</v>
      </c>
      <c r="R134" s="261">
        <v>1.7363180610508191</v>
      </c>
      <c r="S134" s="261">
        <v>1.6304357816601851</v>
      </c>
      <c r="T134" s="261">
        <v>1.8415601999065241</v>
      </c>
      <c r="U134" s="261">
        <v>1.536923450307935</v>
      </c>
      <c r="V134" s="261">
        <v>1.557291490406868</v>
      </c>
      <c r="W134" s="261">
        <v>1.538094663910955</v>
      </c>
      <c r="X134" s="261">
        <v>1.2362592393271139</v>
      </c>
      <c r="Y134" s="261">
        <v>1.3469292536567949</v>
      </c>
      <c r="DA134" s="70" t="s">
        <v>1111</v>
      </c>
    </row>
    <row r="135" spans="1:105" ht="12" customHeight="1" x14ac:dyDescent="0.25">
      <c r="A135" s="60" t="s">
        <v>1012</v>
      </c>
      <c r="B135" s="262">
        <v>0.58988553837881463</v>
      </c>
      <c r="C135" s="262">
        <v>0.76854879824472111</v>
      </c>
      <c r="D135" s="262">
        <v>0.83891788260966971</v>
      </c>
      <c r="E135" s="262">
        <v>0.84435934564993453</v>
      </c>
      <c r="F135" s="262">
        <v>0.91895468559028415</v>
      </c>
      <c r="G135" s="262">
        <v>1.115251700003012</v>
      </c>
      <c r="H135" s="262">
        <v>1.4051711556773241</v>
      </c>
      <c r="I135" s="262">
        <v>1.142717149641449</v>
      </c>
      <c r="J135" s="262">
        <v>1.506053255396492</v>
      </c>
      <c r="K135" s="262">
        <v>1.3770182533891351</v>
      </c>
      <c r="L135" s="262">
        <v>1.759530367189251</v>
      </c>
      <c r="M135" s="262">
        <v>1.704242959408278</v>
      </c>
      <c r="N135" s="262">
        <v>1.719732604965581</v>
      </c>
      <c r="O135" s="262">
        <v>1.818624411616562</v>
      </c>
      <c r="P135" s="262">
        <v>1.7342598486467899</v>
      </c>
      <c r="Q135" s="262">
        <v>1.5992487897731791</v>
      </c>
      <c r="R135" s="262">
        <v>1.7147637033046319</v>
      </c>
      <c r="S135" s="262">
        <v>1.615734281640691</v>
      </c>
      <c r="T135" s="262">
        <v>1.8267290837982231</v>
      </c>
      <c r="U135" s="262">
        <v>1.5137882171977399</v>
      </c>
      <c r="V135" s="262">
        <v>1.5311643220774489</v>
      </c>
      <c r="W135" s="262">
        <v>1.517136157212047</v>
      </c>
      <c r="X135" s="262">
        <v>1.1770002823541481</v>
      </c>
      <c r="Y135" s="262">
        <v>1.288429103869122</v>
      </c>
      <c r="DA135" s="72" t="s">
        <v>1112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7.8520945175536538E-2</v>
      </c>
      <c r="P136" s="230">
        <v>4.2371868713769502E-2</v>
      </c>
      <c r="Q136" s="230">
        <v>0</v>
      </c>
      <c r="R136" s="230">
        <v>0</v>
      </c>
      <c r="S136" s="230">
        <v>0</v>
      </c>
      <c r="T136" s="230">
        <v>7.8518884438528742E-3</v>
      </c>
      <c r="U136" s="230">
        <v>5.4682896862643206E-4</v>
      </c>
      <c r="V136" s="230">
        <v>3.596978514175413E-3</v>
      </c>
      <c r="W136" s="230">
        <v>2.6637403763422191E-2</v>
      </c>
      <c r="X136" s="230">
        <v>6.5681319190426732E-3</v>
      </c>
      <c r="Y136" s="230">
        <v>4.8523506409545083E-3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0.168910107705837</v>
      </c>
      <c r="N137" s="295">
        <v>0.51722009222388943</v>
      </c>
      <c r="O137" s="295">
        <v>0.53373990138126692</v>
      </c>
      <c r="P137" s="295">
        <v>0.5759356796875188</v>
      </c>
      <c r="Q137" s="295">
        <v>0.52294038130339615</v>
      </c>
      <c r="R137" s="295">
        <v>0.50890512407523125</v>
      </c>
      <c r="S137" s="295">
        <v>0.42862997964699778</v>
      </c>
      <c r="T137" s="295">
        <v>0.55841434556331926</v>
      </c>
      <c r="U137" s="295">
        <v>0.60484618846850502</v>
      </c>
      <c r="V137" s="295">
        <v>0.70153222726046449</v>
      </c>
      <c r="W137" s="295">
        <v>0.58466176041562434</v>
      </c>
      <c r="X137" s="295">
        <v>0.52617171665641671</v>
      </c>
      <c r="Y137" s="295">
        <v>0.67371815058276974</v>
      </c>
      <c r="DA137" s="122" t="s">
        <v>1114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1.013590833656074E-2</v>
      </c>
      <c r="I138" s="295">
        <v>4.8511634709053064E-3</v>
      </c>
      <c r="J138" s="295">
        <v>0.1131993186467352</v>
      </c>
      <c r="K138" s="295">
        <v>0.2217489244907917</v>
      </c>
      <c r="L138" s="295">
        <v>0.25309448328025053</v>
      </c>
      <c r="M138" s="295">
        <v>0.29632834930292962</v>
      </c>
      <c r="N138" s="295">
        <v>0</v>
      </c>
      <c r="O138" s="295">
        <v>0</v>
      </c>
      <c r="P138" s="295">
        <v>0</v>
      </c>
      <c r="Q138" s="295">
        <v>0</v>
      </c>
      <c r="R138" s="295">
        <v>0</v>
      </c>
      <c r="S138" s="295">
        <v>2.856074695533194E-2</v>
      </c>
      <c r="T138" s="295">
        <v>7.7344354589301306E-2</v>
      </c>
      <c r="U138" s="295">
        <v>3.9294554467937802E-2</v>
      </c>
      <c r="V138" s="295">
        <v>5.2637679898627762E-2</v>
      </c>
      <c r="W138" s="295">
        <v>3.6244400438762592E-2</v>
      </c>
      <c r="X138" s="295">
        <v>4.1145767666555602E-2</v>
      </c>
      <c r="Y138" s="295">
        <v>4.757561919324467E-2</v>
      </c>
      <c r="DA138" s="122" t="s">
        <v>1115</v>
      </c>
    </row>
    <row r="139" spans="1:105" ht="12" customHeight="1" x14ac:dyDescent="0.25">
      <c r="A139" s="59" t="s">
        <v>32</v>
      </c>
      <c r="B139" s="295">
        <v>0.23863803911100939</v>
      </c>
      <c r="C139" s="295">
        <v>0.28418668271306818</v>
      </c>
      <c r="D139" s="295">
        <v>0.34250116724143698</v>
      </c>
      <c r="E139" s="295">
        <v>0.26387226869531821</v>
      </c>
      <c r="F139" s="295">
        <v>0</v>
      </c>
      <c r="G139" s="295">
        <v>0</v>
      </c>
      <c r="H139" s="295">
        <v>0</v>
      </c>
      <c r="I139" s="295">
        <v>0</v>
      </c>
      <c r="J139" s="295">
        <v>0.22614042860508471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1116</v>
      </c>
    </row>
    <row r="140" spans="1:105" ht="12" customHeight="1" x14ac:dyDescent="0.25">
      <c r="A140" s="59" t="s">
        <v>35</v>
      </c>
      <c r="B140" s="295">
        <v>0.3512474992678053</v>
      </c>
      <c r="C140" s="295">
        <v>0.48436211553165293</v>
      </c>
      <c r="D140" s="295">
        <v>0.49641671536823267</v>
      </c>
      <c r="E140" s="295">
        <v>0.58048707695461632</v>
      </c>
      <c r="F140" s="295">
        <v>0.91895468559028415</v>
      </c>
      <c r="G140" s="295">
        <v>1.115251700003012</v>
      </c>
      <c r="H140" s="295">
        <v>1.395035247340763</v>
      </c>
      <c r="I140" s="295">
        <v>1.137865986170544</v>
      </c>
      <c r="J140" s="295">
        <v>1.166713508144672</v>
      </c>
      <c r="K140" s="295">
        <v>1.1552693288983431</v>
      </c>
      <c r="L140" s="295">
        <v>1.5064358839090011</v>
      </c>
      <c r="M140" s="295">
        <v>1.2390045023995111</v>
      </c>
      <c r="N140" s="295">
        <v>1.202512512741692</v>
      </c>
      <c r="O140" s="295">
        <v>1.2063635650597591</v>
      </c>
      <c r="P140" s="295">
        <v>1.115952300245501</v>
      </c>
      <c r="Q140" s="295">
        <v>1.0763084084697829</v>
      </c>
      <c r="R140" s="295">
        <v>1.205858579229401</v>
      </c>
      <c r="S140" s="295">
        <v>1.1585435550383609</v>
      </c>
      <c r="T140" s="295">
        <v>1.1831184952017491</v>
      </c>
      <c r="U140" s="295">
        <v>0.86910064529267106</v>
      </c>
      <c r="V140" s="295">
        <v>0.77339743640418157</v>
      </c>
      <c r="W140" s="295">
        <v>0.86959259259423749</v>
      </c>
      <c r="X140" s="295">
        <v>0.60311466611213305</v>
      </c>
      <c r="Y140" s="295">
        <v>0.56228298345215277</v>
      </c>
      <c r="DA140" s="122" t="s">
        <v>1117</v>
      </c>
    </row>
    <row r="141" spans="1:105" ht="12" customHeight="1" x14ac:dyDescent="0.25">
      <c r="A141" s="60" t="s">
        <v>1019</v>
      </c>
      <c r="B141" s="262">
        <v>4.5635095788450597E-2</v>
      </c>
      <c r="C141" s="262">
        <v>5.8194749038705758E-2</v>
      </c>
      <c r="D141" s="262">
        <v>4.3852223073174032E-2</v>
      </c>
      <c r="E141" s="262">
        <v>4.9560877646092821E-2</v>
      </c>
      <c r="F141" s="262">
        <v>4.4678219491936767E-2</v>
      </c>
      <c r="G141" s="262">
        <v>6.096986171375543E-2</v>
      </c>
      <c r="H141" s="262">
        <v>6.8031531059738873E-2</v>
      </c>
      <c r="I141" s="262">
        <v>5.0962630534747533E-2</v>
      </c>
      <c r="J141" s="262">
        <v>1.524269566685693E-2</v>
      </c>
      <c r="K141" s="262">
        <v>1.22460867631096E-2</v>
      </c>
      <c r="L141" s="262">
        <v>1.409742294155257E-2</v>
      </c>
      <c r="M141" s="262">
        <v>3.147507339576594E-2</v>
      </c>
      <c r="N141" s="262">
        <v>3.2972203496666408E-2</v>
      </c>
      <c r="O141" s="262">
        <v>3.1142075312515081E-2</v>
      </c>
      <c r="P141" s="262">
        <v>2.0001140231698411E-2</v>
      </c>
      <c r="Q141" s="262">
        <v>2.1643224126038349E-2</v>
      </c>
      <c r="R141" s="262">
        <v>2.1554357746186859E-2</v>
      </c>
      <c r="S141" s="262">
        <v>1.470150001949398E-2</v>
      </c>
      <c r="T141" s="262">
        <v>1.4831116108301319E-2</v>
      </c>
      <c r="U141" s="262">
        <v>2.3135233110194459E-2</v>
      </c>
      <c r="V141" s="262">
        <v>2.612716832941897E-2</v>
      </c>
      <c r="W141" s="262">
        <v>2.0958506698907711E-2</v>
      </c>
      <c r="X141" s="262">
        <v>5.9258956972965668E-2</v>
      </c>
      <c r="Y141" s="262">
        <v>5.850014978767297E-2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0.50991367375162877</v>
      </c>
      <c r="C142" s="261">
        <f t="shared" si="5"/>
        <v>0.66262984331219887</v>
      </c>
      <c r="D142" s="261">
        <f t="shared" si="5"/>
        <v>0.68118585948169463</v>
      </c>
      <c r="E142" s="261">
        <f t="shared" si="5"/>
        <v>0.70142242053198955</v>
      </c>
      <c r="F142" s="261">
        <f t="shared" si="5"/>
        <v>0.75935167236166667</v>
      </c>
      <c r="G142" s="261">
        <f t="shared" si="5"/>
        <v>0.93361081189100548</v>
      </c>
      <c r="H142" s="261">
        <f t="shared" si="5"/>
        <v>1.1641157273840232</v>
      </c>
      <c r="I142" s="261">
        <f t="shared" si="5"/>
        <v>0.94197676312836542</v>
      </c>
      <c r="J142" s="261">
        <f t="shared" si="5"/>
        <v>1.1391731680892723</v>
      </c>
      <c r="K142" s="261">
        <f t="shared" si="5"/>
        <v>1.051995186117727</v>
      </c>
      <c r="L142" s="261">
        <f t="shared" si="5"/>
        <v>1.3527385200013444</v>
      </c>
      <c r="M142" s="261">
        <f t="shared" si="5"/>
        <v>1.3003896016315957</v>
      </c>
      <c r="N142" s="261">
        <f t="shared" si="5"/>
        <v>1.3062991036857399</v>
      </c>
      <c r="O142" s="261">
        <f t="shared" si="5"/>
        <v>1.372390555350149</v>
      </c>
      <c r="P142" s="261">
        <f t="shared" si="5"/>
        <v>1.3050046819670167</v>
      </c>
      <c r="Q142" s="261">
        <f t="shared" si="5"/>
        <v>1.2043100558222748</v>
      </c>
      <c r="R142" s="261">
        <f t="shared" si="5"/>
        <v>1.2881373552011117</v>
      </c>
      <c r="S142" s="261">
        <f t="shared" si="5"/>
        <v>1.2051600114070329</v>
      </c>
      <c r="T142" s="261">
        <f t="shared" si="5"/>
        <v>1.339929149585352</v>
      </c>
      <c r="U142" s="261">
        <f t="shared" si="5"/>
        <v>1.1127406928796986</v>
      </c>
      <c r="V142" s="261">
        <f t="shared" si="5"/>
        <v>1.1267431130448367</v>
      </c>
      <c r="W142" s="261">
        <f t="shared" si="5"/>
        <v>1.1160269409851822</v>
      </c>
      <c r="X142" s="261">
        <f t="shared" si="5"/>
        <v>0.94334710099636787</v>
      </c>
      <c r="Y142" s="261">
        <f t="shared" si="5"/>
        <v>1.0098711221461156</v>
      </c>
      <c r="DA142" s="70"/>
    </row>
    <row r="143" spans="1:105" ht="12" customHeight="1" x14ac:dyDescent="0.25">
      <c r="A143" s="60" t="s">
        <v>1022</v>
      </c>
      <c r="B143" s="262">
        <v>0.16752041236868601</v>
      </c>
      <c r="C143" s="262">
        <v>0.22443217194916201</v>
      </c>
      <c r="D143" s="262">
        <v>0.27092489309125911</v>
      </c>
      <c r="E143" s="262">
        <v>0.28607909918584951</v>
      </c>
      <c r="F143" s="262">
        <v>0.3836023253212188</v>
      </c>
      <c r="G143" s="262">
        <v>0.45726923786342222</v>
      </c>
      <c r="H143" s="262">
        <v>0.58846010999302101</v>
      </c>
      <c r="I143" s="262">
        <v>0.48416459313759158</v>
      </c>
      <c r="J143" s="262">
        <v>0.71740700381332145</v>
      </c>
      <c r="K143" s="262">
        <v>0.67862195200078335</v>
      </c>
      <c r="L143" s="262">
        <v>0.87872389155994612</v>
      </c>
      <c r="M143" s="262">
        <v>0.7389331903704397</v>
      </c>
      <c r="N143" s="262">
        <v>0.72251198107897219</v>
      </c>
      <c r="O143" s="262">
        <v>0.76128512197756593</v>
      </c>
      <c r="P143" s="262">
        <v>0.75018575385543118</v>
      </c>
      <c r="Q143" s="262">
        <v>0.69172128151361933</v>
      </c>
      <c r="R143" s="262">
        <v>0.76869979064739591</v>
      </c>
      <c r="S143" s="262">
        <v>0.75598081041872534</v>
      </c>
      <c r="T143" s="262">
        <v>0.84742408682499304</v>
      </c>
      <c r="U143" s="262">
        <v>0.61256425737748288</v>
      </c>
      <c r="V143" s="262">
        <v>0.57005465591187021</v>
      </c>
      <c r="W143" s="262">
        <v>0.62073003912584579</v>
      </c>
      <c r="X143" s="262">
        <v>0.34030007225707859</v>
      </c>
      <c r="Y143" s="262">
        <v>0.35016840093989288</v>
      </c>
      <c r="DA143" s="72" t="s">
        <v>1119</v>
      </c>
    </row>
    <row r="144" spans="1:105" ht="12" customHeight="1" x14ac:dyDescent="0.25">
      <c r="A144" s="60" t="s">
        <v>1024</v>
      </c>
      <c r="B144" s="262">
        <v>0.12474587368903001</v>
      </c>
      <c r="C144" s="262">
        <v>0.16854871443631331</v>
      </c>
      <c r="D144" s="262">
        <v>0.1709326263062208</v>
      </c>
      <c r="E144" s="262">
        <v>0.17109445182371241</v>
      </c>
      <c r="F144" s="262">
        <v>0.18924756238161189</v>
      </c>
      <c r="G144" s="262">
        <v>0.22635637159828501</v>
      </c>
      <c r="H144" s="262">
        <v>0.28868192029825362</v>
      </c>
      <c r="I144" s="262">
        <v>0.24096500540403601</v>
      </c>
      <c r="J144" s="262">
        <v>0.32803949914298669</v>
      </c>
      <c r="K144" s="262">
        <v>0.30143794512699718</v>
      </c>
      <c r="L144" s="262">
        <v>0.39178250372578821</v>
      </c>
      <c r="M144" s="262">
        <v>0.37374138394338091</v>
      </c>
      <c r="N144" s="262">
        <v>0.3856784807715144</v>
      </c>
      <c r="O144" s="262">
        <v>0.41458094200377937</v>
      </c>
      <c r="P144" s="262">
        <v>0.42036362514403047</v>
      </c>
      <c r="Q144" s="262">
        <v>0.37349222344332761</v>
      </c>
      <c r="R144" s="262">
        <v>0.38203479964888631</v>
      </c>
      <c r="S144" s="262">
        <v>0.35324796171142098</v>
      </c>
      <c r="T144" s="262">
        <v>0.38627525504756938</v>
      </c>
      <c r="U144" s="262">
        <v>0.33711342356958929</v>
      </c>
      <c r="V144" s="262">
        <v>0.36411070537281182</v>
      </c>
      <c r="W144" s="262">
        <v>0.34569150280204791</v>
      </c>
      <c r="X144" s="262">
        <v>0.26868561335911612</v>
      </c>
      <c r="Y144" s="262">
        <v>0.29538609579234337</v>
      </c>
      <c r="DA144" s="72" t="s">
        <v>1120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8.6907866544617546E-3</v>
      </c>
      <c r="P145" s="229">
        <v>3.901741619480949E-3</v>
      </c>
      <c r="Q145" s="229">
        <v>0</v>
      </c>
      <c r="R145" s="229">
        <v>0</v>
      </c>
      <c r="S145" s="229">
        <v>0</v>
      </c>
      <c r="T145" s="229">
        <v>1.0503157150965139E-3</v>
      </c>
      <c r="U145" s="229">
        <v>6.4071330994987065E-5</v>
      </c>
      <c r="V145" s="229">
        <v>3.4983916601381718E-4</v>
      </c>
      <c r="W145" s="229">
        <v>2.907847383227035E-3</v>
      </c>
      <c r="X145" s="229">
        <v>7.8161336981365367E-4</v>
      </c>
      <c r="Y145" s="229">
        <v>5.6255644212050402E-4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2.1068039971764371E-2</v>
      </c>
      <c r="N147" s="229">
        <v>6.0483353151568893E-2</v>
      </c>
      <c r="O147" s="229">
        <v>5.9074933465309627E-2</v>
      </c>
      <c r="P147" s="229">
        <v>5.3034059620093853E-2</v>
      </c>
      <c r="Q147" s="229">
        <v>5.3572751165454818E-2</v>
      </c>
      <c r="R147" s="229">
        <v>5.9442670638253502E-2</v>
      </c>
      <c r="S147" s="229">
        <v>5.2069600075638031E-2</v>
      </c>
      <c r="T147" s="229">
        <v>7.4696853740918945E-2</v>
      </c>
      <c r="U147" s="229">
        <v>7.0869142942016169E-2</v>
      </c>
      <c r="V147" s="229">
        <v>6.8230446289690633E-2</v>
      </c>
      <c r="W147" s="229">
        <v>6.3824056773581994E-2</v>
      </c>
      <c r="X147" s="229">
        <v>6.2614888620629278E-2</v>
      </c>
      <c r="Y147" s="229">
        <v>7.8107398625523669E-2</v>
      </c>
      <c r="DA147" s="73" t="s">
        <v>1123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1.6903072436561339E-3</v>
      </c>
      <c r="I148" s="229">
        <v>7.3446360124241911E-4</v>
      </c>
      <c r="J148" s="229">
        <v>1.390243878621125E-2</v>
      </c>
      <c r="K148" s="229">
        <v>2.6793375261238268E-2</v>
      </c>
      <c r="L148" s="229">
        <v>2.9051569314820131E-2</v>
      </c>
      <c r="M148" s="229">
        <v>3.6960828411486117E-2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3.4695348959267471E-3</v>
      </c>
      <c r="T148" s="229">
        <v>1.0346044990328261E-2</v>
      </c>
      <c r="U148" s="229">
        <v>4.6040984477099516E-3</v>
      </c>
      <c r="V148" s="229">
        <v>5.1194973681569769E-3</v>
      </c>
      <c r="W148" s="229">
        <v>3.9565862314709481E-3</v>
      </c>
      <c r="X148" s="229">
        <v>4.8963818808489519E-3</v>
      </c>
      <c r="Y148" s="229">
        <v>5.5156712788107442E-3</v>
      </c>
      <c r="DA148" s="73" t="s">
        <v>1124</v>
      </c>
    </row>
    <row r="149" spans="1:105" ht="12" customHeight="1" x14ac:dyDescent="0.25">
      <c r="A149" s="64" t="s">
        <v>32</v>
      </c>
      <c r="B149" s="229">
        <v>3.9038303782434947E-2</v>
      </c>
      <c r="C149" s="229">
        <v>4.0837653739200758E-2</v>
      </c>
      <c r="D149" s="229">
        <v>5.9539658647415263E-2</v>
      </c>
      <c r="E149" s="229">
        <v>4.770859180099659E-2</v>
      </c>
      <c r="F149" s="229">
        <v>0</v>
      </c>
      <c r="G149" s="229">
        <v>0</v>
      </c>
      <c r="H149" s="229">
        <v>0</v>
      </c>
      <c r="I149" s="229">
        <v>0</v>
      </c>
      <c r="J149" s="229">
        <v>2.777316598151133E-2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2.3588324726985539E-2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2.3690255478157271E-2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2.532757358804183E-3</v>
      </c>
      <c r="T150" s="229">
        <v>3.5151039689626111E-4</v>
      </c>
      <c r="U150" s="229">
        <v>1.7781786350133319E-4</v>
      </c>
      <c r="V150" s="229">
        <v>1.8394190882910829E-4</v>
      </c>
      <c r="W150" s="229">
        <v>1.8579625314240941E-4</v>
      </c>
      <c r="X150" s="229">
        <v>9.1290961968197945E-5</v>
      </c>
      <c r="Y150" s="229">
        <v>6.891299893733615E-5</v>
      </c>
      <c r="DA150" s="73" t="s">
        <v>1126</v>
      </c>
    </row>
    <row r="151" spans="1:105" ht="12" customHeight="1" x14ac:dyDescent="0.25">
      <c r="A151" s="64" t="s">
        <v>35</v>
      </c>
      <c r="B151" s="229">
        <v>5.745985271383576E-2</v>
      </c>
      <c r="C151" s="229">
        <v>6.9602882758724074E-2</v>
      </c>
      <c r="D151" s="229">
        <v>8.6296003070438068E-2</v>
      </c>
      <c r="E151" s="229">
        <v>0.1049531318206037</v>
      </c>
      <c r="F151" s="229">
        <v>0.1522004968686301</v>
      </c>
      <c r="G151" s="229">
        <v>0.19757157198581171</v>
      </c>
      <c r="H151" s="229">
        <v>0.2326420193866745</v>
      </c>
      <c r="I151" s="229">
        <v>0.1722723126001183</v>
      </c>
      <c r="J151" s="229">
        <v>0.1432885225983194</v>
      </c>
      <c r="K151" s="229">
        <v>0.1395883417610784</v>
      </c>
      <c r="L151" s="229">
        <v>0.17291695153724321</v>
      </c>
      <c r="M151" s="229">
        <v>0.15454016776313309</v>
      </c>
      <c r="N151" s="229">
        <v>0.14062096595012519</v>
      </c>
      <c r="O151" s="229">
        <v>0.1335216781740505</v>
      </c>
      <c r="P151" s="229">
        <v>0.10276057363994449</v>
      </c>
      <c r="Q151" s="229">
        <v>0.1102626697148965</v>
      </c>
      <c r="R151" s="229">
        <v>0.14085032940412931</v>
      </c>
      <c r="S151" s="229">
        <v>0.14073887139377539</v>
      </c>
      <c r="T151" s="229">
        <v>0.15826102946031881</v>
      </c>
      <c r="U151" s="229">
        <v>0.1018315383919328</v>
      </c>
      <c r="V151" s="229">
        <v>7.5219997306792019E-2</v>
      </c>
      <c r="W151" s="229">
        <v>9.4928265806483558E-2</v>
      </c>
      <c r="X151" s="229">
        <v>7.1771166044522675E-2</v>
      </c>
      <c r="Y151" s="229">
        <v>6.5188181572451806E-2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2.4586813044577691E-2</v>
      </c>
      <c r="C153" s="229">
        <v>2.646515175708325E-2</v>
      </c>
      <c r="D153" s="229">
        <v>1.6926006423096541E-2</v>
      </c>
      <c r="E153" s="229">
        <v>1.167361884458218E-2</v>
      </c>
      <c r="F153" s="229">
        <v>3.2245765822499363E-2</v>
      </c>
      <c r="G153" s="229">
        <v>2.318903456780845E-2</v>
      </c>
      <c r="H153" s="229">
        <v>5.0726722211448437E-2</v>
      </c>
      <c r="I153" s="229">
        <v>6.4381819148951053E-2</v>
      </c>
      <c r="J153" s="229">
        <v>0.11688512828242791</v>
      </c>
      <c r="K153" s="229">
        <v>7.631034456386121E-2</v>
      </c>
      <c r="L153" s="229">
        <v>0.12814121343305221</v>
      </c>
      <c r="M153" s="229">
        <v>0.14260813674455261</v>
      </c>
      <c r="N153" s="229">
        <v>0.17538589279326311</v>
      </c>
      <c r="O153" s="229">
        <v>0.17397964774647659</v>
      </c>
      <c r="P153" s="229">
        <v>0.22756697806235129</v>
      </c>
      <c r="Q153" s="229">
        <v>0.17484644214232309</v>
      </c>
      <c r="R153" s="229">
        <v>0.14638107675350159</v>
      </c>
      <c r="S153" s="229">
        <v>0.12674522952381939</v>
      </c>
      <c r="T153" s="229">
        <v>0.10945351724251121</v>
      </c>
      <c r="U153" s="229">
        <v>0.1265101222638419</v>
      </c>
      <c r="V153" s="229">
        <v>0.16798720981902951</v>
      </c>
      <c r="W153" s="229">
        <v>0.10295403062826861</v>
      </c>
      <c r="X153" s="229">
        <v>8.4587244571776452E-2</v>
      </c>
      <c r="Y153" s="229">
        <v>9.9435714716664667E-2</v>
      </c>
      <c r="DA153" s="73" t="s">
        <v>1129</v>
      </c>
    </row>
    <row r="154" spans="1:105" ht="12" customHeight="1" x14ac:dyDescent="0.25">
      <c r="A154" s="64" t="s">
        <v>39</v>
      </c>
      <c r="B154" s="229">
        <v>3.6609041481816041E-3</v>
      </c>
      <c r="C154" s="229">
        <v>8.0547014543196731E-3</v>
      </c>
      <c r="D154" s="229">
        <v>8.1709581652709105E-3</v>
      </c>
      <c r="E154" s="229">
        <v>6.7591093575299624E-3</v>
      </c>
      <c r="F154" s="229">
        <v>4.8012996904824396E-3</v>
      </c>
      <c r="G154" s="229">
        <v>5.595765044664797E-3</v>
      </c>
      <c r="H154" s="229">
        <v>3.6228714564746222E-3</v>
      </c>
      <c r="I154" s="229">
        <v>3.5764100537242311E-3</v>
      </c>
      <c r="J154" s="229">
        <v>2.4999880163594922E-3</v>
      </c>
      <c r="K154" s="229">
        <v>5.8745883540819353E-2</v>
      </c>
      <c r="L154" s="229">
        <v>6.1672769440672723E-2</v>
      </c>
      <c r="M154" s="229">
        <v>1.856421105244464E-2</v>
      </c>
      <c r="N154" s="229">
        <v>9.1882688765572134E-3</v>
      </c>
      <c r="O154" s="229">
        <v>3.9313895963480873E-2</v>
      </c>
      <c r="P154" s="229">
        <v>3.3100272202159817E-2</v>
      </c>
      <c r="Q154" s="229">
        <v>3.4810360420653122E-2</v>
      </c>
      <c r="R154" s="229">
        <v>3.5360722853001819E-2</v>
      </c>
      <c r="S154" s="229">
        <v>2.7691968463457312E-2</v>
      </c>
      <c r="T154" s="229">
        <v>3.2115983501499447E-2</v>
      </c>
      <c r="U154" s="229">
        <v>3.3056632329592099E-2</v>
      </c>
      <c r="V154" s="229">
        <v>4.7019773514299791E-2</v>
      </c>
      <c r="W154" s="229">
        <v>7.6934919725873338E-2</v>
      </c>
      <c r="X154" s="229">
        <v>4.3943027909556891E-2</v>
      </c>
      <c r="Y154" s="229">
        <v>4.6507660157834717E-2</v>
      </c>
      <c r="DA154" s="73" t="s">
        <v>1130</v>
      </c>
    </row>
    <row r="155" spans="1:105" ht="12" customHeight="1" x14ac:dyDescent="0.25">
      <c r="A155" s="60" t="s">
        <v>1036</v>
      </c>
      <c r="B155" s="262">
        <v>0.21764738769391281</v>
      </c>
      <c r="C155" s="262">
        <v>0.26964895692672358</v>
      </c>
      <c r="D155" s="262">
        <v>0.23932834008421469</v>
      </c>
      <c r="E155" s="262">
        <v>0.24424886952242761</v>
      </c>
      <c r="F155" s="262">
        <v>0.18650178465883591</v>
      </c>
      <c r="G155" s="262">
        <v>0.2499852024292982</v>
      </c>
      <c r="H155" s="262">
        <v>0.28697369709274861</v>
      </c>
      <c r="I155" s="262">
        <v>0.21684716458673781</v>
      </c>
      <c r="J155" s="262">
        <v>9.3726665132963988E-2</v>
      </c>
      <c r="K155" s="262">
        <v>7.1935288989946541E-2</v>
      </c>
      <c r="L155" s="262">
        <v>8.2232124715610144E-2</v>
      </c>
      <c r="M155" s="262">
        <v>0.18771502731777509</v>
      </c>
      <c r="N155" s="262">
        <v>0.1981086418352534</v>
      </c>
      <c r="O155" s="262">
        <v>0.19652449136880379</v>
      </c>
      <c r="P155" s="262">
        <v>0.13445530296755501</v>
      </c>
      <c r="Q155" s="262">
        <v>0.13909655086532799</v>
      </c>
      <c r="R155" s="262">
        <v>0.1374027649048295</v>
      </c>
      <c r="S155" s="262">
        <v>9.5931239276886487E-2</v>
      </c>
      <c r="T155" s="262">
        <v>0.1062298077127897</v>
      </c>
      <c r="U155" s="262">
        <v>0.16306301193262651</v>
      </c>
      <c r="V155" s="262">
        <v>0.1925777517601546</v>
      </c>
      <c r="W155" s="262">
        <v>0.14960539905728851</v>
      </c>
      <c r="X155" s="262">
        <v>0.33436141538017311</v>
      </c>
      <c r="Y155" s="262">
        <v>0.36431662541387938</v>
      </c>
      <c r="DA155" s="72" t="s">
        <v>1131</v>
      </c>
    </row>
    <row r="156" spans="1:105" ht="12" customHeight="1" x14ac:dyDescent="0.25">
      <c r="A156" s="132" t="s">
        <v>1038</v>
      </c>
      <c r="B156" s="316">
        <v>0.19944005492989519</v>
      </c>
      <c r="C156" s="316">
        <v>0.25254073360473861</v>
      </c>
      <c r="D156" s="316">
        <v>0.25188193078528792</v>
      </c>
      <c r="E156" s="316">
        <v>0.26730726378619052</v>
      </c>
      <c r="F156" s="316">
        <v>0.27296420622739909</v>
      </c>
      <c r="G156" s="316">
        <v>0.35139273501606411</v>
      </c>
      <c r="H156" s="316">
        <v>0.42321618468896288</v>
      </c>
      <c r="I156" s="316">
        <v>0.32904406776892903</v>
      </c>
      <c r="J156" s="316">
        <v>0.24962458537534921</v>
      </c>
      <c r="K156" s="316">
        <v>0.21781628571642789</v>
      </c>
      <c r="L156" s="316">
        <v>0.26902233219628058</v>
      </c>
      <c r="M156" s="316">
        <v>0.45368547904523332</v>
      </c>
      <c r="N156" s="316">
        <v>0.49201452993371342</v>
      </c>
      <c r="O156" s="316">
        <v>0.47592229323525798</v>
      </c>
      <c r="P156" s="316">
        <v>0.4027799982973706</v>
      </c>
      <c r="Q156" s="316">
        <v>0.40303793762521278</v>
      </c>
      <c r="R156" s="316">
        <v>0.39215673230680098</v>
      </c>
      <c r="S156" s="316">
        <v>0.34579712614437408</v>
      </c>
      <c r="T156" s="316">
        <v>0.35816550812043801</v>
      </c>
      <c r="U156" s="316">
        <v>0.41181890221114692</v>
      </c>
      <c r="V156" s="316">
        <v>0.39843278860236753</v>
      </c>
      <c r="W156" s="316">
        <v>0.38351763579748338</v>
      </c>
      <c r="X156" s="316">
        <v>0.44654256278469567</v>
      </c>
      <c r="Y156" s="316">
        <v>0.46942181873484068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1.0000000000000002</v>
      </c>
      <c r="C160" s="232">
        <f t="shared" si="6"/>
        <v>1</v>
      </c>
      <c r="D160" s="232">
        <f t="shared" si="6"/>
        <v>0.99999999999999989</v>
      </c>
      <c r="E160" s="232">
        <f t="shared" si="6"/>
        <v>1</v>
      </c>
      <c r="F160" s="232">
        <f t="shared" si="6"/>
        <v>1</v>
      </c>
      <c r="G160" s="232">
        <f t="shared" si="6"/>
        <v>1.0000000000000002</v>
      </c>
      <c r="H160" s="232">
        <f t="shared" si="6"/>
        <v>0.99999999999999978</v>
      </c>
      <c r="I160" s="232">
        <f t="shared" si="6"/>
        <v>1</v>
      </c>
      <c r="J160" s="232">
        <f t="shared" si="6"/>
        <v>1</v>
      </c>
      <c r="K160" s="232">
        <f t="shared" si="6"/>
        <v>0.99999999999999989</v>
      </c>
      <c r="L160" s="232">
        <f t="shared" si="6"/>
        <v>1</v>
      </c>
      <c r="M160" s="232">
        <f t="shared" si="6"/>
        <v>1</v>
      </c>
      <c r="N160" s="232">
        <f t="shared" si="6"/>
        <v>1</v>
      </c>
      <c r="O160" s="232">
        <f t="shared" si="6"/>
        <v>1</v>
      </c>
      <c r="P160" s="232">
        <f t="shared" si="6"/>
        <v>1</v>
      </c>
      <c r="Q160" s="232">
        <f t="shared" si="6"/>
        <v>0.99999999999999989</v>
      </c>
      <c r="R160" s="232">
        <f t="shared" si="6"/>
        <v>0.99999999999999989</v>
      </c>
      <c r="S160" s="232">
        <f t="shared" si="6"/>
        <v>1</v>
      </c>
      <c r="T160" s="232">
        <f t="shared" si="6"/>
        <v>1.0000000000000002</v>
      </c>
      <c r="U160" s="232">
        <f t="shared" si="6"/>
        <v>1.0000000000000002</v>
      </c>
      <c r="V160" s="232">
        <f t="shared" si="6"/>
        <v>1</v>
      </c>
      <c r="W160" s="232">
        <f t="shared" si="6"/>
        <v>0.99999999999999978</v>
      </c>
      <c r="X160" s="232">
        <f t="shared" si="6"/>
        <v>1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7.0302126736168377E-3</v>
      </c>
      <c r="C161" s="266">
        <f t="shared" si="7"/>
        <v>6.8769641648606253E-3</v>
      </c>
      <c r="D161" s="266">
        <f t="shared" si="7"/>
        <v>7.3951115429620731E-3</v>
      </c>
      <c r="E161" s="266">
        <f t="shared" si="7"/>
        <v>7.5631280400125702E-3</v>
      </c>
      <c r="F161" s="266">
        <f t="shared" si="7"/>
        <v>6.2616337101306157E-3</v>
      </c>
      <c r="G161" s="266">
        <f t="shared" si="7"/>
        <v>6.3060893120022669E-3</v>
      </c>
      <c r="H161" s="266">
        <f t="shared" si="7"/>
        <v>5.8782134066907576E-3</v>
      </c>
      <c r="I161" s="266">
        <f t="shared" si="7"/>
        <v>6.2376085017067156E-3</v>
      </c>
      <c r="J161" s="266">
        <f t="shared" si="7"/>
        <v>4.6665520596999533E-3</v>
      </c>
      <c r="K161" s="266">
        <f t="shared" si="7"/>
        <v>5.1288260655146228E-3</v>
      </c>
      <c r="L161" s="266">
        <f t="shared" si="7"/>
        <v>4.8790425741499794E-3</v>
      </c>
      <c r="M161" s="266">
        <f t="shared" si="7"/>
        <v>6.1081046034640379E-3</v>
      </c>
      <c r="N161" s="266">
        <f t="shared" si="7"/>
        <v>6.1355158818621061E-3</v>
      </c>
      <c r="O161" s="266">
        <f t="shared" si="7"/>
        <v>5.8868591249428342E-3</v>
      </c>
      <c r="P161" s="266">
        <f t="shared" si="7"/>
        <v>5.0600142654657846E-3</v>
      </c>
      <c r="Q161" s="266">
        <f t="shared" si="7"/>
        <v>5.4328253372300421E-3</v>
      </c>
      <c r="R161" s="266">
        <f t="shared" si="7"/>
        <v>5.5758776578161461E-3</v>
      </c>
      <c r="S161" s="266">
        <f t="shared" si="7"/>
        <v>5.1809686362474811E-3</v>
      </c>
      <c r="T161" s="266">
        <f t="shared" si="7"/>
        <v>5.1264822861197294E-3</v>
      </c>
      <c r="U161" s="266">
        <f t="shared" si="7"/>
        <v>5.1829534078351568E-3</v>
      </c>
      <c r="V161" s="266">
        <f t="shared" si="7"/>
        <v>4.9099066659779554E-3</v>
      </c>
      <c r="W161" s="266">
        <f t="shared" si="7"/>
        <v>5.4614123983753923E-3</v>
      </c>
      <c r="X161" s="266">
        <f t="shared" si="7"/>
        <v>7.3566792074686201E-3</v>
      </c>
      <c r="Y161" s="266">
        <f t="shared" si="7"/>
        <v>6.9674359061720472E-3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5.562514753617348E-2</v>
      </c>
      <c r="C162" s="267">
        <f t="shared" si="8"/>
        <v>5.4412599451923678E-2</v>
      </c>
      <c r="D162" s="267">
        <f t="shared" si="8"/>
        <v>5.8512336642028678E-2</v>
      </c>
      <c r="E162" s="267">
        <f t="shared" si="8"/>
        <v>5.9841733471233963E-2</v>
      </c>
      <c r="F162" s="267">
        <f t="shared" si="8"/>
        <v>4.9543920662687521E-2</v>
      </c>
      <c r="G162" s="267">
        <f t="shared" si="8"/>
        <v>4.9895666694809715E-2</v>
      </c>
      <c r="H162" s="267">
        <f t="shared" si="8"/>
        <v>4.6510184424913954E-2</v>
      </c>
      <c r="I162" s="267">
        <f t="shared" si="8"/>
        <v>4.9353826020432687E-2</v>
      </c>
      <c r="J162" s="267">
        <f t="shared" si="8"/>
        <v>3.6923157073212587E-2</v>
      </c>
      <c r="K162" s="267">
        <f t="shared" si="8"/>
        <v>4.0580807413163077E-2</v>
      </c>
      <c r="L162" s="267">
        <f t="shared" si="8"/>
        <v>3.8604445643710301E-2</v>
      </c>
      <c r="M162" s="267">
        <f t="shared" si="8"/>
        <v>4.8329152403759214E-2</v>
      </c>
      <c r="N162" s="267">
        <f t="shared" si="8"/>
        <v>4.854603864544714E-2</v>
      </c>
      <c r="O162" s="267">
        <f t="shared" si="8"/>
        <v>4.6578591936273138E-2</v>
      </c>
      <c r="P162" s="267">
        <f t="shared" si="8"/>
        <v>4.0036347848758876E-2</v>
      </c>
      <c r="Q162" s="267">
        <f t="shared" si="8"/>
        <v>4.2986140669085716E-2</v>
      </c>
      <c r="R162" s="267">
        <f t="shared" si="8"/>
        <v>4.4118013459770476E-2</v>
      </c>
      <c r="S162" s="267">
        <f t="shared" si="8"/>
        <v>4.0993375044412028E-2</v>
      </c>
      <c r="T162" s="267">
        <f t="shared" si="8"/>
        <v>4.0562262728857504E-2</v>
      </c>
      <c r="U162" s="267">
        <f t="shared" si="8"/>
        <v>4.1009079151459092E-2</v>
      </c>
      <c r="V162" s="267">
        <f t="shared" si="8"/>
        <v>3.8848651579036261E-2</v>
      </c>
      <c r="W162" s="267">
        <f t="shared" si="8"/>
        <v>4.3212330055902311E-2</v>
      </c>
      <c r="X162" s="267">
        <f t="shared" si="8"/>
        <v>5.8208248496871166E-2</v>
      </c>
      <c r="Y162" s="267">
        <f t="shared" si="8"/>
        <v>5.5128438956635738E-2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6.1389669382550152E-2</v>
      </c>
      <c r="C163" s="267">
        <f t="shared" si="9"/>
        <v>6.0051463026259015E-2</v>
      </c>
      <c r="D163" s="267">
        <f t="shared" si="9"/>
        <v>6.4576062453024066E-2</v>
      </c>
      <c r="E163" s="267">
        <f t="shared" si="9"/>
        <v>6.6043226774162245E-2</v>
      </c>
      <c r="F163" s="267">
        <f t="shared" si="9"/>
        <v>5.4678235368630354E-2</v>
      </c>
      <c r="G163" s="267">
        <f t="shared" si="9"/>
        <v>5.5066433397310863E-2</v>
      </c>
      <c r="H163" s="267">
        <f t="shared" si="9"/>
        <v>5.1330108255625055E-2</v>
      </c>
      <c r="I163" s="267">
        <f t="shared" si="9"/>
        <v>5.4468440918524298E-2</v>
      </c>
      <c r="J163" s="267">
        <f t="shared" si="9"/>
        <v>4.0749562125843082E-2</v>
      </c>
      <c r="K163" s="267">
        <f t="shared" si="9"/>
        <v>4.4786260544314921E-2</v>
      </c>
      <c r="L163" s="267">
        <f t="shared" si="9"/>
        <v>4.2605085284903352E-2</v>
      </c>
      <c r="M163" s="267">
        <f t="shared" si="9"/>
        <v>5.3337578757454096E-2</v>
      </c>
      <c r="N163" s="267">
        <f t="shared" si="9"/>
        <v>5.3576941262734427E-2</v>
      </c>
      <c r="O163" s="267">
        <f t="shared" si="9"/>
        <v>5.1405604945371226E-2</v>
      </c>
      <c r="P163" s="267">
        <f t="shared" si="9"/>
        <v>4.4185377775793601E-2</v>
      </c>
      <c r="Q163" s="267">
        <f t="shared" si="9"/>
        <v>4.7440862282493092E-2</v>
      </c>
      <c r="R163" s="267">
        <f t="shared" si="9"/>
        <v>4.8690032837196862E-2</v>
      </c>
      <c r="S163" s="267">
        <f t="shared" si="9"/>
        <v>4.5241583210449771E-2</v>
      </c>
      <c r="T163" s="267">
        <f t="shared" si="9"/>
        <v>4.4765794045101004E-2</v>
      </c>
      <c r="U163" s="267">
        <f t="shared" si="9"/>
        <v>4.5258914758899871E-2</v>
      </c>
      <c r="V163" s="267">
        <f t="shared" si="9"/>
        <v>4.2874598666799019E-2</v>
      </c>
      <c r="W163" s="267">
        <f t="shared" si="9"/>
        <v>4.7690492032517254E-2</v>
      </c>
      <c r="X163" s="267">
        <f t="shared" si="9"/>
        <v>6.4240461173364849E-2</v>
      </c>
      <c r="Y163" s="267">
        <f t="shared" si="9"/>
        <v>6.0841486108834442E-2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9.9882904258240771E-2</v>
      </c>
      <c r="C164" s="267">
        <f t="shared" si="10"/>
        <v>9.7705600833941919E-2</v>
      </c>
      <c r="D164" s="267">
        <f t="shared" si="10"/>
        <v>0.10506726503405776</v>
      </c>
      <c r="E164" s="267">
        <f t="shared" si="10"/>
        <v>0.10745438708396095</v>
      </c>
      <c r="F164" s="267">
        <f t="shared" si="10"/>
        <v>8.8963192069036454E-2</v>
      </c>
      <c r="G164" s="267">
        <f t="shared" si="10"/>
        <v>8.9594802353338748E-2</v>
      </c>
      <c r="H164" s="267">
        <f t="shared" si="10"/>
        <v>8.3515684968309425E-2</v>
      </c>
      <c r="I164" s="267">
        <f t="shared" si="10"/>
        <v>8.8621849964011082E-2</v>
      </c>
      <c r="J164" s="267">
        <f t="shared" si="10"/>
        <v>6.6300806851026253E-2</v>
      </c>
      <c r="K164" s="267">
        <f t="shared" si="10"/>
        <v>7.2868640913449467E-2</v>
      </c>
      <c r="L164" s="267">
        <f t="shared" si="10"/>
        <v>6.931980082687661E-2</v>
      </c>
      <c r="M164" s="267">
        <f t="shared" si="10"/>
        <v>8.6781902003718769E-2</v>
      </c>
      <c r="N164" s="267">
        <f t="shared" si="10"/>
        <v>8.7171352255502085E-2</v>
      </c>
      <c r="O164" s="267">
        <f t="shared" si="10"/>
        <v>8.3638520434106453E-2</v>
      </c>
      <c r="P164" s="267">
        <f t="shared" si="10"/>
        <v>7.1890985932696314E-2</v>
      </c>
      <c r="Q164" s="267">
        <f t="shared" si="10"/>
        <v>7.718776062732069E-2</v>
      </c>
      <c r="R164" s="267">
        <f t="shared" si="10"/>
        <v>7.922020002913896E-2</v>
      </c>
      <c r="S164" s="267">
        <f t="shared" si="10"/>
        <v>7.3609465073696242E-2</v>
      </c>
      <c r="T164" s="267">
        <f t="shared" si="10"/>
        <v>7.2835341281735425E-2</v>
      </c>
      <c r="U164" s="267">
        <f t="shared" si="10"/>
        <v>7.3637664042869699E-2</v>
      </c>
      <c r="V164" s="267">
        <f t="shared" si="10"/>
        <v>6.975830749405619E-2</v>
      </c>
      <c r="W164" s="267">
        <f t="shared" si="10"/>
        <v>7.7593916006107613E-2</v>
      </c>
      <c r="X164" s="267">
        <f t="shared" si="10"/>
        <v>0.10452123129870303</v>
      </c>
      <c r="Y164" s="267">
        <f t="shared" si="10"/>
        <v>9.8990992997026503E-2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1.9391810807987801E-2</v>
      </c>
      <c r="C165" s="268">
        <f t="shared" si="11"/>
        <v>1.9216571422771778E-2</v>
      </c>
      <c r="D165" s="268">
        <f t="shared" si="11"/>
        <v>2.1396650597118556E-2</v>
      </c>
      <c r="E165" s="268">
        <f t="shared" si="11"/>
        <v>2.1431251776233978E-2</v>
      </c>
      <c r="F165" s="268">
        <f t="shared" si="11"/>
        <v>1.867877725967506E-2</v>
      </c>
      <c r="G165" s="268">
        <f t="shared" si="11"/>
        <v>1.8128227217857604E-2</v>
      </c>
      <c r="H165" s="268">
        <f t="shared" si="11"/>
        <v>1.7372042282466638E-2</v>
      </c>
      <c r="I165" s="268">
        <f t="shared" si="11"/>
        <v>1.8984490495897011E-2</v>
      </c>
      <c r="J165" s="268">
        <f t="shared" si="11"/>
        <v>2.1925432033862352E-2</v>
      </c>
      <c r="K165" s="268">
        <f t="shared" si="11"/>
        <v>2.5814163055928981E-2</v>
      </c>
      <c r="L165" s="268">
        <f t="shared" si="11"/>
        <v>2.5402329611106791E-2</v>
      </c>
      <c r="M165" s="268">
        <f t="shared" si="11"/>
        <v>2.4066447087750562E-2</v>
      </c>
      <c r="N165" s="268">
        <f t="shared" si="11"/>
        <v>2.3420382041544358E-2</v>
      </c>
      <c r="O165" s="268">
        <f t="shared" si="11"/>
        <v>2.3100267306310766E-2</v>
      </c>
      <c r="P165" s="268">
        <f t="shared" si="11"/>
        <v>2.2677888352991286E-2</v>
      </c>
      <c r="Q165" s="268">
        <f t="shared" si="11"/>
        <v>2.3174894892012948E-2</v>
      </c>
      <c r="R165" s="268">
        <f t="shared" si="11"/>
        <v>2.3993686260800631E-2</v>
      </c>
      <c r="S165" s="268">
        <f t="shared" si="11"/>
        <v>2.5036727008336413E-2</v>
      </c>
      <c r="T165" s="268">
        <f t="shared" si="11"/>
        <v>2.5041103856005362E-2</v>
      </c>
      <c r="U165" s="268">
        <f t="shared" si="11"/>
        <v>2.0775352203020365E-2</v>
      </c>
      <c r="V165" s="268">
        <f t="shared" si="11"/>
        <v>1.9033364356445488E-2</v>
      </c>
      <c r="W165" s="268">
        <f t="shared" si="11"/>
        <v>2.2760342199437126E-2</v>
      </c>
      <c r="X165" s="268">
        <f t="shared" si="11"/>
        <v>2.2254434148948222E-2</v>
      </c>
      <c r="Y165" s="268">
        <f t="shared" si="11"/>
        <v>2.1263764141614482E-2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0.27927511444395881</v>
      </c>
      <c r="C166" s="317">
        <f t="shared" si="12"/>
        <v>0.27139210520914447</v>
      </c>
      <c r="D166" s="317">
        <f t="shared" si="12"/>
        <v>0.19757406351684381</v>
      </c>
      <c r="E166" s="317">
        <f t="shared" si="12"/>
        <v>0.20788115051798284</v>
      </c>
      <c r="F166" s="317">
        <f t="shared" si="12"/>
        <v>0.31226531888518488</v>
      </c>
      <c r="G166" s="317">
        <f t="shared" si="12"/>
        <v>0.33716937383382156</v>
      </c>
      <c r="H166" s="317">
        <f t="shared" si="12"/>
        <v>0.36105776513810767</v>
      </c>
      <c r="I166" s="317">
        <f t="shared" si="12"/>
        <v>0.29393442410693743</v>
      </c>
      <c r="J166" s="317">
        <f t="shared" si="12"/>
        <v>0.19762015744383701</v>
      </c>
      <c r="K166" s="317">
        <f t="shared" si="12"/>
        <v>8.1235857397989997E-2</v>
      </c>
      <c r="L166" s="317">
        <f t="shared" si="12"/>
        <v>9.3726034301081881E-2</v>
      </c>
      <c r="M166" s="317">
        <f t="shared" si="12"/>
        <v>9.6612360721951979E-2</v>
      </c>
      <c r="N166" s="317">
        <f t="shared" si="12"/>
        <v>7.726912449956852E-2</v>
      </c>
      <c r="O166" s="317">
        <f t="shared" si="12"/>
        <v>7.7568240833340407E-2</v>
      </c>
      <c r="P166" s="317">
        <f t="shared" si="12"/>
        <v>6.8774652580766496E-2</v>
      </c>
      <c r="Q166" s="317">
        <f t="shared" si="12"/>
        <v>7.0460786515291071E-2</v>
      </c>
      <c r="R166" s="317">
        <f t="shared" si="12"/>
        <v>7.4058131001324273E-2</v>
      </c>
      <c r="S166" s="317">
        <f t="shared" si="12"/>
        <v>6.7861304845591899E-2</v>
      </c>
      <c r="T166" s="317">
        <f t="shared" si="12"/>
        <v>8.2292390046183037E-2</v>
      </c>
      <c r="U166" s="317">
        <f t="shared" si="12"/>
        <v>0.1727738955258834</v>
      </c>
      <c r="V166" s="317">
        <f t="shared" si="12"/>
        <v>0.19622430459050366</v>
      </c>
      <c r="W166" s="317">
        <f t="shared" si="12"/>
        <v>8.4642461127829707E-2</v>
      </c>
      <c r="X166" s="317">
        <f t="shared" si="12"/>
        <v>0.10486534513093629</v>
      </c>
      <c r="Y166" s="317">
        <f t="shared" si="12"/>
        <v>0.12750122048985044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0.26680895311216596</v>
      </c>
      <c r="C167" s="269">
        <f t="shared" si="13"/>
        <v>0.27848954754492072</v>
      </c>
      <c r="D167" s="269">
        <f t="shared" si="13"/>
        <v>0.30450246476605319</v>
      </c>
      <c r="E167" s="269">
        <f t="shared" si="13"/>
        <v>0.29372759592347364</v>
      </c>
      <c r="F167" s="269">
        <f t="shared" si="13"/>
        <v>0.26340886255040169</v>
      </c>
      <c r="G167" s="269">
        <f t="shared" si="13"/>
        <v>0.24647801875824255</v>
      </c>
      <c r="H167" s="269">
        <f t="shared" si="13"/>
        <v>0.24328806173916737</v>
      </c>
      <c r="I167" s="269">
        <f t="shared" si="13"/>
        <v>0.27716357550026111</v>
      </c>
      <c r="J167" s="269">
        <f t="shared" si="13"/>
        <v>0.37209431125518377</v>
      </c>
      <c r="K167" s="269">
        <f t="shared" si="13"/>
        <v>0.43066906276447642</v>
      </c>
      <c r="L167" s="269">
        <f t="shared" si="13"/>
        <v>0.43113119050236542</v>
      </c>
      <c r="M167" s="269">
        <f t="shared" si="13"/>
        <v>0.40199420649593126</v>
      </c>
      <c r="N167" s="269">
        <f t="shared" si="13"/>
        <v>0.41681611459641088</v>
      </c>
      <c r="O167" s="269">
        <f t="shared" si="13"/>
        <v>0.42476914775193847</v>
      </c>
      <c r="P167" s="269">
        <f t="shared" si="13"/>
        <v>0.45779017477698153</v>
      </c>
      <c r="Q167" s="269">
        <f t="shared" si="13"/>
        <v>0.44258770454892993</v>
      </c>
      <c r="R167" s="269">
        <f t="shared" si="13"/>
        <v>0.42976234682727521</v>
      </c>
      <c r="S167" s="269">
        <f t="shared" si="13"/>
        <v>0.43839931520971787</v>
      </c>
      <c r="T167" s="269">
        <f t="shared" si="13"/>
        <v>0.42602048098142181</v>
      </c>
      <c r="U167" s="269">
        <f t="shared" si="13"/>
        <v>0.38030647094156489</v>
      </c>
      <c r="V167" s="269">
        <f t="shared" si="13"/>
        <v>0.38141927308127199</v>
      </c>
      <c r="W167" s="269">
        <f t="shared" si="13"/>
        <v>0.43022757833886294</v>
      </c>
      <c r="X167" s="269">
        <f t="shared" si="13"/>
        <v>0.37415328890459765</v>
      </c>
      <c r="Y167" s="269">
        <f t="shared" si="13"/>
        <v>0.37058339454883116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0.14930277491005498</v>
      </c>
      <c r="C168" s="269">
        <f t="shared" si="14"/>
        <v>0.15004387895060078</v>
      </c>
      <c r="D168" s="269">
        <f t="shared" si="14"/>
        <v>0.1727338601717209</v>
      </c>
      <c r="E168" s="269">
        <f t="shared" si="14"/>
        <v>0.16856662846506121</v>
      </c>
      <c r="F168" s="269">
        <f t="shared" si="14"/>
        <v>0.1473247538140296</v>
      </c>
      <c r="G168" s="269">
        <f t="shared" si="14"/>
        <v>0.14068202820221687</v>
      </c>
      <c r="H168" s="269">
        <f t="shared" si="14"/>
        <v>0.13637279105542874</v>
      </c>
      <c r="I168" s="269">
        <f t="shared" si="14"/>
        <v>0.15081135105394161</v>
      </c>
      <c r="J168" s="269">
        <f t="shared" si="14"/>
        <v>0.18954163107259048</v>
      </c>
      <c r="K168" s="269">
        <f t="shared" si="14"/>
        <v>0.2180191574133066</v>
      </c>
      <c r="L168" s="269">
        <f t="shared" si="14"/>
        <v>0.21438327686766737</v>
      </c>
      <c r="M168" s="269">
        <f t="shared" si="14"/>
        <v>0.20506511886356904</v>
      </c>
      <c r="N168" s="269">
        <f t="shared" si="14"/>
        <v>0.20806157669262149</v>
      </c>
      <c r="O168" s="269">
        <f t="shared" si="14"/>
        <v>0.20817307237635002</v>
      </c>
      <c r="P168" s="269">
        <f t="shared" si="14"/>
        <v>0.20984545068462268</v>
      </c>
      <c r="Q168" s="269">
        <f t="shared" si="14"/>
        <v>0.21097737156036087</v>
      </c>
      <c r="R168" s="269">
        <f t="shared" si="14"/>
        <v>0.21454516640956833</v>
      </c>
      <c r="S168" s="269">
        <f t="shared" si="14"/>
        <v>0.22225826215183406</v>
      </c>
      <c r="T168" s="269">
        <f t="shared" si="14"/>
        <v>0.22309175741497031</v>
      </c>
      <c r="U168" s="269">
        <f t="shared" si="14"/>
        <v>0.19044690531191394</v>
      </c>
      <c r="V168" s="269">
        <f t="shared" si="14"/>
        <v>0.17918560216845317</v>
      </c>
      <c r="W168" s="269">
        <f t="shared" si="14"/>
        <v>0.21025998097577334</v>
      </c>
      <c r="X168" s="269">
        <f t="shared" si="14"/>
        <v>0.18909442219865638</v>
      </c>
      <c r="Y168" s="269">
        <f t="shared" si="14"/>
        <v>0.18561142534281969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0.13858172815217962</v>
      </c>
      <c r="C169" s="318">
        <f t="shared" si="15"/>
        <v>0.13948224117427263</v>
      </c>
      <c r="D169" s="318">
        <f t="shared" si="15"/>
        <v>0.16415318472770885</v>
      </c>
      <c r="E169" s="318">
        <f t="shared" si="15"/>
        <v>0.15922092866897924</v>
      </c>
      <c r="F169" s="318">
        <f t="shared" si="15"/>
        <v>0.14049413641524208</v>
      </c>
      <c r="G169" s="318">
        <f t="shared" si="15"/>
        <v>0.1333897253876174</v>
      </c>
      <c r="H169" s="318">
        <f t="shared" si="15"/>
        <v>0.13007518526505407</v>
      </c>
      <c r="I169" s="318">
        <f t="shared" si="15"/>
        <v>0.14437265343013364</v>
      </c>
      <c r="J169" s="318">
        <f t="shared" si="15"/>
        <v>0.18764250986831743</v>
      </c>
      <c r="K169" s="318">
        <f t="shared" si="15"/>
        <v>0.21609736222966949</v>
      </c>
      <c r="L169" s="318">
        <f t="shared" si="15"/>
        <v>0.21267928252205742</v>
      </c>
      <c r="M169" s="318">
        <f t="shared" si="15"/>
        <v>0.2013465196757071</v>
      </c>
      <c r="N169" s="318">
        <f t="shared" si="15"/>
        <v>0.2041474842490883</v>
      </c>
      <c r="O169" s="318">
        <f t="shared" si="15"/>
        <v>0.20466833729557513</v>
      </c>
      <c r="P169" s="318">
        <f t="shared" si="15"/>
        <v>0.20745290572538588</v>
      </c>
      <c r="Q169" s="318">
        <f t="shared" si="15"/>
        <v>0.20816026190774503</v>
      </c>
      <c r="R169" s="318">
        <f t="shared" si="15"/>
        <v>0.21188183912337497</v>
      </c>
      <c r="S169" s="318">
        <f t="shared" si="15"/>
        <v>0.22025417840802006</v>
      </c>
      <c r="T169" s="318">
        <f t="shared" si="15"/>
        <v>0.22129507449513183</v>
      </c>
      <c r="U169" s="318">
        <f t="shared" si="15"/>
        <v>0.1875801174126055</v>
      </c>
      <c r="V169" s="318">
        <f t="shared" si="15"/>
        <v>0.17617934905598007</v>
      </c>
      <c r="W169" s="318">
        <f t="shared" si="15"/>
        <v>0.20739491985620098</v>
      </c>
      <c r="X169" s="318">
        <f t="shared" si="15"/>
        <v>0.18003035386053248</v>
      </c>
      <c r="Y169" s="318">
        <f t="shared" si="15"/>
        <v>0.1775499060348241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1.0721046757875337E-2</v>
      </c>
      <c r="C170" s="318">
        <f t="shared" si="16"/>
        <v>1.056163777632812E-2</v>
      </c>
      <c r="D170" s="318">
        <f t="shared" si="16"/>
        <v>8.5806754440121147E-3</v>
      </c>
      <c r="E170" s="318">
        <f t="shared" si="16"/>
        <v>9.3456997960820309E-3</v>
      </c>
      <c r="F170" s="318">
        <f t="shared" si="16"/>
        <v>6.8306173987875002E-3</v>
      </c>
      <c r="G170" s="318">
        <f t="shared" si="16"/>
        <v>7.2923028145994986E-3</v>
      </c>
      <c r="H170" s="318">
        <f t="shared" si="16"/>
        <v>6.2976057903745553E-3</v>
      </c>
      <c r="I170" s="318">
        <f t="shared" si="16"/>
        <v>6.438697623808002E-3</v>
      </c>
      <c r="J170" s="318">
        <f t="shared" si="16"/>
        <v>1.8991212042730682E-3</v>
      </c>
      <c r="K170" s="318">
        <f t="shared" si="16"/>
        <v>1.9217951836371316E-3</v>
      </c>
      <c r="L170" s="318">
        <f t="shared" si="16"/>
        <v>1.7039943456098987E-3</v>
      </c>
      <c r="M170" s="318">
        <f t="shared" si="16"/>
        <v>3.7185991878618606E-3</v>
      </c>
      <c r="N170" s="318">
        <f t="shared" si="16"/>
        <v>3.9140924435331946E-3</v>
      </c>
      <c r="O170" s="318">
        <f t="shared" si="16"/>
        <v>3.5047350807748258E-3</v>
      </c>
      <c r="P170" s="318">
        <f t="shared" si="16"/>
        <v>2.3925449592368583E-3</v>
      </c>
      <c r="Q170" s="318">
        <f t="shared" si="16"/>
        <v>2.8171096526158081E-3</v>
      </c>
      <c r="R170" s="318">
        <f t="shared" si="16"/>
        <v>2.6633272861933785E-3</v>
      </c>
      <c r="S170" s="318">
        <f t="shared" si="16"/>
        <v>2.0040837438140236E-3</v>
      </c>
      <c r="T170" s="318">
        <f t="shared" si="16"/>
        <v>1.7966829198384948E-3</v>
      </c>
      <c r="U170" s="318">
        <f t="shared" si="16"/>
        <v>2.8667878993085044E-3</v>
      </c>
      <c r="V170" s="318">
        <f t="shared" si="16"/>
        <v>3.0062531124730725E-3</v>
      </c>
      <c r="W170" s="318">
        <f t="shared" si="16"/>
        <v>2.8650611195723359E-3</v>
      </c>
      <c r="X170" s="318">
        <f t="shared" si="16"/>
        <v>9.0640683381238603E-3</v>
      </c>
      <c r="Y170" s="318">
        <f t="shared" si="16"/>
        <v>8.0615193079956581E-3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2.5257168597551824E-2</v>
      </c>
      <c r="C171" s="269">
        <f t="shared" si="17"/>
        <v>2.5380874656204849E-2</v>
      </c>
      <c r="D171" s="269">
        <f t="shared" si="17"/>
        <v>2.8120888452165031E-2</v>
      </c>
      <c r="E171" s="269">
        <f t="shared" si="17"/>
        <v>2.7884955473895825E-2</v>
      </c>
      <c r="F171" s="269">
        <f t="shared" si="17"/>
        <v>2.4488571624548081E-2</v>
      </c>
      <c r="G171" s="269">
        <f t="shared" si="17"/>
        <v>2.3537828922111047E-2</v>
      </c>
      <c r="H171" s="269">
        <f t="shared" si="17"/>
        <v>2.2728036986190126E-2</v>
      </c>
      <c r="I171" s="269">
        <f t="shared" si="17"/>
        <v>2.5121154643632942E-2</v>
      </c>
      <c r="J171" s="269">
        <f t="shared" si="17"/>
        <v>3.0059397956997445E-2</v>
      </c>
      <c r="K171" s="269">
        <f t="shared" si="17"/>
        <v>3.4959017301830639E-2</v>
      </c>
      <c r="L171" s="269">
        <f t="shared" si="17"/>
        <v>3.4635096103256213E-2</v>
      </c>
      <c r="M171" s="269">
        <f t="shared" si="17"/>
        <v>3.2535747098604725E-2</v>
      </c>
      <c r="N171" s="269">
        <f t="shared" si="17"/>
        <v>3.2866410349388545E-2</v>
      </c>
      <c r="O171" s="269">
        <f t="shared" si="17"/>
        <v>3.2758107333144777E-2</v>
      </c>
      <c r="P171" s="269">
        <f t="shared" si="17"/>
        <v>3.3177840411143335E-2</v>
      </c>
      <c r="Q171" s="269">
        <f t="shared" si="17"/>
        <v>3.3274692893272249E-2</v>
      </c>
      <c r="R171" s="269">
        <f t="shared" si="17"/>
        <v>3.3739452067312853E-2</v>
      </c>
      <c r="S171" s="269">
        <f t="shared" si="17"/>
        <v>3.4812064062150518E-2</v>
      </c>
      <c r="T171" s="269">
        <f t="shared" si="17"/>
        <v>3.4379006862030333E-2</v>
      </c>
      <c r="U171" s="269">
        <f t="shared" si="17"/>
        <v>2.9247459433054009E-2</v>
      </c>
      <c r="V171" s="269">
        <f t="shared" si="17"/>
        <v>2.7557206627153621E-2</v>
      </c>
      <c r="W171" s="269">
        <f t="shared" si="17"/>
        <v>3.2383609921777176E-2</v>
      </c>
      <c r="X171" s="269">
        <f t="shared" si="17"/>
        <v>3.0549156697158627E-2</v>
      </c>
      <c r="Y171" s="269">
        <f t="shared" si="17"/>
        <v>2.9486902532890772E-2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8.0868129939915094E-3</v>
      </c>
      <c r="C172" s="318">
        <f t="shared" si="18"/>
        <v>8.3695869339121803E-3</v>
      </c>
      <c r="D172" s="318">
        <f t="shared" si="18"/>
        <v>1.0893067999226227E-2</v>
      </c>
      <c r="E172" s="318">
        <f t="shared" si="18"/>
        <v>1.1084865063150233E-2</v>
      </c>
      <c r="F172" s="318">
        <f t="shared" si="18"/>
        <v>1.205082492266139E-2</v>
      </c>
      <c r="G172" s="318">
        <f t="shared" si="18"/>
        <v>1.1238100551172518E-2</v>
      </c>
      <c r="H172" s="318">
        <f t="shared" si="18"/>
        <v>1.119318543309173E-2</v>
      </c>
      <c r="I172" s="318">
        <f t="shared" si="18"/>
        <v>1.2569287580245362E-2</v>
      </c>
      <c r="J172" s="318">
        <f t="shared" si="18"/>
        <v>1.8366565823296224E-2</v>
      </c>
      <c r="K172" s="318">
        <f t="shared" si="18"/>
        <v>2.1883113646836847E-2</v>
      </c>
      <c r="L172" s="318">
        <f t="shared" si="18"/>
        <v>2.1824901770633408E-2</v>
      </c>
      <c r="M172" s="318">
        <f t="shared" si="18"/>
        <v>1.7938628495720754E-2</v>
      </c>
      <c r="N172" s="318">
        <f t="shared" si="18"/>
        <v>1.7623801941306007E-2</v>
      </c>
      <c r="O172" s="318">
        <f t="shared" si="18"/>
        <v>1.7604610895865513E-2</v>
      </c>
      <c r="P172" s="318">
        <f t="shared" si="18"/>
        <v>1.8439350030243277E-2</v>
      </c>
      <c r="Q172" s="318">
        <f t="shared" si="18"/>
        <v>1.8500538746844989E-2</v>
      </c>
      <c r="R172" s="318">
        <f t="shared" si="18"/>
        <v>1.9517206527406031E-2</v>
      </c>
      <c r="S172" s="318">
        <f t="shared" si="18"/>
        <v>2.117563445183494E-2</v>
      </c>
      <c r="T172" s="318">
        <f t="shared" si="18"/>
        <v>2.1094529908217224E-2</v>
      </c>
      <c r="U172" s="318">
        <f t="shared" si="18"/>
        <v>1.5597133109044273E-2</v>
      </c>
      <c r="V172" s="318">
        <f t="shared" si="18"/>
        <v>1.3477866191150451E-2</v>
      </c>
      <c r="W172" s="318">
        <f t="shared" si="18"/>
        <v>1.7436036171861655E-2</v>
      </c>
      <c r="X172" s="318">
        <f t="shared" si="18"/>
        <v>1.0695538432023002E-2</v>
      </c>
      <c r="Y172" s="318">
        <f t="shared" si="18"/>
        <v>9.9153561111828045E-3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6.6637331685713338E-3</v>
      </c>
      <c r="C173" s="318">
        <f t="shared" si="19"/>
        <v>6.9554638756644171E-3</v>
      </c>
      <c r="D173" s="318">
        <f t="shared" si="19"/>
        <v>7.605153990167016E-3</v>
      </c>
      <c r="E173" s="318">
        <f t="shared" si="19"/>
        <v>7.3360443892492438E-3</v>
      </c>
      <c r="F173" s="318">
        <f t="shared" si="19"/>
        <v>6.5788136185026764E-3</v>
      </c>
      <c r="G173" s="318">
        <f t="shared" si="19"/>
        <v>6.1559544001979563E-3</v>
      </c>
      <c r="H173" s="318">
        <f t="shared" si="19"/>
        <v>6.0762830767795394E-3</v>
      </c>
      <c r="I173" s="318">
        <f t="shared" si="19"/>
        <v>6.9223468314590737E-3</v>
      </c>
      <c r="J173" s="318">
        <f t="shared" si="19"/>
        <v>9.2933058460953552E-3</v>
      </c>
      <c r="K173" s="318">
        <f t="shared" si="19"/>
        <v>1.0756249686324004E-2</v>
      </c>
      <c r="L173" s="318">
        <f t="shared" si="19"/>
        <v>1.0767791637593505E-2</v>
      </c>
      <c r="M173" s="318">
        <f t="shared" si="19"/>
        <v>1.0040075852605648E-2</v>
      </c>
      <c r="N173" s="318">
        <f t="shared" si="19"/>
        <v>1.0410262982679804E-2</v>
      </c>
      <c r="O173" s="318">
        <f t="shared" si="19"/>
        <v>1.0608895338195092E-2</v>
      </c>
      <c r="P173" s="318">
        <f t="shared" si="19"/>
        <v>1.1433617711565237E-2</v>
      </c>
      <c r="Q173" s="318">
        <f t="shared" si="19"/>
        <v>1.1053925786233565E-2</v>
      </c>
      <c r="R173" s="318">
        <f t="shared" si="19"/>
        <v>1.0733603845565208E-2</v>
      </c>
      <c r="S173" s="318">
        <f t="shared" si="19"/>
        <v>1.0949317943666659E-2</v>
      </c>
      <c r="T173" s="318">
        <f t="shared" si="19"/>
        <v>1.0640148227758875E-2</v>
      </c>
      <c r="U173" s="318">
        <f t="shared" si="19"/>
        <v>9.4984100611129729E-3</v>
      </c>
      <c r="V173" s="318">
        <f t="shared" si="19"/>
        <v>9.5262030434770453E-3</v>
      </c>
      <c r="W173" s="318">
        <f t="shared" si="19"/>
        <v>1.0745223315671701E-2</v>
      </c>
      <c r="X173" s="318">
        <f t="shared" si="19"/>
        <v>9.3447301985981647E-3</v>
      </c>
      <c r="Y173" s="318">
        <f t="shared" si="19"/>
        <v>9.2555696844949693E-3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1.0506622434988983E-2</v>
      </c>
      <c r="C174" s="318">
        <f t="shared" si="20"/>
        <v>1.005582384662825E-2</v>
      </c>
      <c r="D174" s="318">
        <f t="shared" si="20"/>
        <v>9.6226664627717881E-3</v>
      </c>
      <c r="E174" s="318">
        <f t="shared" si="20"/>
        <v>9.4640460214963484E-3</v>
      </c>
      <c r="F174" s="318">
        <f t="shared" si="20"/>
        <v>5.8589330833840152E-3</v>
      </c>
      <c r="G174" s="318">
        <f t="shared" si="20"/>
        <v>6.1437739707405686E-3</v>
      </c>
      <c r="H174" s="318">
        <f t="shared" si="20"/>
        <v>5.4585684763188563E-3</v>
      </c>
      <c r="I174" s="318">
        <f t="shared" si="20"/>
        <v>5.6295202319285058E-3</v>
      </c>
      <c r="J174" s="318">
        <f t="shared" si="20"/>
        <v>2.3995262876058653E-3</v>
      </c>
      <c r="K174" s="318">
        <f t="shared" si="20"/>
        <v>2.3196539686697821E-3</v>
      </c>
      <c r="L174" s="318">
        <f t="shared" si="20"/>
        <v>2.0424026950292985E-3</v>
      </c>
      <c r="M174" s="318">
        <f t="shared" si="20"/>
        <v>4.5570427502783194E-3</v>
      </c>
      <c r="N174" s="318">
        <f t="shared" si="20"/>
        <v>4.8323454254027313E-3</v>
      </c>
      <c r="O174" s="318">
        <f t="shared" si="20"/>
        <v>4.5446010990841668E-3</v>
      </c>
      <c r="P174" s="318">
        <f t="shared" si="20"/>
        <v>3.3048726693348197E-3</v>
      </c>
      <c r="Q174" s="318">
        <f t="shared" si="20"/>
        <v>3.7202283601936968E-3</v>
      </c>
      <c r="R174" s="318">
        <f t="shared" si="20"/>
        <v>3.4886416943416131E-3</v>
      </c>
      <c r="S174" s="318">
        <f t="shared" si="20"/>
        <v>2.687111666648916E-3</v>
      </c>
      <c r="T174" s="318">
        <f t="shared" si="20"/>
        <v>2.6443287260542337E-3</v>
      </c>
      <c r="U174" s="318">
        <f t="shared" si="20"/>
        <v>4.1519162628967628E-3</v>
      </c>
      <c r="V174" s="318">
        <f t="shared" si="20"/>
        <v>4.5531373925261276E-3</v>
      </c>
      <c r="W174" s="318">
        <f t="shared" si="20"/>
        <v>4.2023504342438176E-3</v>
      </c>
      <c r="X174" s="318">
        <f t="shared" si="20"/>
        <v>1.0508888066537455E-2</v>
      </c>
      <c r="Y174" s="318">
        <f t="shared" si="20"/>
        <v>1.0315976737212995E-2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3.6036244277699574E-2</v>
      </c>
      <c r="C175" s="319">
        <f t="shared" si="21"/>
        <v>3.6430394739372193E-2</v>
      </c>
      <c r="D175" s="319">
        <f t="shared" si="21"/>
        <v>4.012129682402589E-2</v>
      </c>
      <c r="E175" s="319">
        <f t="shared" si="21"/>
        <v>3.9605942473982816E-2</v>
      </c>
      <c r="F175" s="319">
        <f t="shared" si="21"/>
        <v>3.4386734055675786E-2</v>
      </c>
      <c r="G175" s="319">
        <f t="shared" si="21"/>
        <v>3.3141531308288855E-2</v>
      </c>
      <c r="H175" s="319">
        <f t="shared" si="21"/>
        <v>3.1947111743100089E-2</v>
      </c>
      <c r="I175" s="319">
        <f t="shared" si="21"/>
        <v>3.5303278794655064E-2</v>
      </c>
      <c r="J175" s="319">
        <f t="shared" si="21"/>
        <v>4.0118992127747111E-2</v>
      </c>
      <c r="K175" s="319">
        <f t="shared" si="21"/>
        <v>4.593820713002527E-2</v>
      </c>
      <c r="L175" s="319">
        <f t="shared" si="21"/>
        <v>4.5313698284881979E-2</v>
      </c>
      <c r="M175" s="319">
        <f t="shared" si="21"/>
        <v>4.5169381963796343E-2</v>
      </c>
      <c r="N175" s="319">
        <f t="shared" si="21"/>
        <v>4.6136543774920435E-2</v>
      </c>
      <c r="O175" s="319">
        <f t="shared" si="21"/>
        <v>4.6121587958222056E-2</v>
      </c>
      <c r="P175" s="319">
        <f t="shared" si="21"/>
        <v>4.6561267370780104E-2</v>
      </c>
      <c r="Q175" s="319">
        <f t="shared" si="21"/>
        <v>4.6476960674003309E-2</v>
      </c>
      <c r="R175" s="319">
        <f t="shared" si="21"/>
        <v>4.6297093449796142E-2</v>
      </c>
      <c r="S175" s="319">
        <f t="shared" si="21"/>
        <v>4.6606934757563702E-2</v>
      </c>
      <c r="T175" s="319">
        <f t="shared" si="21"/>
        <v>4.5885380497575561E-2</v>
      </c>
      <c r="U175" s="319">
        <f t="shared" si="21"/>
        <v>4.136130522349965E-2</v>
      </c>
      <c r="V175" s="319">
        <f t="shared" si="21"/>
        <v>4.0188784770302632E-2</v>
      </c>
      <c r="W175" s="319">
        <f t="shared" si="21"/>
        <v>4.57678769434171E-2</v>
      </c>
      <c r="X175" s="319">
        <f t="shared" si="21"/>
        <v>4.4756732743295211E-2</v>
      </c>
      <c r="Y175" s="319">
        <f t="shared" si="21"/>
        <v>4.3624938975324781E-2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0.99999999999999989</v>
      </c>
      <c r="C178" s="232">
        <f t="shared" si="22"/>
        <v>1</v>
      </c>
      <c r="D178" s="232">
        <f t="shared" si="22"/>
        <v>0.99999999999999989</v>
      </c>
      <c r="E178" s="232">
        <f t="shared" si="22"/>
        <v>0.99999999999999978</v>
      </c>
      <c r="F178" s="232">
        <f t="shared" si="22"/>
        <v>1</v>
      </c>
      <c r="G178" s="232">
        <f t="shared" si="22"/>
        <v>0.99999999999999989</v>
      </c>
      <c r="H178" s="232">
        <f t="shared" si="22"/>
        <v>1</v>
      </c>
      <c r="I178" s="232">
        <f t="shared" si="22"/>
        <v>1</v>
      </c>
      <c r="J178" s="232">
        <f t="shared" si="22"/>
        <v>1.0000000000000002</v>
      </c>
      <c r="K178" s="232">
        <f t="shared" si="22"/>
        <v>1</v>
      </c>
      <c r="L178" s="232">
        <f t="shared" si="22"/>
        <v>0.99999999999999978</v>
      </c>
      <c r="M178" s="232">
        <f t="shared" si="22"/>
        <v>1</v>
      </c>
      <c r="N178" s="232">
        <f t="shared" si="22"/>
        <v>0.99999999999999967</v>
      </c>
      <c r="O178" s="232">
        <f t="shared" si="22"/>
        <v>0.99999999999999989</v>
      </c>
      <c r="P178" s="232">
        <f t="shared" si="22"/>
        <v>0.99999999999999978</v>
      </c>
      <c r="Q178" s="232">
        <f t="shared" si="22"/>
        <v>0.99999999999999978</v>
      </c>
      <c r="R178" s="232">
        <f t="shared" si="22"/>
        <v>1</v>
      </c>
      <c r="S178" s="232">
        <f t="shared" si="22"/>
        <v>0.99999999999999989</v>
      </c>
      <c r="T178" s="232">
        <f t="shared" si="22"/>
        <v>1.0000000000000002</v>
      </c>
      <c r="U178" s="232">
        <f t="shared" si="22"/>
        <v>0.99999999999999978</v>
      </c>
      <c r="V178" s="232">
        <f t="shared" si="22"/>
        <v>1.0000000000000002</v>
      </c>
      <c r="W178" s="232">
        <f t="shared" si="22"/>
        <v>0.99999999999999978</v>
      </c>
      <c r="X178" s="232">
        <f t="shared" si="22"/>
        <v>1.0000000000000002</v>
      </c>
      <c r="Y178" s="232">
        <f t="shared" si="22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1.0710689539331393E-2</v>
      </c>
      <c r="C179" s="266">
        <f t="shared" si="23"/>
        <v>1.0386416458750786E-2</v>
      </c>
      <c r="D179" s="266">
        <f t="shared" si="23"/>
        <v>1.0163670489578521E-2</v>
      </c>
      <c r="E179" s="266">
        <f t="shared" si="23"/>
        <v>1.0502991056553862E-2</v>
      </c>
      <c r="F179" s="266">
        <f t="shared" si="23"/>
        <v>1.0045933420254879E-2</v>
      </c>
      <c r="G179" s="266">
        <f t="shared" si="23"/>
        <v>1.0466349077351804E-2</v>
      </c>
      <c r="H179" s="266">
        <f t="shared" si="23"/>
        <v>1.0143757697043046E-2</v>
      </c>
      <c r="I179" s="266">
        <f t="shared" si="23"/>
        <v>9.7655978061839416E-3</v>
      </c>
      <c r="J179" s="266">
        <f t="shared" si="23"/>
        <v>6.5740616341549915E-3</v>
      </c>
      <c r="K179" s="266">
        <f t="shared" si="23"/>
        <v>6.3194987357407407E-3</v>
      </c>
      <c r="L179" s="266">
        <f t="shared" si="23"/>
        <v>6.1025523631546823E-3</v>
      </c>
      <c r="M179" s="266">
        <f t="shared" si="23"/>
        <v>7.5898719354965134E-3</v>
      </c>
      <c r="N179" s="266">
        <f t="shared" si="23"/>
        <v>7.4708420035227594E-3</v>
      </c>
      <c r="O179" s="266">
        <f t="shared" si="23"/>
        <v>7.1844078751749953E-3</v>
      </c>
      <c r="P179" s="266">
        <f t="shared" si="23"/>
        <v>6.1580685032148995E-3</v>
      </c>
      <c r="Q179" s="266">
        <f t="shared" si="23"/>
        <v>6.6047850851338914E-3</v>
      </c>
      <c r="R179" s="266">
        <f t="shared" si="23"/>
        <v>6.7973338732154774E-3</v>
      </c>
      <c r="S179" s="266">
        <f t="shared" si="23"/>
        <v>6.2957946924905323E-3</v>
      </c>
      <c r="T179" s="266">
        <f t="shared" si="23"/>
        <v>6.3282050711383582E-3</v>
      </c>
      <c r="U179" s="266">
        <f t="shared" si="23"/>
        <v>7.0619142455904593E-3</v>
      </c>
      <c r="V179" s="266">
        <f t="shared" si="23"/>
        <v>6.8915214648218289E-3</v>
      </c>
      <c r="W179" s="266">
        <f t="shared" si="23"/>
        <v>6.7388773818786935E-3</v>
      </c>
      <c r="X179" s="266">
        <f t="shared" si="23"/>
        <v>9.1271300105252948E-3</v>
      </c>
      <c r="Y179" s="266">
        <f t="shared" si="23"/>
        <v>8.8850459014281555E-3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8.5000789958373207E-2</v>
      </c>
      <c r="C180" s="267">
        <f t="shared" si="24"/>
        <v>8.2427335848778385E-2</v>
      </c>
      <c r="D180" s="267">
        <f t="shared" si="24"/>
        <v>8.0659608078296516E-2</v>
      </c>
      <c r="E180" s="267">
        <f t="shared" si="24"/>
        <v>8.3352480104519733E-2</v>
      </c>
      <c r="F180" s="267">
        <f t="shared" si="24"/>
        <v>7.972523836632385E-2</v>
      </c>
      <c r="G180" s="267">
        <f t="shared" si="24"/>
        <v>8.3061686765176224E-2</v>
      </c>
      <c r="H180" s="267">
        <f t="shared" si="24"/>
        <v>8.0501578747917982E-2</v>
      </c>
      <c r="I180" s="267">
        <f t="shared" si="24"/>
        <v>7.7500475099496591E-2</v>
      </c>
      <c r="J180" s="267">
        <f t="shared" si="24"/>
        <v>5.2172218239190139E-2</v>
      </c>
      <c r="K180" s="267">
        <f t="shared" si="24"/>
        <v>5.0151989067217011E-2</v>
      </c>
      <c r="L180" s="267">
        <f t="shared" si="24"/>
        <v>4.8430287305560926E-2</v>
      </c>
      <c r="M180" s="267">
        <f t="shared" si="24"/>
        <v>6.0233760658547068E-2</v>
      </c>
      <c r="N180" s="267">
        <f t="shared" si="24"/>
        <v>5.9289130697113987E-2</v>
      </c>
      <c r="O180" s="267">
        <f t="shared" si="24"/>
        <v>5.7015969189519934E-2</v>
      </c>
      <c r="P180" s="267">
        <f t="shared" si="24"/>
        <v>4.887086732080919E-2</v>
      </c>
      <c r="Q180" s="267">
        <f t="shared" si="24"/>
        <v>5.2416041719822629E-2</v>
      </c>
      <c r="R180" s="267">
        <f t="shared" si="24"/>
        <v>5.3944122524738181E-2</v>
      </c>
      <c r="S180" s="267">
        <f t="shared" si="24"/>
        <v>4.9963872102937894E-2</v>
      </c>
      <c r="T180" s="267">
        <f t="shared" si="24"/>
        <v>5.0221083160900036E-2</v>
      </c>
      <c r="U180" s="267">
        <f t="shared" si="24"/>
        <v>5.6043851078793339E-2</v>
      </c>
      <c r="V180" s="267">
        <f t="shared" si="24"/>
        <v>5.4691601915436358E-2</v>
      </c>
      <c r="W180" s="267">
        <f t="shared" si="24"/>
        <v>5.3480207673731177E-2</v>
      </c>
      <c r="X180" s="267">
        <f t="shared" si="24"/>
        <v>7.2433549501973046E-2</v>
      </c>
      <c r="Y180" s="267">
        <f t="shared" si="24"/>
        <v>7.0512352884886692E-2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9.5148358833626392E-2</v>
      </c>
      <c r="C181" s="267">
        <f t="shared" si="25"/>
        <v>9.2267680487207335E-2</v>
      </c>
      <c r="D181" s="267">
        <f t="shared" si="25"/>
        <v>9.028891774502168E-2</v>
      </c>
      <c r="E181" s="267">
        <f t="shared" si="25"/>
        <v>9.3303270364210295E-2</v>
      </c>
      <c r="F181" s="267">
        <f t="shared" si="25"/>
        <v>8.9243001057875818E-2</v>
      </c>
      <c r="G181" s="267">
        <f t="shared" si="25"/>
        <v>9.2977761518800342E-2</v>
      </c>
      <c r="H181" s="267">
        <f t="shared" si="25"/>
        <v>9.0112022548630502E-2</v>
      </c>
      <c r="I181" s="267">
        <f t="shared" si="25"/>
        <v>8.6752640983156298E-2</v>
      </c>
      <c r="J181" s="267">
        <f t="shared" si="25"/>
        <v>5.8400644801063148E-2</v>
      </c>
      <c r="K181" s="267">
        <f t="shared" si="25"/>
        <v>5.6139236521502545E-2</v>
      </c>
      <c r="L181" s="267">
        <f t="shared" si="25"/>
        <v>5.4211994467602033E-2</v>
      </c>
      <c r="M181" s="267">
        <f t="shared" si="25"/>
        <v>6.7424590710802479E-2</v>
      </c>
      <c r="N181" s="267">
        <f t="shared" si="25"/>
        <v>6.6367188884543599E-2</v>
      </c>
      <c r="O181" s="267">
        <f t="shared" si="25"/>
        <v>6.3822652687676923E-2</v>
      </c>
      <c r="P181" s="267">
        <f t="shared" si="25"/>
        <v>5.470517182991004E-2</v>
      </c>
      <c r="Q181" s="267">
        <f t="shared" si="25"/>
        <v>5.8673576429565034E-2</v>
      </c>
      <c r="R181" s="267">
        <f t="shared" si="25"/>
        <v>6.0384082659261082E-2</v>
      </c>
      <c r="S181" s="267">
        <f t="shared" si="25"/>
        <v>5.5928661767683345E-2</v>
      </c>
      <c r="T181" s="267">
        <f t="shared" si="25"/>
        <v>5.6216579209991138E-2</v>
      </c>
      <c r="U181" s="267">
        <f t="shared" si="25"/>
        <v>6.2734481120408206E-2</v>
      </c>
      <c r="V181" s="267">
        <f t="shared" si="25"/>
        <v>6.1220797674753503E-2</v>
      </c>
      <c r="W181" s="267">
        <f t="shared" si="25"/>
        <v>5.9864784700577607E-2</v>
      </c>
      <c r="X181" s="267">
        <f t="shared" si="25"/>
        <v>8.1080815401622819E-2</v>
      </c>
      <c r="Y181" s="267">
        <f t="shared" si="25"/>
        <v>7.8930262386738989E-2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0.15318077782659598</v>
      </c>
      <c r="C182" s="267">
        <f t="shared" si="26"/>
        <v>0.14854313031294536</v>
      </c>
      <c r="D182" s="267">
        <f t="shared" si="26"/>
        <v>0.14535749033241457</v>
      </c>
      <c r="E182" s="267">
        <f t="shared" si="26"/>
        <v>0.15021034207374975</v>
      </c>
      <c r="F182" s="267">
        <f t="shared" si="26"/>
        <v>0.1436736532842216</v>
      </c>
      <c r="G182" s="267">
        <f t="shared" si="26"/>
        <v>0.14968630047449824</v>
      </c>
      <c r="H182" s="267">
        <f t="shared" si="26"/>
        <v>0.14507270408797324</v>
      </c>
      <c r="I182" s="267">
        <f t="shared" si="26"/>
        <v>0.13966438504260256</v>
      </c>
      <c r="J182" s="267">
        <f t="shared" si="26"/>
        <v>9.4020078810230071E-2</v>
      </c>
      <c r="K182" s="267">
        <f t="shared" si="26"/>
        <v>9.0379403516478413E-2</v>
      </c>
      <c r="L182" s="267">
        <f t="shared" si="26"/>
        <v>8.7276707469005704E-2</v>
      </c>
      <c r="M182" s="267">
        <f t="shared" si="26"/>
        <v>0.10854786542120078</v>
      </c>
      <c r="N182" s="267">
        <f t="shared" si="26"/>
        <v>0.10684553827434146</v>
      </c>
      <c r="O182" s="267">
        <f t="shared" si="26"/>
        <v>0.10274905107664298</v>
      </c>
      <c r="P182" s="267">
        <f t="shared" si="26"/>
        <v>8.8070681142234278E-2</v>
      </c>
      <c r="Q182" s="267">
        <f t="shared" si="26"/>
        <v>9.4459475555059902E-2</v>
      </c>
      <c r="R182" s="267">
        <f t="shared" si="26"/>
        <v>9.7213245330534728E-2</v>
      </c>
      <c r="S182" s="267">
        <f t="shared" si="26"/>
        <v>9.0040396044609436E-2</v>
      </c>
      <c r="T182" s="267">
        <f t="shared" si="26"/>
        <v>9.0503918677087736E-2</v>
      </c>
      <c r="U182" s="267">
        <f t="shared" si="26"/>
        <v>0.10099718725969087</v>
      </c>
      <c r="V182" s="267">
        <f t="shared" si="26"/>
        <v>9.8560285452544999E-2</v>
      </c>
      <c r="W182" s="267">
        <f t="shared" si="26"/>
        <v>9.6377219715274409E-2</v>
      </c>
      <c r="X182" s="267">
        <f t="shared" si="26"/>
        <v>0.13053322750161675</v>
      </c>
      <c r="Y182" s="267">
        <f t="shared" si="26"/>
        <v>0.12707101977028584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2.9543866567404167E-2</v>
      </c>
      <c r="C183" s="268">
        <f t="shared" si="27"/>
        <v>2.9023171987152999E-2</v>
      </c>
      <c r="D183" s="268">
        <f t="shared" si="27"/>
        <v>2.9407062352794749E-2</v>
      </c>
      <c r="E183" s="268">
        <f t="shared" si="27"/>
        <v>2.9761792282993898E-2</v>
      </c>
      <c r="F183" s="268">
        <f t="shared" si="27"/>
        <v>2.9967539049573905E-2</v>
      </c>
      <c r="G183" s="268">
        <f t="shared" si="27"/>
        <v>3.0087800033933399E-2</v>
      </c>
      <c r="H183" s="268">
        <f t="shared" si="27"/>
        <v>2.99781201232934E-2</v>
      </c>
      <c r="I183" s="268">
        <f t="shared" si="27"/>
        <v>2.9722112038215526E-2</v>
      </c>
      <c r="J183" s="268">
        <f t="shared" si="27"/>
        <v>3.088771746293471E-2</v>
      </c>
      <c r="K183" s="268">
        <f t="shared" si="27"/>
        <v>3.180700002541044E-2</v>
      </c>
      <c r="L183" s="268">
        <f t="shared" si="27"/>
        <v>3.1772431628125722E-2</v>
      </c>
      <c r="M183" s="268">
        <f t="shared" si="27"/>
        <v>2.9904735297892504E-2</v>
      </c>
      <c r="N183" s="268">
        <f t="shared" si="27"/>
        <v>2.8517565150759264E-2</v>
      </c>
      <c r="O183" s="268">
        <f t="shared" si="27"/>
        <v>2.8191899760420896E-2</v>
      </c>
      <c r="P183" s="268">
        <f t="shared" si="27"/>
        <v>2.7599129697932816E-2</v>
      </c>
      <c r="Q183" s="268">
        <f t="shared" si="27"/>
        <v>2.8174143402584475E-2</v>
      </c>
      <c r="R183" s="268">
        <f t="shared" si="27"/>
        <v>2.9249762346421897E-2</v>
      </c>
      <c r="S183" s="268">
        <f t="shared" si="27"/>
        <v>3.0424058527130281E-2</v>
      </c>
      <c r="T183" s="268">
        <f t="shared" si="27"/>
        <v>3.0911106595946078E-2</v>
      </c>
      <c r="U183" s="268">
        <f t="shared" si="27"/>
        <v>2.8306979464233613E-2</v>
      </c>
      <c r="V183" s="268">
        <f t="shared" si="27"/>
        <v>2.6715138990140733E-2</v>
      </c>
      <c r="W183" s="268">
        <f t="shared" si="27"/>
        <v>2.8084155537719983E-2</v>
      </c>
      <c r="X183" s="268">
        <f t="shared" si="27"/>
        <v>2.7610163235324389E-2</v>
      </c>
      <c r="Y183" s="268">
        <f t="shared" si="27"/>
        <v>2.7116075839036587E-2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0.36933802320051878</v>
      </c>
      <c r="C184" s="269">
        <f t="shared" si="28"/>
        <v>0.38213689589763095</v>
      </c>
      <c r="D184" s="269">
        <f t="shared" si="28"/>
        <v>0.38021521573293598</v>
      </c>
      <c r="E184" s="269">
        <f t="shared" si="28"/>
        <v>0.37061140291305866</v>
      </c>
      <c r="F184" s="269">
        <f t="shared" si="28"/>
        <v>0.38393298623263894</v>
      </c>
      <c r="G184" s="269">
        <f t="shared" si="28"/>
        <v>0.37168279017994527</v>
      </c>
      <c r="H184" s="269">
        <f t="shared" si="28"/>
        <v>0.38142102470993233</v>
      </c>
      <c r="I184" s="269">
        <f t="shared" si="28"/>
        <v>0.39419727071779309</v>
      </c>
      <c r="J184" s="269">
        <f t="shared" si="28"/>
        <v>0.47597637671815252</v>
      </c>
      <c r="K184" s="269">
        <f t="shared" si="28"/>
        <v>0.48182599073211074</v>
      </c>
      <c r="L184" s="269">
        <f t="shared" si="28"/>
        <v>0.48961670680998748</v>
      </c>
      <c r="M184" s="269">
        <f t="shared" si="28"/>
        <v>0.45362428134269428</v>
      </c>
      <c r="N184" s="269">
        <f t="shared" si="28"/>
        <v>0.4608948570424769</v>
      </c>
      <c r="O184" s="269">
        <f t="shared" si="28"/>
        <v>0.470740686169279</v>
      </c>
      <c r="P184" s="269">
        <f t="shared" si="28"/>
        <v>0.50585234987482508</v>
      </c>
      <c r="Q184" s="269">
        <f t="shared" si="28"/>
        <v>0.48856416139495484</v>
      </c>
      <c r="R184" s="269">
        <f t="shared" si="28"/>
        <v>0.47572636650447281</v>
      </c>
      <c r="S184" s="269">
        <f t="shared" si="28"/>
        <v>0.48371494085435396</v>
      </c>
      <c r="T184" s="269">
        <f t="shared" si="28"/>
        <v>0.47750285565941142</v>
      </c>
      <c r="U184" s="269">
        <f t="shared" si="28"/>
        <v>0.47053898041159592</v>
      </c>
      <c r="V184" s="269">
        <f t="shared" si="28"/>
        <v>0.48612274766234614</v>
      </c>
      <c r="W184" s="269">
        <f t="shared" si="28"/>
        <v>0.48203507621992214</v>
      </c>
      <c r="X184" s="269">
        <f t="shared" si="28"/>
        <v>0.42163930489457108</v>
      </c>
      <c r="Y184" s="269">
        <f t="shared" si="28"/>
        <v>0.42923417954861692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0.36888386497097059</v>
      </c>
      <c r="C185" s="318">
        <f t="shared" si="29"/>
        <v>0.3816964876033811</v>
      </c>
      <c r="D185" s="318">
        <f t="shared" si="29"/>
        <v>0.37978425238755031</v>
      </c>
      <c r="E185" s="318">
        <f t="shared" si="29"/>
        <v>0.37016605158383858</v>
      </c>
      <c r="F185" s="318">
        <f t="shared" si="29"/>
        <v>0.38350701521372854</v>
      </c>
      <c r="G185" s="318">
        <f t="shared" si="29"/>
        <v>0.37123899255614634</v>
      </c>
      <c r="H185" s="318">
        <f t="shared" si="29"/>
        <v>0.38099090571341604</v>
      </c>
      <c r="I185" s="318">
        <f t="shared" si="29"/>
        <v>0.39378318658307426</v>
      </c>
      <c r="J185" s="318">
        <f t="shared" si="29"/>
        <v>0.47569762116448394</v>
      </c>
      <c r="K185" s="318">
        <f t="shared" si="29"/>
        <v>0.48155802923934998</v>
      </c>
      <c r="L185" s="318">
        <f t="shared" si="29"/>
        <v>0.48935794434966245</v>
      </c>
      <c r="M185" s="318">
        <f t="shared" si="29"/>
        <v>0.45330245306188521</v>
      </c>
      <c r="N185" s="318">
        <f t="shared" si="29"/>
        <v>0.46057807590853639</v>
      </c>
      <c r="O185" s="318">
        <f t="shared" si="29"/>
        <v>0.47043605051076604</v>
      </c>
      <c r="P185" s="318">
        <f t="shared" si="29"/>
        <v>0.50559123340061629</v>
      </c>
      <c r="Q185" s="318">
        <f t="shared" si="29"/>
        <v>0.48828410309527248</v>
      </c>
      <c r="R185" s="318">
        <f t="shared" si="29"/>
        <v>0.47543814368686887</v>
      </c>
      <c r="S185" s="318">
        <f t="shared" si="29"/>
        <v>0.48344798446833975</v>
      </c>
      <c r="T185" s="318">
        <f t="shared" si="29"/>
        <v>0.47723452499771385</v>
      </c>
      <c r="U185" s="318">
        <f t="shared" si="29"/>
        <v>0.47023953876881269</v>
      </c>
      <c r="V185" s="318">
        <f t="shared" si="29"/>
        <v>0.48583053107107405</v>
      </c>
      <c r="W185" s="318">
        <f t="shared" si="29"/>
        <v>0.48174933209395737</v>
      </c>
      <c r="X185" s="318">
        <f t="shared" si="29"/>
        <v>0.42125229328423403</v>
      </c>
      <c r="Y185" s="318">
        <f t="shared" si="29"/>
        <v>0.42885743286940181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4.5415822954820387E-4</v>
      </c>
      <c r="C186" s="318">
        <f t="shared" si="30"/>
        <v>4.4040829424984361E-4</v>
      </c>
      <c r="D186" s="318">
        <f t="shared" si="30"/>
        <v>4.3096334538573984E-4</v>
      </c>
      <c r="E186" s="318">
        <f t="shared" si="30"/>
        <v>4.4535132922010612E-4</v>
      </c>
      <c r="F186" s="318">
        <f t="shared" si="30"/>
        <v>4.2597101891041228E-4</v>
      </c>
      <c r="G186" s="318">
        <f t="shared" si="30"/>
        <v>4.437976237989526E-4</v>
      </c>
      <c r="H186" s="318">
        <f t="shared" si="30"/>
        <v>4.3011899651631733E-4</v>
      </c>
      <c r="I186" s="318">
        <f t="shared" si="30"/>
        <v>4.1408413471885402E-4</v>
      </c>
      <c r="J186" s="318">
        <f t="shared" si="30"/>
        <v>2.7875555366858103E-4</v>
      </c>
      <c r="K186" s="318">
        <f t="shared" si="30"/>
        <v>2.679614927607442E-4</v>
      </c>
      <c r="L186" s="318">
        <f t="shared" si="30"/>
        <v>2.5876246032508453E-4</v>
      </c>
      <c r="M186" s="318">
        <f t="shared" si="30"/>
        <v>3.2182828080906851E-4</v>
      </c>
      <c r="N186" s="318">
        <f t="shared" si="30"/>
        <v>3.1678113394051892E-4</v>
      </c>
      <c r="O186" s="318">
        <f t="shared" si="30"/>
        <v>3.0463565851291866E-4</v>
      </c>
      <c r="P186" s="318">
        <f t="shared" si="30"/>
        <v>2.6111647420892569E-4</v>
      </c>
      <c r="Q186" s="318">
        <f t="shared" si="30"/>
        <v>2.8005829968236017E-4</v>
      </c>
      <c r="R186" s="318">
        <f t="shared" si="30"/>
        <v>2.882228176039807E-4</v>
      </c>
      <c r="S186" s="318">
        <f t="shared" si="30"/>
        <v>2.6695638601424417E-4</v>
      </c>
      <c r="T186" s="318">
        <f t="shared" si="30"/>
        <v>2.6833066169758204E-4</v>
      </c>
      <c r="U186" s="318">
        <f t="shared" si="30"/>
        <v>2.9944164278323496E-4</v>
      </c>
      <c r="V186" s="318">
        <f t="shared" si="30"/>
        <v>2.9221659127207826E-4</v>
      </c>
      <c r="W186" s="318">
        <f t="shared" si="30"/>
        <v>2.8574412596478954E-4</v>
      </c>
      <c r="X186" s="318">
        <f t="shared" si="30"/>
        <v>3.8701161033701344E-4</v>
      </c>
      <c r="Y186" s="318">
        <f t="shared" si="30"/>
        <v>3.7674667921511147E-4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0.18824232054211038</v>
      </c>
      <c r="C187" s="269">
        <f t="shared" si="31"/>
        <v>0.18753730672653385</v>
      </c>
      <c r="D187" s="269">
        <f t="shared" si="31"/>
        <v>0.19646434595785839</v>
      </c>
      <c r="E187" s="269">
        <f t="shared" si="31"/>
        <v>0.19372406075882967</v>
      </c>
      <c r="F187" s="269">
        <f t="shared" si="31"/>
        <v>0.19560447277699589</v>
      </c>
      <c r="G187" s="269">
        <f t="shared" si="31"/>
        <v>0.19322981568623784</v>
      </c>
      <c r="H187" s="269">
        <f t="shared" si="31"/>
        <v>0.19475188389392492</v>
      </c>
      <c r="I187" s="269">
        <f t="shared" si="31"/>
        <v>0.19539577648045275</v>
      </c>
      <c r="J187" s="269">
        <f t="shared" si="31"/>
        <v>0.22097476997281687</v>
      </c>
      <c r="K187" s="269">
        <f t="shared" si="31"/>
        <v>0.22231037834104406</v>
      </c>
      <c r="L187" s="269">
        <f t="shared" si="31"/>
        <v>0.22190558474115329</v>
      </c>
      <c r="M187" s="269">
        <f t="shared" si="31"/>
        <v>0.21087262141868374</v>
      </c>
      <c r="N187" s="269">
        <f t="shared" si="31"/>
        <v>0.2096576787467789</v>
      </c>
      <c r="O187" s="269">
        <f t="shared" si="31"/>
        <v>0.21024821130492102</v>
      </c>
      <c r="P187" s="269">
        <f t="shared" si="31"/>
        <v>0.21134537755271451</v>
      </c>
      <c r="Q187" s="269">
        <f t="shared" si="31"/>
        <v>0.21226053069306472</v>
      </c>
      <c r="R187" s="269">
        <f t="shared" si="31"/>
        <v>0.21644348662193813</v>
      </c>
      <c r="S187" s="269">
        <f t="shared" si="31"/>
        <v>0.22351049933493397</v>
      </c>
      <c r="T187" s="269">
        <f t="shared" si="31"/>
        <v>0.22790036916281362</v>
      </c>
      <c r="U187" s="269">
        <f t="shared" si="31"/>
        <v>0.21474322713014274</v>
      </c>
      <c r="V187" s="269">
        <f t="shared" si="31"/>
        <v>0.20813513918625443</v>
      </c>
      <c r="W187" s="269">
        <f t="shared" si="31"/>
        <v>0.21470374695064434</v>
      </c>
      <c r="X187" s="269">
        <f t="shared" si="31"/>
        <v>0.19414739028377875</v>
      </c>
      <c r="Y187" s="269">
        <f t="shared" si="31"/>
        <v>0.19588077782249705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0.1747251255565602</v>
      </c>
      <c r="C188" s="318">
        <f t="shared" si="32"/>
        <v>0.17433649429055362</v>
      </c>
      <c r="D188" s="318">
        <f t="shared" si="32"/>
        <v>0.18670484201746951</v>
      </c>
      <c r="E188" s="318">
        <f t="shared" si="32"/>
        <v>0.18298357830618786</v>
      </c>
      <c r="F188" s="318">
        <f t="shared" si="32"/>
        <v>0.1865353972792165</v>
      </c>
      <c r="G188" s="318">
        <f t="shared" si="32"/>
        <v>0.1832136796751202</v>
      </c>
      <c r="H188" s="318">
        <f t="shared" si="32"/>
        <v>0.18575836999569995</v>
      </c>
      <c r="I188" s="318">
        <f t="shared" si="32"/>
        <v>0.18705360387252462</v>
      </c>
      <c r="J188" s="318">
        <f t="shared" si="32"/>
        <v>0.21876070296869785</v>
      </c>
      <c r="K188" s="318">
        <f t="shared" si="32"/>
        <v>0.22035075690484868</v>
      </c>
      <c r="L188" s="318">
        <f t="shared" si="32"/>
        <v>0.22014180042372461</v>
      </c>
      <c r="M188" s="318">
        <f t="shared" si="32"/>
        <v>0.20704871044301207</v>
      </c>
      <c r="N188" s="318">
        <f t="shared" si="32"/>
        <v>0.20571356013941192</v>
      </c>
      <c r="O188" s="318">
        <f t="shared" si="32"/>
        <v>0.20670853985068821</v>
      </c>
      <c r="P188" s="318">
        <f t="shared" si="32"/>
        <v>0.20893573123409259</v>
      </c>
      <c r="Q188" s="318">
        <f t="shared" si="32"/>
        <v>0.20942628744952468</v>
      </c>
      <c r="R188" s="318">
        <f t="shared" si="32"/>
        <v>0.21375659391078483</v>
      </c>
      <c r="S188" s="318">
        <f t="shared" si="32"/>
        <v>0.22149512427552259</v>
      </c>
      <c r="T188" s="318">
        <f t="shared" si="32"/>
        <v>0.22606495979832472</v>
      </c>
      <c r="U188" s="318">
        <f t="shared" si="32"/>
        <v>0.21151070789341958</v>
      </c>
      <c r="V188" s="318">
        <f t="shared" si="32"/>
        <v>0.20464319060097988</v>
      </c>
      <c r="W188" s="318">
        <f t="shared" si="32"/>
        <v>0.21177813383701211</v>
      </c>
      <c r="X188" s="318">
        <f t="shared" si="32"/>
        <v>0.18484111253777616</v>
      </c>
      <c r="Y188" s="318">
        <f t="shared" si="32"/>
        <v>0.18737323756970972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1.3517194985550181E-2</v>
      </c>
      <c r="C189" s="318">
        <f t="shared" si="33"/>
        <v>1.3200812435980164E-2</v>
      </c>
      <c r="D189" s="318">
        <f t="shared" si="33"/>
        <v>9.7595039403889031E-3</v>
      </c>
      <c r="E189" s="318">
        <f t="shared" si="33"/>
        <v>1.0740482452641784E-2</v>
      </c>
      <c r="F189" s="318">
        <f t="shared" si="33"/>
        <v>9.0690754977794472E-3</v>
      </c>
      <c r="G189" s="318">
        <f t="shared" si="33"/>
        <v>1.0016136011117661E-2</v>
      </c>
      <c r="H189" s="318">
        <f t="shared" si="33"/>
        <v>8.9935138982250203E-3</v>
      </c>
      <c r="I189" s="318">
        <f t="shared" si="33"/>
        <v>8.3421726079280292E-3</v>
      </c>
      <c r="J189" s="318">
        <f t="shared" si="33"/>
        <v>2.2140670041191127E-3</v>
      </c>
      <c r="K189" s="318">
        <f t="shared" si="33"/>
        <v>1.9596214361953645E-3</v>
      </c>
      <c r="L189" s="318">
        <f t="shared" si="33"/>
        <v>1.7637843174287786E-3</v>
      </c>
      <c r="M189" s="318">
        <f t="shared" si="33"/>
        <v>3.8239109756716782E-3</v>
      </c>
      <c r="N189" s="318">
        <f t="shared" si="33"/>
        <v>3.9441186073669665E-3</v>
      </c>
      <c r="O189" s="318">
        <f t="shared" si="33"/>
        <v>3.53967145423285E-3</v>
      </c>
      <c r="P189" s="318">
        <f t="shared" si="33"/>
        <v>2.4096463186219132E-3</v>
      </c>
      <c r="Q189" s="318">
        <f t="shared" si="33"/>
        <v>2.8342432435400269E-3</v>
      </c>
      <c r="R189" s="318">
        <f t="shared" si="33"/>
        <v>2.6868927111532923E-3</v>
      </c>
      <c r="S189" s="318">
        <f t="shared" si="33"/>
        <v>2.0153750594112604E-3</v>
      </c>
      <c r="T189" s="318">
        <f t="shared" si="33"/>
        <v>1.8354093644888652E-3</v>
      </c>
      <c r="U189" s="318">
        <f t="shared" si="33"/>
        <v>3.2325192367231325E-3</v>
      </c>
      <c r="V189" s="318">
        <f t="shared" si="33"/>
        <v>3.4919485852745215E-3</v>
      </c>
      <c r="W189" s="318">
        <f t="shared" si="33"/>
        <v>2.925613113632243E-3</v>
      </c>
      <c r="X189" s="318">
        <f t="shared" si="33"/>
        <v>9.3062777460025982E-3</v>
      </c>
      <c r="Y189" s="318">
        <f t="shared" si="33"/>
        <v>8.5075402527873233E-3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3.9781658484708222E-2</v>
      </c>
      <c r="C190" s="269">
        <f t="shared" si="34"/>
        <v>3.950416126706028E-2</v>
      </c>
      <c r="D190" s="269">
        <f t="shared" si="34"/>
        <v>3.987400274510057E-2</v>
      </c>
      <c r="E190" s="269">
        <f t="shared" si="34"/>
        <v>4.0043542458533421E-2</v>
      </c>
      <c r="F190" s="269">
        <f t="shared" si="34"/>
        <v>4.0556859507261588E-2</v>
      </c>
      <c r="G190" s="269">
        <f t="shared" si="34"/>
        <v>4.0416772278190335E-2</v>
      </c>
      <c r="H190" s="269">
        <f t="shared" si="34"/>
        <v>4.0503236505974836E-2</v>
      </c>
      <c r="I190" s="269">
        <f t="shared" si="34"/>
        <v>4.0511856025376256E-2</v>
      </c>
      <c r="J190" s="269">
        <f t="shared" si="34"/>
        <v>4.3161517765672376E-2</v>
      </c>
      <c r="K190" s="269">
        <f t="shared" si="34"/>
        <v>4.3924408619590842E-2</v>
      </c>
      <c r="L190" s="269">
        <f t="shared" si="34"/>
        <v>4.4130123399945785E-2</v>
      </c>
      <c r="M190" s="269">
        <f t="shared" si="34"/>
        <v>4.1214200180214607E-2</v>
      </c>
      <c r="N190" s="269">
        <f t="shared" si="34"/>
        <v>4.0692003409984058E-2</v>
      </c>
      <c r="O190" s="269">
        <f t="shared" si="34"/>
        <v>4.0558899302231784E-2</v>
      </c>
      <c r="P190" s="269">
        <f t="shared" si="34"/>
        <v>4.0694150743582604E-2</v>
      </c>
      <c r="Q190" s="269">
        <f t="shared" si="34"/>
        <v>4.0931331555456626E-2</v>
      </c>
      <c r="R190" s="269">
        <f t="shared" si="34"/>
        <v>4.1803343550801231E-2</v>
      </c>
      <c r="S190" s="269">
        <f t="shared" si="34"/>
        <v>4.3043981155647892E-2</v>
      </c>
      <c r="T190" s="269">
        <f t="shared" si="34"/>
        <v>4.3250171461401664E-2</v>
      </c>
      <c r="U190" s="269">
        <f t="shared" si="34"/>
        <v>4.0417429428072603E-2</v>
      </c>
      <c r="V190" s="269">
        <f t="shared" si="34"/>
        <v>3.8969020454517687E-2</v>
      </c>
      <c r="W190" s="269">
        <f t="shared" si="34"/>
        <v>4.0436242665079079E-2</v>
      </c>
      <c r="X190" s="269">
        <f t="shared" si="34"/>
        <v>3.8670423139988877E-2</v>
      </c>
      <c r="Y190" s="269">
        <f t="shared" si="34"/>
        <v>3.8268960358040033E-2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1.3783127583902552E-2</v>
      </c>
      <c r="C191" s="318">
        <f t="shared" si="35"/>
        <v>1.4141465029425055E-2</v>
      </c>
      <c r="D191" s="318">
        <f t="shared" si="35"/>
        <v>1.6748559887831704E-2</v>
      </c>
      <c r="E191" s="318">
        <f t="shared" si="35"/>
        <v>1.7221198069805092E-2</v>
      </c>
      <c r="F191" s="318">
        <f t="shared" si="35"/>
        <v>2.1629218194746058E-2</v>
      </c>
      <c r="G191" s="318">
        <f t="shared" si="35"/>
        <v>2.086649087987533E-2</v>
      </c>
      <c r="H191" s="318">
        <f t="shared" si="35"/>
        <v>2.1608699227169591E-2</v>
      </c>
      <c r="I191" s="318">
        <f t="shared" si="35"/>
        <v>2.2014701028539606E-2</v>
      </c>
      <c r="J191" s="318">
        <f t="shared" si="35"/>
        <v>2.8945897778825749E-2</v>
      </c>
      <c r="K191" s="318">
        <f t="shared" si="35"/>
        <v>3.0164434247433456E-2</v>
      </c>
      <c r="L191" s="318">
        <f t="shared" si="35"/>
        <v>3.0538704717249451E-2</v>
      </c>
      <c r="M191" s="318">
        <f t="shared" si="35"/>
        <v>2.4936679654063352E-2</v>
      </c>
      <c r="N191" s="318">
        <f t="shared" si="35"/>
        <v>2.4007087698037319E-2</v>
      </c>
      <c r="O191" s="318">
        <f t="shared" si="35"/>
        <v>2.4035611513740163E-2</v>
      </c>
      <c r="P191" s="318">
        <f t="shared" si="35"/>
        <v>2.5104974884309249E-2</v>
      </c>
      <c r="Q191" s="318">
        <f t="shared" si="35"/>
        <v>2.5161627657614573E-2</v>
      </c>
      <c r="R191" s="318">
        <f t="shared" si="35"/>
        <v>2.6617326507670638E-2</v>
      </c>
      <c r="S191" s="318">
        <f t="shared" si="35"/>
        <v>2.8787067979267139E-2</v>
      </c>
      <c r="T191" s="318">
        <f t="shared" si="35"/>
        <v>2.9130795410926346E-2</v>
      </c>
      <c r="U191" s="318">
        <f t="shared" si="35"/>
        <v>2.377449613479192E-2</v>
      </c>
      <c r="V191" s="318">
        <f t="shared" si="35"/>
        <v>2.116335052658767E-2</v>
      </c>
      <c r="W191" s="318">
        <f t="shared" si="35"/>
        <v>2.4068651119545963E-2</v>
      </c>
      <c r="X191" s="318">
        <f t="shared" si="35"/>
        <v>1.484487273890712E-2</v>
      </c>
      <c r="Y191" s="318">
        <f t="shared" si="35"/>
        <v>1.4145438609418984E-2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8.0910910224577127E-3</v>
      </c>
      <c r="C192" s="318">
        <f t="shared" si="36"/>
        <v>8.3721228208081047E-3</v>
      </c>
      <c r="D192" s="318">
        <f t="shared" si="36"/>
        <v>8.3301798933535422E-3</v>
      </c>
      <c r="E192" s="318">
        <f t="shared" si="36"/>
        <v>8.1192144769582451E-3</v>
      </c>
      <c r="F192" s="318">
        <f t="shared" si="36"/>
        <v>8.4118348957592515E-3</v>
      </c>
      <c r="G192" s="318">
        <f t="shared" si="36"/>
        <v>8.1427483419304926E-3</v>
      </c>
      <c r="H192" s="318">
        <f t="shared" si="36"/>
        <v>8.3566466023078656E-3</v>
      </c>
      <c r="I192" s="318">
        <f t="shared" si="36"/>
        <v>8.6372322248571016E-3</v>
      </c>
      <c r="J192" s="318">
        <f t="shared" si="36"/>
        <v>1.0433941729360642E-2</v>
      </c>
      <c r="K192" s="318">
        <f t="shared" si="36"/>
        <v>1.056248379819366E-2</v>
      </c>
      <c r="L192" s="318">
        <f t="shared" si="36"/>
        <v>1.0733566974005505E-2</v>
      </c>
      <c r="M192" s="318">
        <f t="shared" si="36"/>
        <v>9.9427265779589262E-3</v>
      </c>
      <c r="N192" s="318">
        <f t="shared" si="36"/>
        <v>1.0102309938163518E-2</v>
      </c>
      <c r="O192" s="318">
        <f t="shared" si="36"/>
        <v>1.0318534548068841E-2</v>
      </c>
      <c r="P192" s="318">
        <f t="shared" si="36"/>
        <v>1.1089627598439346E-2</v>
      </c>
      <c r="Q192" s="318">
        <f t="shared" si="36"/>
        <v>1.0710013362264801E-2</v>
      </c>
      <c r="R192" s="318">
        <f t="shared" si="36"/>
        <v>1.0428250355763087E-2</v>
      </c>
      <c r="S192" s="318">
        <f t="shared" si="36"/>
        <v>1.0603938036880214E-2</v>
      </c>
      <c r="T192" s="318">
        <f t="shared" si="36"/>
        <v>1.0467652146075146E-2</v>
      </c>
      <c r="U192" s="318">
        <f t="shared" si="36"/>
        <v>1.0314224263607771E-2</v>
      </c>
      <c r="V192" s="318">
        <f t="shared" si="36"/>
        <v>1.0656196764513877E-2</v>
      </c>
      <c r="W192" s="318">
        <f t="shared" si="36"/>
        <v>1.0566679831028016E-2</v>
      </c>
      <c r="X192" s="318">
        <f t="shared" si="36"/>
        <v>9.2397390399550638E-3</v>
      </c>
      <c r="Y192" s="318">
        <f t="shared" si="36"/>
        <v>9.4065500134492136E-3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1.7907439878347958E-2</v>
      </c>
      <c r="C193" s="318">
        <f t="shared" si="37"/>
        <v>1.699057341682712E-2</v>
      </c>
      <c r="D193" s="318">
        <f t="shared" si="37"/>
        <v>1.4795262963915323E-2</v>
      </c>
      <c r="E193" s="318">
        <f t="shared" si="37"/>
        <v>1.4703129911770084E-2</v>
      </c>
      <c r="F193" s="318">
        <f t="shared" si="37"/>
        <v>1.0515806416756281E-2</v>
      </c>
      <c r="G193" s="318">
        <f t="shared" si="37"/>
        <v>1.1407533056384516E-2</v>
      </c>
      <c r="H193" s="318">
        <f t="shared" si="37"/>
        <v>1.0537890676497373E-2</v>
      </c>
      <c r="I193" s="318">
        <f t="shared" si="37"/>
        <v>9.8599227719795516E-3</v>
      </c>
      <c r="J193" s="318">
        <f t="shared" si="37"/>
        <v>3.7816782574859901E-3</v>
      </c>
      <c r="K193" s="318">
        <f t="shared" si="37"/>
        <v>3.1974905739637232E-3</v>
      </c>
      <c r="L193" s="318">
        <f t="shared" si="37"/>
        <v>2.8578517086908302E-3</v>
      </c>
      <c r="M193" s="318">
        <f t="shared" si="37"/>
        <v>6.3347939481923285E-3</v>
      </c>
      <c r="N193" s="318">
        <f t="shared" si="37"/>
        <v>6.5826057737832181E-3</v>
      </c>
      <c r="O193" s="318">
        <f t="shared" si="37"/>
        <v>6.2047532404227749E-3</v>
      </c>
      <c r="P193" s="318">
        <f t="shared" si="37"/>
        <v>4.499548260834014E-3</v>
      </c>
      <c r="Q193" s="318">
        <f t="shared" si="37"/>
        <v>5.0596905355772539E-3</v>
      </c>
      <c r="R193" s="318">
        <f t="shared" si="37"/>
        <v>4.7577666873675033E-3</v>
      </c>
      <c r="S193" s="318">
        <f t="shared" si="37"/>
        <v>3.652975139500538E-3</v>
      </c>
      <c r="T193" s="318">
        <f t="shared" si="37"/>
        <v>3.6517239044001788E-3</v>
      </c>
      <c r="U193" s="318">
        <f t="shared" si="37"/>
        <v>6.3287090296729144E-3</v>
      </c>
      <c r="V193" s="318">
        <f t="shared" si="37"/>
        <v>7.1494731634161373E-3</v>
      </c>
      <c r="W193" s="318">
        <f t="shared" si="37"/>
        <v>5.8009117145050981E-3</v>
      </c>
      <c r="X193" s="318">
        <f t="shared" si="37"/>
        <v>1.4585811361126693E-2</v>
      </c>
      <c r="Y193" s="318">
        <f t="shared" si="37"/>
        <v>1.4716971735171837E-2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2.9053515047331432E-2</v>
      </c>
      <c r="C194" s="319">
        <f t="shared" si="38"/>
        <v>2.8173901013940145E-2</v>
      </c>
      <c r="D194" s="319">
        <f t="shared" si="38"/>
        <v>2.7569686565998737E-2</v>
      </c>
      <c r="E194" s="319">
        <f t="shared" si="38"/>
        <v>2.8490117987550578E-2</v>
      </c>
      <c r="F194" s="319">
        <f t="shared" si="38"/>
        <v>2.7250316304853375E-2</v>
      </c>
      <c r="G194" s="319">
        <f t="shared" si="38"/>
        <v>2.8390723985866395E-2</v>
      </c>
      <c r="H194" s="319">
        <f t="shared" si="38"/>
        <v>2.7515671685309759E-2</v>
      </c>
      <c r="I194" s="319">
        <f t="shared" si="38"/>
        <v>2.6489885806723075E-2</v>
      </c>
      <c r="J194" s="319">
        <f t="shared" si="38"/>
        <v>1.7832614595785341E-2</v>
      </c>
      <c r="K194" s="319">
        <f t="shared" si="38"/>
        <v>1.7142094440905326E-2</v>
      </c>
      <c r="L194" s="319">
        <f t="shared" si="38"/>
        <v>1.6553611815463977E-2</v>
      </c>
      <c r="M194" s="319">
        <f t="shared" si="38"/>
        <v>2.0588073034467944E-2</v>
      </c>
      <c r="N194" s="319">
        <f t="shared" si="38"/>
        <v>2.0265195790478831E-2</v>
      </c>
      <c r="O194" s="319">
        <f t="shared" si="38"/>
        <v>1.9488222634132392E-2</v>
      </c>
      <c r="P194" s="319">
        <f t="shared" si="38"/>
        <v>1.670420333477618E-2</v>
      </c>
      <c r="Q194" s="319">
        <f t="shared" si="38"/>
        <v>1.7915954164357796E-2</v>
      </c>
      <c r="R194" s="319">
        <f t="shared" si="38"/>
        <v>1.8438256588616368E-2</v>
      </c>
      <c r="S194" s="319">
        <f t="shared" si="38"/>
        <v>1.707779552021273E-2</v>
      </c>
      <c r="T194" s="319">
        <f t="shared" si="38"/>
        <v>1.7165711001310056E-2</v>
      </c>
      <c r="U194" s="319">
        <f t="shared" si="38"/>
        <v>1.9155949861472166E-2</v>
      </c>
      <c r="V194" s="319">
        <f t="shared" si="38"/>
        <v>1.869374719918428E-2</v>
      </c>
      <c r="W194" s="319">
        <f t="shared" si="38"/>
        <v>1.8279689155172356E-2</v>
      </c>
      <c r="X194" s="319">
        <f t="shared" si="38"/>
        <v>2.4757996030599194E-2</v>
      </c>
      <c r="Y194" s="319">
        <f t="shared" si="38"/>
        <v>2.4101325488469692E-2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0.99999999999999989</v>
      </c>
      <c r="C197" s="232">
        <f t="shared" si="39"/>
        <v>0.99999999999999944</v>
      </c>
      <c r="D197" s="232">
        <f t="shared" si="39"/>
        <v>1.0000000000000002</v>
      </c>
      <c r="E197" s="232">
        <f t="shared" si="39"/>
        <v>1.0000000000000002</v>
      </c>
      <c r="F197" s="232">
        <f t="shared" si="39"/>
        <v>0.99999999999999978</v>
      </c>
      <c r="G197" s="232">
        <f t="shared" si="39"/>
        <v>0.99999999999999967</v>
      </c>
      <c r="H197" s="232">
        <f t="shared" si="39"/>
        <v>1</v>
      </c>
      <c r="I197" s="232">
        <f t="shared" si="39"/>
        <v>1</v>
      </c>
      <c r="J197" s="232">
        <f t="shared" si="39"/>
        <v>1</v>
      </c>
      <c r="K197" s="232">
        <f t="shared" si="39"/>
        <v>1</v>
      </c>
      <c r="L197" s="232">
        <f t="shared" si="39"/>
        <v>0.99999999999999989</v>
      </c>
      <c r="M197" s="232">
        <f t="shared" si="39"/>
        <v>1.0000000000000002</v>
      </c>
      <c r="N197" s="232">
        <f t="shared" si="39"/>
        <v>0.99999999999999989</v>
      </c>
      <c r="O197" s="232">
        <f t="shared" si="39"/>
        <v>1.0000000000000002</v>
      </c>
      <c r="P197" s="232">
        <f t="shared" si="39"/>
        <v>1</v>
      </c>
      <c r="Q197" s="232">
        <f t="shared" si="39"/>
        <v>1</v>
      </c>
      <c r="R197" s="232">
        <f t="shared" si="39"/>
        <v>1.0000000000000002</v>
      </c>
      <c r="S197" s="232">
        <f t="shared" si="39"/>
        <v>1</v>
      </c>
      <c r="T197" s="232">
        <f t="shared" si="39"/>
        <v>1.0000000000000002</v>
      </c>
      <c r="U197" s="232">
        <f t="shared" si="39"/>
        <v>0.99999999999999978</v>
      </c>
      <c r="V197" s="232">
        <f t="shared" si="39"/>
        <v>0.99999999999999978</v>
      </c>
      <c r="W197" s="232">
        <f t="shared" si="39"/>
        <v>0.99999999999999978</v>
      </c>
      <c r="X197" s="232">
        <f t="shared" si="39"/>
        <v>1</v>
      </c>
      <c r="Y197" s="232">
        <f t="shared" si="39"/>
        <v>0.99999999999999967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3.8293217695651361E-3</v>
      </c>
      <c r="C198" s="266">
        <f t="shared" si="40"/>
        <v>3.6999407409891989E-3</v>
      </c>
      <c r="D198" s="266">
        <f t="shared" si="40"/>
        <v>3.5996807093822865E-3</v>
      </c>
      <c r="E198" s="266">
        <f t="shared" si="40"/>
        <v>3.7372331739302586E-3</v>
      </c>
      <c r="F198" s="266">
        <f t="shared" si="40"/>
        <v>3.5427108564297359E-3</v>
      </c>
      <c r="G198" s="266">
        <f t="shared" si="40"/>
        <v>3.7169302848321303E-3</v>
      </c>
      <c r="H198" s="266">
        <f t="shared" si="40"/>
        <v>3.5834178377038453E-3</v>
      </c>
      <c r="I198" s="266">
        <f t="shared" si="40"/>
        <v>3.4304236529160525E-3</v>
      </c>
      <c r="J198" s="266">
        <f t="shared" si="40"/>
        <v>2.1780858810380287E-3</v>
      </c>
      <c r="K198" s="266">
        <f t="shared" si="40"/>
        <v>2.0796612736100396E-3</v>
      </c>
      <c r="L198" s="266">
        <f t="shared" si="40"/>
        <v>2.0010501243706812E-3</v>
      </c>
      <c r="M198" s="266">
        <f t="shared" si="40"/>
        <v>3.2429105259406108E-3</v>
      </c>
      <c r="N198" s="266">
        <f t="shared" si="40"/>
        <v>3.4190278137110944E-3</v>
      </c>
      <c r="O198" s="266">
        <f t="shared" si="40"/>
        <v>3.1631789209747084E-3</v>
      </c>
      <c r="P198" s="266">
        <f t="shared" si="40"/>
        <v>2.7965756459146169E-3</v>
      </c>
      <c r="Q198" s="266">
        <f t="shared" si="40"/>
        <v>3.0399583105547088E-3</v>
      </c>
      <c r="R198" s="266">
        <f t="shared" si="40"/>
        <v>2.8567911140875996E-3</v>
      </c>
      <c r="S198" s="266">
        <f t="shared" si="40"/>
        <v>2.7263146344732423E-3</v>
      </c>
      <c r="T198" s="266">
        <f t="shared" si="40"/>
        <v>2.5727852873031767E-3</v>
      </c>
      <c r="U198" s="266">
        <f t="shared" si="40"/>
        <v>3.3155616627692898E-3</v>
      </c>
      <c r="V198" s="266">
        <f t="shared" si="40"/>
        <v>3.1115358540688008E-3</v>
      </c>
      <c r="W198" s="266">
        <f t="shared" si="40"/>
        <v>3.0927430395954196E-3</v>
      </c>
      <c r="X198" s="266">
        <f t="shared" si="40"/>
        <v>4.1741479027271218E-3</v>
      </c>
      <c r="Y198" s="266">
        <f t="shared" si="40"/>
        <v>4.0618749399018717E-3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3.0558462650618769E-2</v>
      </c>
      <c r="C199" s="267">
        <f t="shared" si="41"/>
        <v>2.9525985996173152E-2</v>
      </c>
      <c r="D199" s="267">
        <f t="shared" si="41"/>
        <v>2.8725898509255676E-2</v>
      </c>
      <c r="E199" s="267">
        <f t="shared" si="41"/>
        <v>2.9823584236215939E-2</v>
      </c>
      <c r="F199" s="267">
        <f t="shared" si="41"/>
        <v>2.827127201704021E-2</v>
      </c>
      <c r="G199" s="267">
        <f t="shared" si="41"/>
        <v>2.9661564663158415E-2</v>
      </c>
      <c r="H199" s="267">
        <f t="shared" si="41"/>
        <v>2.8596118776268168E-2</v>
      </c>
      <c r="I199" s="267">
        <f t="shared" si="41"/>
        <v>2.7375206206643458E-2</v>
      </c>
      <c r="J199" s="267">
        <f t="shared" si="41"/>
        <v>1.7381395466565665E-2</v>
      </c>
      <c r="K199" s="267">
        <f t="shared" si="41"/>
        <v>1.6595954892233474E-2</v>
      </c>
      <c r="L199" s="267">
        <f t="shared" si="41"/>
        <v>1.5968628171599608E-2</v>
      </c>
      <c r="M199" s="267">
        <f t="shared" si="41"/>
        <v>2.5878828197168798E-2</v>
      </c>
      <c r="N199" s="267">
        <f t="shared" si="41"/>
        <v>2.7284265996425291E-2</v>
      </c>
      <c r="O199" s="267">
        <f t="shared" si="41"/>
        <v>2.5242560100873224E-2</v>
      </c>
      <c r="P199" s="267">
        <f t="shared" si="41"/>
        <v>2.2317020498127716E-2</v>
      </c>
      <c r="Q199" s="267">
        <f t="shared" si="41"/>
        <v>2.4259244347354405E-2</v>
      </c>
      <c r="R199" s="267">
        <f t="shared" si="41"/>
        <v>2.2797547402337855E-2</v>
      </c>
      <c r="S199" s="267">
        <f t="shared" si="41"/>
        <v>2.1756328912742914E-2</v>
      </c>
      <c r="T199" s="267">
        <f t="shared" si="41"/>
        <v>2.0531145680934462E-2</v>
      </c>
      <c r="U199" s="267">
        <f t="shared" si="41"/>
        <v>2.6458593279578242E-2</v>
      </c>
      <c r="V199" s="267">
        <f t="shared" si="41"/>
        <v>2.4830442021961604E-2</v>
      </c>
      <c r="W199" s="267">
        <f t="shared" si="41"/>
        <v>2.4680473031695745E-2</v>
      </c>
      <c r="X199" s="267">
        <f t="shared" si="41"/>
        <v>3.3310217960119529E-2</v>
      </c>
      <c r="Y199" s="267">
        <f t="shared" si="41"/>
        <v>3.2414265792182671E-2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3.7467471862616078E-2</v>
      </c>
      <c r="C200" s="267">
        <f t="shared" si="42"/>
        <v>3.6201560993946579E-2</v>
      </c>
      <c r="D200" s="267">
        <f t="shared" si="42"/>
        <v>3.5220580512485604E-2</v>
      </c>
      <c r="E200" s="267">
        <f t="shared" si="42"/>
        <v>3.6566443671869529E-2</v>
      </c>
      <c r="F200" s="267">
        <f t="shared" si="42"/>
        <v>3.4663166826468958E-2</v>
      </c>
      <c r="G200" s="267">
        <f t="shared" si="42"/>
        <v>3.6367792847574798E-2</v>
      </c>
      <c r="H200" s="267">
        <f t="shared" si="42"/>
        <v>3.5061458682646117E-2</v>
      </c>
      <c r="I200" s="267">
        <f t="shared" si="42"/>
        <v>3.3564508136666941E-2</v>
      </c>
      <c r="J200" s="267">
        <f t="shared" si="42"/>
        <v>2.1311181554591892E-2</v>
      </c>
      <c r="K200" s="267">
        <f t="shared" si="42"/>
        <v>2.0348159528418307E-2</v>
      </c>
      <c r="L200" s="267">
        <f t="shared" si="42"/>
        <v>1.9578999557161025E-2</v>
      </c>
      <c r="M200" s="267">
        <f t="shared" si="42"/>
        <v>3.1729811751353428E-2</v>
      </c>
      <c r="N200" s="267">
        <f t="shared" si="42"/>
        <v>3.3453007116262694E-2</v>
      </c>
      <c r="O200" s="267">
        <f t="shared" si="42"/>
        <v>3.0949688835237035E-2</v>
      </c>
      <c r="P200" s="267">
        <f t="shared" si="42"/>
        <v>2.7362709542395624E-2</v>
      </c>
      <c r="Q200" s="267">
        <f t="shared" si="42"/>
        <v>2.9744053730216852E-2</v>
      </c>
      <c r="R200" s="267">
        <f t="shared" si="42"/>
        <v>2.7951879503874656E-2</v>
      </c>
      <c r="S200" s="267">
        <f t="shared" si="42"/>
        <v>2.6675250345275826E-2</v>
      </c>
      <c r="T200" s="267">
        <f t="shared" si="42"/>
        <v>2.5173063576616406E-2</v>
      </c>
      <c r="U200" s="267">
        <f t="shared" si="42"/>
        <v>3.2440656801395983E-2</v>
      </c>
      <c r="V200" s="267">
        <f t="shared" si="42"/>
        <v>3.0444394354220868E-2</v>
      </c>
      <c r="W200" s="267">
        <f t="shared" si="42"/>
        <v>3.0260518647275327E-2</v>
      </c>
      <c r="X200" s="267">
        <f t="shared" si="42"/>
        <v>4.0841375707528139E-2</v>
      </c>
      <c r="Y200" s="267">
        <f t="shared" si="42"/>
        <v>3.9742856353782302E-2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6.9379629388969605E-2</v>
      </c>
      <c r="C201" s="267">
        <f t="shared" si="43"/>
        <v>6.7035504671139598E-2</v>
      </c>
      <c r="D201" s="267">
        <f t="shared" si="43"/>
        <v>6.5218994005804748E-2</v>
      </c>
      <c r="E201" s="267">
        <f t="shared" si="43"/>
        <v>6.7711168752708176E-2</v>
      </c>
      <c r="F201" s="267">
        <f t="shared" si="43"/>
        <v>6.4186814543737564E-2</v>
      </c>
      <c r="G201" s="267">
        <f t="shared" si="43"/>
        <v>6.7343321126961786E-2</v>
      </c>
      <c r="H201" s="267">
        <f t="shared" si="43"/>
        <v>6.492434339200201E-2</v>
      </c>
      <c r="I201" s="267">
        <f t="shared" si="43"/>
        <v>6.2152395648250522E-2</v>
      </c>
      <c r="J201" s="267">
        <f t="shared" si="43"/>
        <v>3.9462547233508311E-2</v>
      </c>
      <c r="K201" s="267">
        <f t="shared" si="43"/>
        <v>3.7679290772695363E-2</v>
      </c>
      <c r="L201" s="267">
        <f t="shared" si="43"/>
        <v>3.6255014431277571E-2</v>
      </c>
      <c r="M201" s="267">
        <f t="shared" si="43"/>
        <v>5.8755033912153712E-2</v>
      </c>
      <c r="N201" s="267">
        <f t="shared" si="43"/>
        <v>6.1945925900291424E-2</v>
      </c>
      <c r="O201" s="267">
        <f t="shared" si="43"/>
        <v>5.7310457160445992E-2</v>
      </c>
      <c r="P201" s="267">
        <f t="shared" si="43"/>
        <v>5.0668341170454365E-2</v>
      </c>
      <c r="Q201" s="267">
        <f t="shared" si="43"/>
        <v>5.5077946862677779E-2</v>
      </c>
      <c r="R201" s="267">
        <f t="shared" si="43"/>
        <v>5.1759324670072701E-2</v>
      </c>
      <c r="S201" s="267">
        <f t="shared" si="43"/>
        <v>4.9395352576745662E-2</v>
      </c>
      <c r="T201" s="267">
        <f t="shared" si="43"/>
        <v>4.6613708764087151E-2</v>
      </c>
      <c r="U201" s="267">
        <f t="shared" si="43"/>
        <v>6.0071326783628289E-2</v>
      </c>
      <c r="V201" s="267">
        <f t="shared" si="43"/>
        <v>5.6374788376767765E-2</v>
      </c>
      <c r="W201" s="267">
        <f t="shared" si="43"/>
        <v>5.6034300274226609E-2</v>
      </c>
      <c r="X201" s="267">
        <f t="shared" si="43"/>
        <v>7.5627187249620906E-2</v>
      </c>
      <c r="Y201" s="267">
        <f t="shared" si="43"/>
        <v>7.3593026366843492E-2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6.0237035109900278E-2</v>
      </c>
      <c r="C202" s="268">
        <f t="shared" si="44"/>
        <v>5.896112157318132E-2</v>
      </c>
      <c r="D202" s="268">
        <f t="shared" si="44"/>
        <v>5.9395955224042118E-2</v>
      </c>
      <c r="E202" s="268">
        <f t="shared" si="44"/>
        <v>6.0393208867008261E-2</v>
      </c>
      <c r="F202" s="268">
        <f t="shared" si="44"/>
        <v>6.0268213386590989E-2</v>
      </c>
      <c r="G202" s="268">
        <f t="shared" si="44"/>
        <v>6.0935651509949312E-2</v>
      </c>
      <c r="H202" s="268">
        <f t="shared" si="44"/>
        <v>6.0394140460500539E-2</v>
      </c>
      <c r="I202" s="268">
        <f t="shared" si="44"/>
        <v>5.9541588343057346E-2</v>
      </c>
      <c r="J202" s="268">
        <f t="shared" si="44"/>
        <v>5.8360481870969566E-2</v>
      </c>
      <c r="K202" s="268">
        <f t="shared" si="44"/>
        <v>5.9693151394147784E-2</v>
      </c>
      <c r="L202" s="268">
        <f t="shared" si="44"/>
        <v>5.9413991717013018E-2</v>
      </c>
      <c r="M202" s="268">
        <f t="shared" si="44"/>
        <v>5.5341817676579468E-2</v>
      </c>
      <c r="N202" s="268">
        <f t="shared" si="44"/>
        <v>5.2108616627617108E-2</v>
      </c>
      <c r="O202" s="268">
        <f t="shared" si="44"/>
        <v>5.1852659958834937E-2</v>
      </c>
      <c r="P202" s="268">
        <f t="shared" si="44"/>
        <v>5.002993122633527E-2</v>
      </c>
      <c r="Q202" s="268">
        <f t="shared" si="44"/>
        <v>5.1042466028601054E-2</v>
      </c>
      <c r="R202" s="268">
        <f t="shared" si="44"/>
        <v>5.3765081124844245E-2</v>
      </c>
      <c r="S202" s="268">
        <f t="shared" si="44"/>
        <v>5.5036638822580822E-2</v>
      </c>
      <c r="T202" s="268">
        <f t="shared" si="44"/>
        <v>5.6435141533326807E-2</v>
      </c>
      <c r="U202" s="268">
        <f t="shared" si="44"/>
        <v>5.1304034060194716E-2</v>
      </c>
      <c r="V202" s="268">
        <f t="shared" si="44"/>
        <v>4.9099387024909708E-2</v>
      </c>
      <c r="W202" s="268">
        <f t="shared" si="44"/>
        <v>5.103142561437278E-2</v>
      </c>
      <c r="X202" s="268">
        <f t="shared" si="44"/>
        <v>5.1692356543864781E-2</v>
      </c>
      <c r="Y202" s="268">
        <f t="shared" si="44"/>
        <v>5.0747829535380436E-2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0.36126505247237456</v>
      </c>
      <c r="C203" s="269">
        <f t="shared" si="45"/>
        <v>0.3724188008880398</v>
      </c>
      <c r="D203" s="269">
        <f t="shared" si="45"/>
        <v>0.3684029154400823</v>
      </c>
      <c r="E203" s="269">
        <f t="shared" si="45"/>
        <v>0.36078496659490988</v>
      </c>
      <c r="F203" s="269">
        <f t="shared" si="45"/>
        <v>0.37040486143455875</v>
      </c>
      <c r="G203" s="269">
        <f t="shared" si="45"/>
        <v>0.36112098843141727</v>
      </c>
      <c r="H203" s="269">
        <f t="shared" si="45"/>
        <v>0.36862291533652447</v>
      </c>
      <c r="I203" s="269">
        <f t="shared" si="45"/>
        <v>0.37881549131853981</v>
      </c>
      <c r="J203" s="269">
        <f t="shared" si="45"/>
        <v>0.43132835976288691</v>
      </c>
      <c r="K203" s="269">
        <f t="shared" si="45"/>
        <v>0.43368685744360069</v>
      </c>
      <c r="L203" s="269">
        <f t="shared" si="45"/>
        <v>0.43911043971396119</v>
      </c>
      <c r="M203" s="269">
        <f t="shared" si="45"/>
        <v>0.40264437597896291</v>
      </c>
      <c r="N203" s="269">
        <f t="shared" si="45"/>
        <v>0.40393069636279</v>
      </c>
      <c r="O203" s="269">
        <f t="shared" si="45"/>
        <v>0.41526859045556835</v>
      </c>
      <c r="P203" s="269">
        <f t="shared" si="45"/>
        <v>0.43977985023557642</v>
      </c>
      <c r="Q203" s="269">
        <f t="shared" si="45"/>
        <v>0.42451188707327425</v>
      </c>
      <c r="R203" s="269">
        <f t="shared" si="45"/>
        <v>0.41939996712215205</v>
      </c>
      <c r="S203" s="269">
        <f t="shared" si="45"/>
        <v>0.41966981259864433</v>
      </c>
      <c r="T203" s="269">
        <f t="shared" si="45"/>
        <v>0.41811555673090928</v>
      </c>
      <c r="U203" s="269">
        <f t="shared" si="45"/>
        <v>0.40902730658939157</v>
      </c>
      <c r="V203" s="269">
        <f t="shared" si="45"/>
        <v>0.42850601973850733</v>
      </c>
      <c r="W203" s="269">
        <f t="shared" si="45"/>
        <v>0.42009336480261711</v>
      </c>
      <c r="X203" s="269">
        <f t="shared" si="45"/>
        <v>0.378658675787999</v>
      </c>
      <c r="Y203" s="269">
        <f t="shared" si="45"/>
        <v>0.38532497220707207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0.36063664644967525</v>
      </c>
      <c r="C204" s="318">
        <f t="shared" si="46"/>
        <v>0.37181162677596924</v>
      </c>
      <c r="D204" s="318">
        <f t="shared" si="46"/>
        <v>0.36781219437413559</v>
      </c>
      <c r="E204" s="318">
        <f t="shared" si="46"/>
        <v>0.36017167265513317</v>
      </c>
      <c r="F204" s="318">
        <f t="shared" si="46"/>
        <v>0.36982348933452874</v>
      </c>
      <c r="G204" s="318">
        <f t="shared" si="46"/>
        <v>0.3605110262716672</v>
      </c>
      <c r="H204" s="318">
        <f t="shared" si="46"/>
        <v>0.36803486306863764</v>
      </c>
      <c r="I204" s="318">
        <f t="shared" si="46"/>
        <v>0.37825254596852104</v>
      </c>
      <c r="J204" s="318">
        <f t="shared" si="46"/>
        <v>0.4309709277245351</v>
      </c>
      <c r="K204" s="318">
        <f t="shared" si="46"/>
        <v>0.4333455772514011</v>
      </c>
      <c r="L204" s="318">
        <f t="shared" si="46"/>
        <v>0.43878205990532981</v>
      </c>
      <c r="M204" s="318">
        <f t="shared" si="46"/>
        <v>0.40224019622236479</v>
      </c>
      <c r="N204" s="318">
        <f t="shared" si="46"/>
        <v>0.40353787662039448</v>
      </c>
      <c r="O204" s="318">
        <f t="shared" si="46"/>
        <v>0.41488834473860686</v>
      </c>
      <c r="P204" s="318">
        <f t="shared" si="46"/>
        <v>0.43945862793544993</v>
      </c>
      <c r="Q204" s="318">
        <f t="shared" si="46"/>
        <v>0.42416756388463028</v>
      </c>
      <c r="R204" s="318">
        <f t="shared" si="46"/>
        <v>0.41904043042940547</v>
      </c>
      <c r="S204" s="318">
        <f t="shared" si="46"/>
        <v>0.41934208579254334</v>
      </c>
      <c r="T204" s="318">
        <f t="shared" si="46"/>
        <v>0.41778309453926282</v>
      </c>
      <c r="U204" s="318">
        <f t="shared" si="46"/>
        <v>0.4086590020443896</v>
      </c>
      <c r="V204" s="318">
        <f t="shared" si="46"/>
        <v>0.42814155090339023</v>
      </c>
      <c r="W204" s="318">
        <f t="shared" si="46"/>
        <v>0.41974100160793704</v>
      </c>
      <c r="X204" s="318">
        <f t="shared" si="46"/>
        <v>0.3781669553644148</v>
      </c>
      <c r="Y204" s="318">
        <f t="shared" si="46"/>
        <v>0.38484647769452984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6.2840602269930909E-4</v>
      </c>
      <c r="C205" s="318">
        <f t="shared" si="47"/>
        <v>6.0717411207055491E-4</v>
      </c>
      <c r="D205" s="318">
        <f t="shared" si="47"/>
        <v>5.9072106594668171E-4</v>
      </c>
      <c r="E205" s="318">
        <f t="shared" si="47"/>
        <v>6.1329393977673744E-4</v>
      </c>
      <c r="F205" s="318">
        <f t="shared" si="47"/>
        <v>5.8137210002999875E-4</v>
      </c>
      <c r="G205" s="318">
        <f t="shared" si="47"/>
        <v>6.0996215975008547E-4</v>
      </c>
      <c r="H205" s="318">
        <f t="shared" si="47"/>
        <v>5.8805226788684166E-4</v>
      </c>
      <c r="I205" s="318">
        <f t="shared" si="47"/>
        <v>5.6294535001884065E-4</v>
      </c>
      <c r="J205" s="318">
        <f t="shared" si="47"/>
        <v>3.5743203835181031E-4</v>
      </c>
      <c r="K205" s="318">
        <f t="shared" si="47"/>
        <v>3.4128019219953804E-4</v>
      </c>
      <c r="L205" s="318">
        <f t="shared" si="47"/>
        <v>3.2837980863136972E-4</v>
      </c>
      <c r="M205" s="318">
        <f t="shared" si="47"/>
        <v>4.0417975659815165E-4</v>
      </c>
      <c r="N205" s="318">
        <f t="shared" si="47"/>
        <v>3.9281974239549022E-4</v>
      </c>
      <c r="O205" s="318">
        <f t="shared" si="47"/>
        <v>3.8024571696147524E-4</v>
      </c>
      <c r="P205" s="318">
        <f t="shared" si="47"/>
        <v>3.2122230012646282E-4</v>
      </c>
      <c r="Q205" s="318">
        <f t="shared" si="47"/>
        <v>3.4432318864390963E-4</v>
      </c>
      <c r="R205" s="318">
        <f t="shared" si="47"/>
        <v>3.5953669274652148E-4</v>
      </c>
      <c r="S205" s="318">
        <f t="shared" si="47"/>
        <v>3.2772680610096037E-4</v>
      </c>
      <c r="T205" s="318">
        <f t="shared" si="47"/>
        <v>3.3246219164643039E-4</v>
      </c>
      <c r="U205" s="318">
        <f t="shared" si="47"/>
        <v>3.6830454500193168E-4</v>
      </c>
      <c r="V205" s="318">
        <f t="shared" si="47"/>
        <v>3.6446883511707012E-4</v>
      </c>
      <c r="W205" s="318">
        <f t="shared" si="47"/>
        <v>3.5236319468004895E-4</v>
      </c>
      <c r="X205" s="318">
        <f t="shared" si="47"/>
        <v>4.917204235842217E-4</v>
      </c>
      <c r="Y205" s="318">
        <f t="shared" si="47"/>
        <v>4.7849451254225331E-4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0.20662872587357964</v>
      </c>
      <c r="C206" s="269">
        <f t="shared" si="48"/>
        <v>0.20510946928193349</v>
      </c>
      <c r="D206" s="269">
        <f t="shared" si="48"/>
        <v>0.21363192357950728</v>
      </c>
      <c r="E206" s="269">
        <f t="shared" si="48"/>
        <v>0.21163610673783884</v>
      </c>
      <c r="F206" s="269">
        <f t="shared" si="48"/>
        <v>0.21178402314532857</v>
      </c>
      <c r="G206" s="269">
        <f t="shared" si="48"/>
        <v>0.2106843806497416</v>
      </c>
      <c r="H206" s="269">
        <f t="shared" si="48"/>
        <v>0.21122691299834406</v>
      </c>
      <c r="I206" s="269">
        <f t="shared" si="48"/>
        <v>0.21073326521096888</v>
      </c>
      <c r="J206" s="269">
        <f t="shared" si="48"/>
        <v>0.22477754261717009</v>
      </c>
      <c r="K206" s="269">
        <f t="shared" si="48"/>
        <v>0.22461497713407236</v>
      </c>
      <c r="L206" s="269">
        <f t="shared" si="48"/>
        <v>0.223400265695537</v>
      </c>
      <c r="M206" s="269">
        <f t="shared" si="48"/>
        <v>0.21009263543636805</v>
      </c>
      <c r="N206" s="269">
        <f t="shared" si="48"/>
        <v>0.20624576987267401</v>
      </c>
      <c r="O206" s="269">
        <f t="shared" si="48"/>
        <v>0.20818823460953398</v>
      </c>
      <c r="P206" s="269">
        <f t="shared" si="48"/>
        <v>0.20625498197799647</v>
      </c>
      <c r="Q206" s="269">
        <f t="shared" si="48"/>
        <v>0.20702717156172187</v>
      </c>
      <c r="R206" s="269">
        <f t="shared" si="48"/>
        <v>0.21419023152644578</v>
      </c>
      <c r="S206" s="269">
        <f t="shared" si="48"/>
        <v>0.21767565467649436</v>
      </c>
      <c r="T206" s="269">
        <f t="shared" si="48"/>
        <v>0.22400477178874603</v>
      </c>
      <c r="U206" s="269">
        <f t="shared" si="48"/>
        <v>0.20953406387981965</v>
      </c>
      <c r="V206" s="269">
        <f t="shared" si="48"/>
        <v>0.2059402404306846</v>
      </c>
      <c r="W206" s="269">
        <f t="shared" si="48"/>
        <v>0.21003570576850575</v>
      </c>
      <c r="X206" s="269">
        <f t="shared" si="48"/>
        <v>0.19568885380774143</v>
      </c>
      <c r="Y206" s="269">
        <f t="shared" si="48"/>
        <v>0.19736022327114364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0.19179125059594054</v>
      </c>
      <c r="C207" s="318">
        <f t="shared" si="49"/>
        <v>0.19067174656907362</v>
      </c>
      <c r="D207" s="318">
        <f t="shared" si="49"/>
        <v>0.20301960820084675</v>
      </c>
      <c r="E207" s="318">
        <f t="shared" si="49"/>
        <v>0.19990254157376264</v>
      </c>
      <c r="F207" s="318">
        <f t="shared" si="49"/>
        <v>0.20196479320717589</v>
      </c>
      <c r="G207" s="318">
        <f t="shared" si="49"/>
        <v>0.19976348107473768</v>
      </c>
      <c r="H207" s="318">
        <f t="shared" si="49"/>
        <v>0.20147259309269189</v>
      </c>
      <c r="I207" s="318">
        <f t="shared" si="49"/>
        <v>0.2017362781507186</v>
      </c>
      <c r="J207" s="318">
        <f t="shared" si="49"/>
        <v>0.22252537355534968</v>
      </c>
      <c r="K207" s="318">
        <f t="shared" si="49"/>
        <v>0.2226350411213362</v>
      </c>
      <c r="L207" s="318">
        <f t="shared" si="49"/>
        <v>0.22162460112358473</v>
      </c>
      <c r="M207" s="318">
        <f t="shared" si="49"/>
        <v>0.20628286852993877</v>
      </c>
      <c r="N207" s="318">
        <f t="shared" si="49"/>
        <v>0.20236583671922134</v>
      </c>
      <c r="O207" s="318">
        <f t="shared" si="49"/>
        <v>0.20468324426226414</v>
      </c>
      <c r="P207" s="318">
        <f t="shared" si="49"/>
        <v>0.20390337361174896</v>
      </c>
      <c r="Q207" s="318">
        <f t="shared" si="49"/>
        <v>0.20426280759677692</v>
      </c>
      <c r="R207" s="318">
        <f t="shared" si="49"/>
        <v>0.21153131034165684</v>
      </c>
      <c r="S207" s="318">
        <f t="shared" si="49"/>
        <v>0.21571289191241214</v>
      </c>
      <c r="T207" s="318">
        <f t="shared" si="49"/>
        <v>0.22220073585259745</v>
      </c>
      <c r="U207" s="318">
        <f t="shared" si="49"/>
        <v>0.20637995792131217</v>
      </c>
      <c r="V207" s="318">
        <f t="shared" si="49"/>
        <v>0.20248511635103797</v>
      </c>
      <c r="W207" s="318">
        <f t="shared" si="49"/>
        <v>0.20717370068543375</v>
      </c>
      <c r="X207" s="318">
        <f t="shared" si="49"/>
        <v>0.18630868741627021</v>
      </c>
      <c r="Y207" s="318">
        <f t="shared" si="49"/>
        <v>0.1887884273938582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1.4837475277639078E-2</v>
      </c>
      <c r="C208" s="318">
        <f t="shared" si="50"/>
        <v>1.4437722712859841E-2</v>
      </c>
      <c r="D208" s="318">
        <f t="shared" si="50"/>
        <v>1.0612315378660525E-2</v>
      </c>
      <c r="E208" s="318">
        <f t="shared" si="50"/>
        <v>1.1733565164076185E-2</v>
      </c>
      <c r="F208" s="318">
        <f t="shared" si="50"/>
        <v>9.8192299381527053E-3</v>
      </c>
      <c r="G208" s="318">
        <f t="shared" si="50"/>
        <v>1.0920899575003798E-2</v>
      </c>
      <c r="H208" s="318">
        <f t="shared" si="50"/>
        <v>9.7543199056521791E-3</v>
      </c>
      <c r="I208" s="318">
        <f t="shared" si="50"/>
        <v>8.9969870602502229E-3</v>
      </c>
      <c r="J208" s="318">
        <f t="shared" si="50"/>
        <v>2.2521690618203813E-3</v>
      </c>
      <c r="K208" s="318">
        <f t="shared" si="50"/>
        <v>1.9799360127362772E-3</v>
      </c>
      <c r="L208" s="318">
        <f t="shared" si="50"/>
        <v>1.7756645719522353E-3</v>
      </c>
      <c r="M208" s="318">
        <f t="shared" si="50"/>
        <v>3.809766906429399E-3</v>
      </c>
      <c r="N208" s="318">
        <f t="shared" si="50"/>
        <v>3.8799331534525839E-3</v>
      </c>
      <c r="O208" s="318">
        <f t="shared" si="50"/>
        <v>3.5049903472698443E-3</v>
      </c>
      <c r="P208" s="318">
        <f t="shared" si="50"/>
        <v>2.3516083662475404E-3</v>
      </c>
      <c r="Q208" s="318">
        <f t="shared" si="50"/>
        <v>2.7643639649450086E-3</v>
      </c>
      <c r="R208" s="318">
        <f t="shared" si="50"/>
        <v>2.6589211847888963E-3</v>
      </c>
      <c r="S208" s="318">
        <f t="shared" si="50"/>
        <v>1.9627627640821876E-3</v>
      </c>
      <c r="T208" s="318">
        <f t="shared" si="50"/>
        <v>1.8040359361486344E-3</v>
      </c>
      <c r="U208" s="318">
        <f t="shared" si="50"/>
        <v>3.1541059585073966E-3</v>
      </c>
      <c r="V208" s="318">
        <f t="shared" si="50"/>
        <v>3.4551240796465992E-3</v>
      </c>
      <c r="W208" s="318">
        <f t="shared" si="50"/>
        <v>2.8620050830719767E-3</v>
      </c>
      <c r="X208" s="318">
        <f t="shared" si="50"/>
        <v>9.3801663914711772E-3</v>
      </c>
      <c r="Y208" s="318">
        <f t="shared" si="50"/>
        <v>8.571795877285451E-3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0.16578975889724512</v>
      </c>
      <c r="C209" s="269">
        <f t="shared" si="51"/>
        <v>0.1643939719139316</v>
      </c>
      <c r="D209" s="269">
        <f t="shared" si="51"/>
        <v>0.16484818022203959</v>
      </c>
      <c r="E209" s="269">
        <f t="shared" si="51"/>
        <v>0.16606214558238322</v>
      </c>
      <c r="F209" s="269">
        <f t="shared" si="51"/>
        <v>0.16688777573568384</v>
      </c>
      <c r="G209" s="269">
        <f t="shared" si="51"/>
        <v>0.16722803090267038</v>
      </c>
      <c r="H209" s="269">
        <f t="shared" si="51"/>
        <v>0.1669102111215712</v>
      </c>
      <c r="I209" s="269">
        <f t="shared" si="51"/>
        <v>0.16629739595454884</v>
      </c>
      <c r="J209" s="269">
        <f t="shared" si="51"/>
        <v>0.16831737779854269</v>
      </c>
      <c r="K209" s="269">
        <f t="shared" si="51"/>
        <v>0.17008561138846545</v>
      </c>
      <c r="L209" s="269">
        <f t="shared" si="51"/>
        <v>0.17038645112941123</v>
      </c>
      <c r="M209" s="269">
        <f t="shared" si="51"/>
        <v>0.15740014987311846</v>
      </c>
      <c r="N209" s="269">
        <f t="shared" si="51"/>
        <v>0.15371593837300326</v>
      </c>
      <c r="O209" s="269">
        <f t="shared" si="51"/>
        <v>0.15446034347150556</v>
      </c>
      <c r="P209" s="269">
        <f t="shared" si="51"/>
        <v>0.15343424887558285</v>
      </c>
      <c r="Q209" s="269">
        <f t="shared" si="51"/>
        <v>0.1538195650310159</v>
      </c>
      <c r="R209" s="269">
        <f t="shared" si="51"/>
        <v>0.15890316672822671</v>
      </c>
      <c r="S209" s="269">
        <f t="shared" si="51"/>
        <v>0.16089808468619149</v>
      </c>
      <c r="T209" s="269">
        <f t="shared" si="51"/>
        <v>0.16298708203032988</v>
      </c>
      <c r="U209" s="269">
        <f t="shared" si="51"/>
        <v>0.15170376857534099</v>
      </c>
      <c r="V209" s="269">
        <f t="shared" si="51"/>
        <v>0.14900341331952374</v>
      </c>
      <c r="W209" s="269">
        <f t="shared" si="51"/>
        <v>0.15239992160850493</v>
      </c>
      <c r="X209" s="269">
        <f t="shared" si="51"/>
        <v>0.14932346474297137</v>
      </c>
      <c r="Y209" s="269">
        <f t="shared" si="51"/>
        <v>0.14797242661463691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5.4466413055044731E-2</v>
      </c>
      <c r="C210" s="318">
        <f t="shared" si="52"/>
        <v>5.568010035221118E-2</v>
      </c>
      <c r="D210" s="318">
        <f t="shared" si="52"/>
        <v>6.556430228444117E-2</v>
      </c>
      <c r="E210" s="318">
        <f t="shared" si="52"/>
        <v>6.7729384785057578E-2</v>
      </c>
      <c r="F210" s="318">
        <f t="shared" si="52"/>
        <v>8.430683854397758E-2</v>
      </c>
      <c r="G210" s="318">
        <f t="shared" si="52"/>
        <v>8.1905900474074839E-2</v>
      </c>
      <c r="H210" s="318">
        <f t="shared" si="52"/>
        <v>8.4373055775370465E-2</v>
      </c>
      <c r="I210" s="318">
        <f t="shared" si="52"/>
        <v>8.5474837813173429E-2</v>
      </c>
      <c r="J210" s="318">
        <f t="shared" si="52"/>
        <v>0.10599974532292053</v>
      </c>
      <c r="K210" s="318">
        <f t="shared" si="52"/>
        <v>0.10971897127556837</v>
      </c>
      <c r="L210" s="318">
        <f t="shared" si="52"/>
        <v>0.11068114287554701</v>
      </c>
      <c r="M210" s="318">
        <f t="shared" si="52"/>
        <v>8.944103733573168E-2</v>
      </c>
      <c r="N210" s="318">
        <f t="shared" si="52"/>
        <v>8.5020043911788676E-2</v>
      </c>
      <c r="O210" s="318">
        <f t="shared" si="52"/>
        <v>8.5681412599346099E-2</v>
      </c>
      <c r="P210" s="318">
        <f t="shared" si="52"/>
        <v>8.8202126207299059E-2</v>
      </c>
      <c r="Q210" s="318">
        <f t="shared" si="52"/>
        <v>8.8349562582099514E-2</v>
      </c>
      <c r="R210" s="318">
        <f t="shared" si="52"/>
        <v>9.4825936460887369E-2</v>
      </c>
      <c r="S210" s="318">
        <f t="shared" si="52"/>
        <v>0.1009292237583265</v>
      </c>
      <c r="T210" s="318">
        <f t="shared" si="52"/>
        <v>0.1030794644601651</v>
      </c>
      <c r="U210" s="318">
        <f t="shared" si="52"/>
        <v>8.3512993578249595E-2</v>
      </c>
      <c r="V210" s="318">
        <f t="shared" si="52"/>
        <v>7.538549694794118E-2</v>
      </c>
      <c r="W210" s="318">
        <f t="shared" si="52"/>
        <v>8.4764270313505904E-2</v>
      </c>
      <c r="X210" s="318">
        <f t="shared" si="52"/>
        <v>5.386647797829628E-2</v>
      </c>
      <c r="Y210" s="318">
        <f t="shared" si="52"/>
        <v>5.1308792651411257E-2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4.0558999271716266E-2</v>
      </c>
      <c r="C211" s="318">
        <f t="shared" si="53"/>
        <v>4.1815793397819725E-2</v>
      </c>
      <c r="D211" s="318">
        <f t="shared" si="53"/>
        <v>4.1365997245736502E-2</v>
      </c>
      <c r="E211" s="318">
        <f t="shared" si="53"/>
        <v>4.0506705995423185E-2</v>
      </c>
      <c r="F211" s="318">
        <f t="shared" si="53"/>
        <v>4.1592197526925008E-2</v>
      </c>
      <c r="G211" s="318">
        <f t="shared" si="53"/>
        <v>4.0544871398804576E-2</v>
      </c>
      <c r="H211" s="318">
        <f t="shared" si="53"/>
        <v>4.1391039679740518E-2</v>
      </c>
      <c r="I211" s="318">
        <f t="shared" si="53"/>
        <v>4.2540171353891765E-2</v>
      </c>
      <c r="J211" s="318">
        <f t="shared" si="53"/>
        <v>4.8469143986867386E-2</v>
      </c>
      <c r="K211" s="318">
        <f t="shared" si="53"/>
        <v>4.8736208938194178E-2</v>
      </c>
      <c r="L211" s="318">
        <f t="shared" si="53"/>
        <v>4.9347622942212101E-2</v>
      </c>
      <c r="M211" s="318">
        <f t="shared" si="53"/>
        <v>4.523794236178514E-2</v>
      </c>
      <c r="N211" s="318">
        <f t="shared" si="53"/>
        <v>4.5383885983535037E-2</v>
      </c>
      <c r="O211" s="318">
        <f t="shared" si="53"/>
        <v>4.6660416343586676E-2</v>
      </c>
      <c r="P211" s="318">
        <f t="shared" si="53"/>
        <v>4.9423713163522238E-2</v>
      </c>
      <c r="Q211" s="318">
        <f t="shared" si="53"/>
        <v>4.7704003694707876E-2</v>
      </c>
      <c r="R211" s="318">
        <f t="shared" si="53"/>
        <v>4.7127380647317543E-2</v>
      </c>
      <c r="S211" s="318">
        <f t="shared" si="53"/>
        <v>4.7161306316753103E-2</v>
      </c>
      <c r="T211" s="318">
        <f t="shared" si="53"/>
        <v>4.6985974370516104E-2</v>
      </c>
      <c r="U211" s="318">
        <f t="shared" si="53"/>
        <v>4.5959833337712676E-2</v>
      </c>
      <c r="V211" s="318">
        <f t="shared" si="53"/>
        <v>4.8150938131866342E-2</v>
      </c>
      <c r="W211" s="318">
        <f t="shared" si="53"/>
        <v>4.7206170382635818E-2</v>
      </c>
      <c r="X211" s="318">
        <f t="shared" si="53"/>
        <v>4.2530545406878915E-2</v>
      </c>
      <c r="Y211" s="318">
        <f t="shared" si="53"/>
        <v>4.3281757864042078E-2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7.0764346570484138E-2</v>
      </c>
      <c r="C212" s="318">
        <f t="shared" si="54"/>
        <v>6.6898078163900684E-2</v>
      </c>
      <c r="D212" s="318">
        <f t="shared" si="54"/>
        <v>5.7917880691861913E-2</v>
      </c>
      <c r="E212" s="318">
        <f t="shared" si="54"/>
        <v>5.7826054801902456E-2</v>
      </c>
      <c r="F212" s="318">
        <f t="shared" si="54"/>
        <v>4.0988739664781226E-2</v>
      </c>
      <c r="G212" s="318">
        <f t="shared" si="54"/>
        <v>4.4777259029790954E-2</v>
      </c>
      <c r="H212" s="318">
        <f t="shared" si="54"/>
        <v>4.1146115666460217E-2</v>
      </c>
      <c r="I212" s="318">
        <f t="shared" si="54"/>
        <v>3.8282386787483656E-2</v>
      </c>
      <c r="J212" s="318">
        <f t="shared" si="54"/>
        <v>1.3848488488754779E-2</v>
      </c>
      <c r="K212" s="318">
        <f t="shared" si="54"/>
        <v>1.1630431174702912E-2</v>
      </c>
      <c r="L212" s="318">
        <f t="shared" si="54"/>
        <v>1.0357685311652123E-2</v>
      </c>
      <c r="M212" s="318">
        <f t="shared" si="54"/>
        <v>2.2721170175601654E-2</v>
      </c>
      <c r="N212" s="318">
        <f t="shared" si="54"/>
        <v>2.3312008477679568E-2</v>
      </c>
      <c r="O212" s="318">
        <f t="shared" si="54"/>
        <v>2.2118514528572799E-2</v>
      </c>
      <c r="P212" s="318">
        <f t="shared" si="54"/>
        <v>1.5808409504761565E-2</v>
      </c>
      <c r="Q212" s="318">
        <f t="shared" si="54"/>
        <v>1.776599875420852E-2</v>
      </c>
      <c r="R212" s="318">
        <f t="shared" si="54"/>
        <v>1.6949849620021808E-2</v>
      </c>
      <c r="S212" s="318">
        <f t="shared" si="54"/>
        <v>1.2807554611111873E-2</v>
      </c>
      <c r="T212" s="318">
        <f t="shared" si="54"/>
        <v>1.2921643199648695E-2</v>
      </c>
      <c r="U212" s="318">
        <f t="shared" si="54"/>
        <v>2.2230941659378726E-2</v>
      </c>
      <c r="V212" s="318">
        <f t="shared" si="54"/>
        <v>2.546697823971621E-2</v>
      </c>
      <c r="W212" s="318">
        <f t="shared" si="54"/>
        <v>2.0429480912363195E-2</v>
      </c>
      <c r="X212" s="318">
        <f t="shared" si="54"/>
        <v>5.2926441357796172E-2</v>
      </c>
      <c r="Y212" s="318">
        <f t="shared" si="54"/>
        <v>5.338187609918358E-2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6.4844541975130801E-2</v>
      </c>
      <c r="C213" s="319">
        <f t="shared" si="55"/>
        <v>6.2653643940664902E-2</v>
      </c>
      <c r="D213" s="319">
        <f t="shared" si="55"/>
        <v>6.0955871797400786E-2</v>
      </c>
      <c r="E213" s="319">
        <f t="shared" si="55"/>
        <v>6.3285142383136039E-2</v>
      </c>
      <c r="F213" s="319">
        <f t="shared" si="55"/>
        <v>5.9991162054161287E-2</v>
      </c>
      <c r="G213" s="319">
        <f t="shared" si="55"/>
        <v>6.2941339583694217E-2</v>
      </c>
      <c r="H213" s="319">
        <f t="shared" si="55"/>
        <v>6.0680481394439531E-2</v>
      </c>
      <c r="I213" s="319">
        <f t="shared" si="55"/>
        <v>5.8089725528408055E-2</v>
      </c>
      <c r="J213" s="319">
        <f t="shared" si="55"/>
        <v>3.6883027814726937E-2</v>
      </c>
      <c r="K213" s="319">
        <f t="shared" si="55"/>
        <v>3.52163361727564E-2</v>
      </c>
      <c r="L213" s="319">
        <f t="shared" si="55"/>
        <v>3.3885159459668697E-2</v>
      </c>
      <c r="M213" s="319">
        <f t="shared" si="55"/>
        <v>5.4914436648354548E-2</v>
      </c>
      <c r="N213" s="319">
        <f t="shared" si="55"/>
        <v>5.7896751937225176E-2</v>
      </c>
      <c r="O213" s="319">
        <f t="shared" si="55"/>
        <v>5.3564286487026325E-2</v>
      </c>
      <c r="P213" s="319">
        <f t="shared" si="55"/>
        <v>4.7356340827616715E-2</v>
      </c>
      <c r="Q213" s="319">
        <f t="shared" si="55"/>
        <v>5.1477707054583322E-2</v>
      </c>
      <c r="R213" s="319">
        <f t="shared" si="55"/>
        <v>4.8376010807958586E-2</v>
      </c>
      <c r="S213" s="319">
        <f t="shared" si="55"/>
        <v>4.6166562746851575E-2</v>
      </c>
      <c r="T213" s="319">
        <f t="shared" si="55"/>
        <v>4.3566744607746968E-2</v>
      </c>
      <c r="U213" s="319">
        <f t="shared" si="55"/>
        <v>5.614468836788114E-2</v>
      </c>
      <c r="V213" s="319">
        <f t="shared" si="55"/>
        <v>5.2689778879355408E-2</v>
      </c>
      <c r="W213" s="319">
        <f t="shared" si="55"/>
        <v>5.2371547213206242E-2</v>
      </c>
      <c r="X213" s="319">
        <f t="shared" si="55"/>
        <v>7.0683720297427741E-2</v>
      </c>
      <c r="Y213" s="319">
        <f t="shared" si="55"/>
        <v>6.8782524919056356E-2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1355.2696079137277</v>
      </c>
      <c r="C217" s="320">
        <f t="shared" si="56"/>
        <v>1341.2291245595572</v>
      </c>
      <c r="D217" s="320">
        <f t="shared" si="56"/>
        <v>1196.9696683717104</v>
      </c>
      <c r="E217" s="320">
        <f t="shared" si="56"/>
        <v>1210.9948533300751</v>
      </c>
      <c r="F217" s="320">
        <f t="shared" si="56"/>
        <v>1418.025877538917</v>
      </c>
      <c r="G217" s="320">
        <f t="shared" si="56"/>
        <v>1480.5470891006037</v>
      </c>
      <c r="H217" s="320">
        <f t="shared" si="56"/>
        <v>1527.7547102168614</v>
      </c>
      <c r="I217" s="320">
        <f t="shared" si="56"/>
        <v>1439.7116649922204</v>
      </c>
      <c r="J217" s="320">
        <f t="shared" si="56"/>
        <v>1042.5107627307984</v>
      </c>
      <c r="K217" s="320">
        <f t="shared" si="56"/>
        <v>1006.365972175592</v>
      </c>
      <c r="L217" s="320">
        <f t="shared" si="56"/>
        <v>1054.4146904358624</v>
      </c>
      <c r="M217" s="320">
        <f t="shared" si="56"/>
        <v>1270.4369345128182</v>
      </c>
      <c r="N217" s="320">
        <f t="shared" si="56"/>
        <v>1273.7503023010406</v>
      </c>
      <c r="O217" s="320">
        <f t="shared" si="56"/>
        <v>1129.8381688980785</v>
      </c>
      <c r="P217" s="320">
        <f t="shared" si="56"/>
        <v>1069.5393706878272</v>
      </c>
      <c r="Q217" s="320">
        <f t="shared" si="56"/>
        <v>1019.1335630407143</v>
      </c>
      <c r="R217" s="320">
        <f t="shared" si="56"/>
        <v>1058.4080711190518</v>
      </c>
      <c r="S217" s="320">
        <f t="shared" si="56"/>
        <v>721.79327989903322</v>
      </c>
      <c r="T217" s="320">
        <f t="shared" si="56"/>
        <v>725.51533873975563</v>
      </c>
      <c r="U217" s="320">
        <f t="shared" si="56"/>
        <v>829.25943996284286</v>
      </c>
      <c r="V217" s="320">
        <f t="shared" si="56"/>
        <v>823.5819754561345</v>
      </c>
      <c r="W217" s="320">
        <f t="shared" si="56"/>
        <v>569.18970929325542</v>
      </c>
      <c r="X217" s="320">
        <f t="shared" si="56"/>
        <v>610.62402606798128</v>
      </c>
      <c r="Y217" s="320">
        <f t="shared" si="56"/>
        <v>591.96656144296708</v>
      </c>
      <c r="DA217" s="95"/>
    </row>
    <row r="218" spans="1:105" ht="12" customHeight="1" x14ac:dyDescent="0.25">
      <c r="A218" s="55" t="s">
        <v>91</v>
      </c>
      <c r="B218" s="273">
        <f>IF(B$6=0,0,B$6/CHI!B$10*1000)</f>
        <v>9.5278335737228108</v>
      </c>
      <c r="C218" s="273">
        <f>IF(C$6=0,0,C$6/CHI!C$10*1000)</f>
        <v>9.2235846264634631</v>
      </c>
      <c r="D218" s="273">
        <f>IF(D$6=0,0,D$6/CHI!D$10*1000)</f>
        <v>8.8517242111511187</v>
      </c>
      <c r="E218" s="273">
        <f>IF(E$6=0,0,E$6/CHI!E$10*1000)</f>
        <v>9.1589091315315994</v>
      </c>
      <c r="F218" s="273">
        <f>IF(F$6=0,0,F$6/CHI!F$10*1000)</f>
        <v>8.8791586366352302</v>
      </c>
      <c r="G218" s="273">
        <f>IF(G$6=0,0,G$6/CHI!G$10*1000)</f>
        <v>9.336462174493386</v>
      </c>
      <c r="H218" s="273">
        <f>IF(H$6=0,0,H$6/CHI!H$10*1000)</f>
        <v>8.9804682197317085</v>
      </c>
      <c r="I218" s="273">
        <f>IF(I$6=0,0,I$6/CHI!I$10*1000)</f>
        <v>8.9803577215618056</v>
      </c>
      <c r="J218" s="273">
        <f>IF(J$6=0,0,J$6/CHI!J$10*1000)</f>
        <v>4.864930747080777</v>
      </c>
      <c r="K218" s="273">
        <f>IF(K$6=0,0,K$6/CHI!K$10*1000)</f>
        <v>5.1614760295411397</v>
      </c>
      <c r="L218" s="273">
        <f>IF(L$6=0,0,L$6/CHI!L$10*1000)</f>
        <v>5.1445341654457453</v>
      </c>
      <c r="M218" s="273">
        <f>IF(M$6=0,0,M$6/CHI!M$10*1000)</f>
        <v>7.7599616881084863</v>
      </c>
      <c r="N218" s="273">
        <f>IF(N$6=0,0,N$6/CHI!N$10*1000)</f>
        <v>7.8151152092946941</v>
      </c>
      <c r="O218" s="273">
        <f>IF(O$6=0,0,O$6/CHI!O$10*1000)</f>
        <v>6.6511981342863562</v>
      </c>
      <c r="P218" s="273">
        <f>IF(P$6=0,0,P$6/CHI!P$10*1000)</f>
        <v>5.4118844731577038</v>
      </c>
      <c r="Q218" s="273">
        <f>IF(Q$6=0,0,Q$6/CHI!Q$10*1000)</f>
        <v>5.5367746433091245</v>
      </c>
      <c r="R218" s="273">
        <f>IF(R$6=0,0,R$6/CHI!R$10*1000)</f>
        <v>5.9015539166050042</v>
      </c>
      <c r="S218" s="273">
        <f>IF(S$6=0,0,S$6/CHI!S$10*1000)</f>
        <v>3.7395883450110907</v>
      </c>
      <c r="T218" s="273">
        <f>IF(T$6=0,0,T$6/CHI!T$10*1000)</f>
        <v>3.7193415323575119</v>
      </c>
      <c r="U218" s="273">
        <f>IF(U$6=0,0,U$6/CHI!U$10*1000)</f>
        <v>4.2980130403348902</v>
      </c>
      <c r="V218" s="273">
        <f>IF(V$6=0,0,V$6/CHI!V$10*1000)</f>
        <v>4.0437106312713675</v>
      </c>
      <c r="W218" s="273">
        <f>IF(W$6=0,0,W$6/CHI!W$10*1000)</f>
        <v>3.1085797353618703</v>
      </c>
      <c r="X218" s="273">
        <f>IF(X$6=0,0,X$6/CHI!X$10*1000)</f>
        <v>4.4921650761550938</v>
      </c>
      <c r="Y218" s="273">
        <f>IF(Y$6=0,0,Y$6/CHI!Y$10*1000)</f>
        <v>4.1244890754509305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75.387071891493093</v>
      </c>
      <c r="C219" s="274">
        <f>IF(C$7=0,0,C$7/CHI!C$10*1000)</f>
        <v>72.979763127913429</v>
      </c>
      <c r="D219" s="274">
        <f>IF(D$7=0,0,D$7/CHI!D$10*1000)</f>
        <v>70.037492186062948</v>
      </c>
      <c r="E219" s="274">
        <f>IF(E$7=0,0,E$7/CHI!E$10*1000)</f>
        <v>72.468031248014398</v>
      </c>
      <c r="F219" s="274">
        <f>IF(F$7=0,0,F$7/CHI!F$10*1000)</f>
        <v>70.254561574425963</v>
      </c>
      <c r="G219" s="274">
        <f>IF(G$7=0,0,G$7/CHI!G$10*1000)</f>
        <v>73.872884083734462</v>
      </c>
      <c r="H219" s="274">
        <f>IF(H$7=0,0,H$7/CHI!H$10*1000)</f>
        <v>71.056153328217221</v>
      </c>
      <c r="I219" s="274">
        <f>IF(I$7=0,0,I$7/CHI!I$10*1000)</f>
        <v>71.055279033613516</v>
      </c>
      <c r="J219" s="274">
        <f>IF(J$7=0,0,J$7/CHI!J$10*1000)</f>
        <v>38.492788642823932</v>
      </c>
      <c r="K219" s="274">
        <f>IF(K$7=0,0,K$7/CHI!K$10*1000)</f>
        <v>40.839143704018326</v>
      </c>
      <c r="L219" s="274">
        <f>IF(L$7=0,0,L$7/CHI!L$10*1000)</f>
        <v>40.705094602860882</v>
      </c>
      <c r="M219" s="274">
        <f>IF(M$7=0,0,M$7/CHI!M$10*1000)</f>
        <v>61.399140227434657</v>
      </c>
      <c r="N219" s="274">
        <f>IF(N$7=0,0,N$7/CHI!N$10*1000)</f>
        <v>61.835531400156299</v>
      </c>
      <c r="O219" s="274">
        <f>IF(O$7=0,0,O$7/CHI!O$10*1000)</f>
        <v>52.62627102312964</v>
      </c>
      <c r="P219" s="274">
        <f>IF(P$7=0,0,P$7/CHI!P$10*1000)</f>
        <v>42.820450282800508</v>
      </c>
      <c r="Q219" s="274">
        <f>IF(Q$7=0,0,Q$7/CHI!Q$10*1000)</f>
        <v>43.808618701454684</v>
      </c>
      <c r="R219" s="274">
        <f>IF(R$7=0,0,R$7/CHI!R$10*1000)</f>
        <v>46.694861527560036</v>
      </c>
      <c r="S219" s="274">
        <f>IF(S$7=0,0,S$7/CHI!S$10*1000)</f>
        <v>29.588742627437341</v>
      </c>
      <c r="T219" s="274">
        <f>IF(T$7=0,0,T$7/CHI!T$10*1000)</f>
        <v>29.428543783778014</v>
      </c>
      <c r="U219" s="274">
        <f>IF(U$7=0,0,U$7/CHI!U$10*1000)</f>
        <v>34.007166010530867</v>
      </c>
      <c r="V219" s="274">
        <f>IF(V$7=0,0,V$7/CHI!V$10*1000)</f>
        <v>31.995049211269762</v>
      </c>
      <c r="W219" s="274">
        <f>IF(W$7=0,0,W$7/CHI!W$10*1000)</f>
        <v>24.596013582403238</v>
      </c>
      <c r="X219" s="274">
        <f>IF(X$7=0,0,X$7/CHI!X$10*1000)</f>
        <v>35.543355047524983</v>
      </c>
      <c r="Y219" s="274">
        <f>IF(Y$7=0,0,Y$7/CHI!Y$10*1000)</f>
        <v>32.634192446878174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83.199553154042107</v>
      </c>
      <c r="C220" s="274">
        <f>IF(C$8=0,0,C$8/CHI!C$10*1000)</f>
        <v>80.542771183230002</v>
      </c>
      <c r="D220" s="274">
        <f>IF(D$8=0,0,D$8/CHI!D$10*1000)</f>
        <v>77.295588059147079</v>
      </c>
      <c r="E220" s="274">
        <f>IF(E$8=0,0,E$8/CHI!E$10*1000)</f>
        <v>79.978007720821495</v>
      </c>
      <c r="F220" s="274">
        <f>IF(F$8=0,0,F$8/CHI!F$10*1000)</f>
        <v>77.535152690881503</v>
      </c>
      <c r="G220" s="274">
        <f>IF(G$8=0,0,G$8/CHI!G$10*1000)</f>
        <v>81.528447673540867</v>
      </c>
      <c r="H220" s="274">
        <f>IF(H$8=0,0,H$8/CHI!H$10*1000)</f>
        <v>78.419814663472607</v>
      </c>
      <c r="I220" s="274">
        <f>IF(I$8=0,0,I$8/CHI!I$10*1000)</f>
        <v>78.418849764339001</v>
      </c>
      <c r="J220" s="274">
        <f>IF(J$8=0,0,J$8/CHI!J$10*1000)</f>
        <v>42.48185709275873</v>
      </c>
      <c r="K220" s="274">
        <f>IF(K$8=0,0,K$8/CHI!K$10*1000)</f>
        <v>45.071368632788833</v>
      </c>
      <c r="L220" s="274">
        <f>IF(L$8=0,0,L$8/CHI!L$10*1000)</f>
        <v>44.923427811674898</v>
      </c>
      <c r="M220" s="274">
        <f>IF(M$8=0,0,M$8/CHI!M$10*1000)</f>
        <v>67.762030050956</v>
      </c>
      <c r="N220" s="274">
        <f>IF(N$8=0,0,N$8/CHI!N$10*1000)</f>
        <v>68.243645129773071</v>
      </c>
      <c r="O220" s="274">
        <f>IF(O$8=0,0,O$8/CHI!O$10*1000)</f>
        <v>58.080014562576231</v>
      </c>
      <c r="P220" s="274">
        <f>IF(P$8=0,0,P$8/CHI!P$10*1000)</f>
        <v>47.258001139926193</v>
      </c>
      <c r="Q220" s="274">
        <f>IF(Q$8=0,0,Q$8/CHI!Q$10*1000)</f>
        <v>48.348575011681021</v>
      </c>
      <c r="R220" s="274">
        <f>IF(R$8=0,0,R$8/CHI!R$10*1000)</f>
        <v>51.533923737940832</v>
      </c>
      <c r="S220" s="274">
        <f>IF(S$8=0,0,S$8/CHI!S$10*1000)</f>
        <v>32.655070733295581</v>
      </c>
      <c r="T220" s="274">
        <f>IF(T$8=0,0,T$8/CHI!T$10*1000)</f>
        <v>32.478270230585586</v>
      </c>
      <c r="U220" s="274">
        <f>IF(U$8=0,0,U$8/CHI!U$10*1000)</f>
        <v>37.531382306291356</v>
      </c>
      <c r="V220" s="274">
        <f>IF(V$8=0,0,V$8/CHI!V$10*1000)</f>
        <v>35.310746666891291</v>
      </c>
      <c r="W220" s="274">
        <f>IF(W$8=0,0,W$8/CHI!W$10*1000)</f>
        <v>27.144937296040808</v>
      </c>
      <c r="X220" s="274">
        <f>IF(X$8=0,0,X$8/CHI!X$10*1000)</f>
        <v>39.226769038143871</v>
      </c>
      <c r="Y220" s="274">
        <f>IF(Y$8=0,0,Y$8/CHI!Y$10*1000)</f>
        <v>36.016125324926776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135.36826449135037</v>
      </c>
      <c r="C221" s="274">
        <f>IF(C$9=0,0,C$9/CHI!C$10*1000)</f>
        <v>131.04559747107345</v>
      </c>
      <c r="D221" s="274">
        <f>IF(D$9=0,0,D$9/CHI!D$10*1000)</f>
        <v>125.76232938453872</v>
      </c>
      <c r="E221" s="274">
        <f>IF(E$9=0,0,E$9/CHI!E$10*1000)</f>
        <v>130.12670972641439</v>
      </c>
      <c r="F221" s="274">
        <f>IF(F$9=0,0,F$9/CHI!F$10*1000)</f>
        <v>126.15210850235864</v>
      </c>
      <c r="G221" s="274">
        <f>IF(G$9=0,0,G$9/CHI!G$10*1000)</f>
        <v>132.64932382277962</v>
      </c>
      <c r="H221" s="274">
        <f>IF(H$9=0,0,H$9/CHI!H$10*1000)</f>
        <v>127.59148108732226</v>
      </c>
      <c r="I221" s="274">
        <f>IF(I$9=0,0,I$9/CHI!I$10*1000)</f>
        <v>127.58991116637716</v>
      </c>
      <c r="J221" s="274">
        <f>IF(J$9=0,0,J$9/CHI!J$10*1000)</f>
        <v>69.119304719930724</v>
      </c>
      <c r="K221" s="274">
        <f>IF(K$9=0,0,K$9/CHI!K$10*1000)</f>
        <v>73.332520653977696</v>
      </c>
      <c r="L221" s="274">
        <f>IF(L$9=0,0,L$9/CHI!L$10*1000)</f>
        <v>73.091816329946752</v>
      </c>
      <c r="M221" s="274">
        <f>IF(M$9=0,0,M$9/CHI!M$10*1000)</f>
        <v>110.25093355279628</v>
      </c>
      <c r="N221" s="274">
        <f>IF(N$9=0,0,N$9/CHI!N$10*1000)</f>
        <v>111.03453628743628</v>
      </c>
      <c r="O221" s="274">
        <f>IF(O$9=0,0,O$9/CHI!O$10*1000)</f>
        <v>94.497992776615348</v>
      </c>
      <c r="P221" s="274">
        <f>IF(P$9=0,0,P$9/CHI!P$10*1000)</f>
        <v>76.890239852583449</v>
      </c>
      <c r="Q221" s="274">
        <f>IF(Q$9=0,0,Q$9/CHI!Q$10*1000)</f>
        <v>78.664637511255108</v>
      </c>
      <c r="R221" s="274">
        <f>IF(R$9=0,0,R$9/CHI!R$10*1000)</f>
        <v>83.847299106506426</v>
      </c>
      <c r="S221" s="274">
        <f>IF(S$9=0,0,S$9/CHI!S$10*1000)</f>
        <v>53.130817227156548</v>
      </c>
      <c r="T221" s="274">
        <f>IF(T$9=0,0,T$9/CHI!T$10*1000)</f>
        <v>52.843157302243981</v>
      </c>
      <c r="U221" s="274">
        <f>IF(U$9=0,0,U$9/CHI!U$10*1000)</f>
        <v>61.064728044362113</v>
      </c>
      <c r="V221" s="274">
        <f>IF(V$9=0,0,V$9/CHI!V$10*1000)</f>
        <v>57.451684690431271</v>
      </c>
      <c r="W221" s="274">
        <f>IF(W$9=0,0,W$9/CHI!W$10*1000)</f>
        <v>44.165658494441665</v>
      </c>
      <c r="X221" s="274">
        <f>IF(X$9=0,0,X$9/CHI!X$10*1000)</f>
        <v>63.823175065196722</v>
      </c>
      <c r="Y221" s="274">
        <f>IF(Y$9=0,0,Y$9/CHI!Y$10*1000)</f>
        <v>58.59935773827462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26.28113183047881</v>
      </c>
      <c r="C222" s="275">
        <f>IF(C$10=0,0,C$10/CHI!C$10*1000)</f>
        <v>25.773825266400394</v>
      </c>
      <c r="D222" s="275">
        <f>IF(D$10=0,0,D$10/CHI!D$10*1000)</f>
        <v>25.611141769498357</v>
      </c>
      <c r="E222" s="275">
        <f>IF(E$10=0,0,E$10/CHI!E$10*1000)</f>
        <v>25.953135601440376</v>
      </c>
      <c r="F222" s="275">
        <f>IF(F$10=0,0,F$10/CHI!F$10*1000)</f>
        <v>26.486989515004691</v>
      </c>
      <c r="G222" s="275">
        <f>IF(G$10=0,0,G$10/CHI!G$10*1000)</f>
        <v>26.839694037953414</v>
      </c>
      <c r="H222" s="275">
        <f>IF(H$10=0,0,H$10/CHI!H$10*1000)</f>
        <v>26.540219423124885</v>
      </c>
      <c r="I222" s="275">
        <f>IF(I$10=0,0,I$10/CHI!I$10*1000)</f>
        <v>27.332192420876869</v>
      </c>
      <c r="J222" s="275">
        <f>IF(J$10=0,0,J$10/CHI!J$10*1000)</f>
        <v>22.85749887282412</v>
      </c>
      <c r="K222" s="275">
        <f>IF(K$10=0,0,K$10/CHI!K$10*1000)</f>
        <v>25.978495299679217</v>
      </c>
      <c r="L222" s="275">
        <f>IF(L$10=0,0,L$10/CHI!L$10*1000)</f>
        <v>26.784589513244914</v>
      </c>
      <c r="M222" s="275">
        <f>IF(M$10=0,0,M$10/CHI!M$10*1000)</f>
        <v>30.574903262776768</v>
      </c>
      <c r="N222" s="275">
        <f>IF(N$10=0,0,N$10/CHI!N$10*1000)</f>
        <v>29.831718705422986</v>
      </c>
      <c r="O222" s="275">
        <f>IF(O$10=0,0,O$10/CHI!O$10*1000)</f>
        <v>26.099563714418299</v>
      </c>
      <c r="P222" s="275">
        <f>IF(P$10=0,0,P$10/CHI!P$10*1000)</f>
        <v>24.254894437587105</v>
      </c>
      <c r="Q222" s="275">
        <f>IF(Q$10=0,0,Q$10/CHI!Q$10*1000)</f>
        <v>23.618313204391207</v>
      </c>
      <c r="R222" s="275">
        <f>IF(R$10=0,0,R$10/CHI!R$10*1000)</f>
        <v>25.39511119432969</v>
      </c>
      <c r="S222" s="275">
        <f>IF(S$10=0,0,S$10/CHI!S$10*1000)</f>
        <v>18.071341305283852</v>
      </c>
      <c r="T222" s="275">
        <f>IF(T$10=0,0,T$10/CHI!T$10*1000)</f>
        <v>18.167704946507129</v>
      </c>
      <c r="U222" s="275">
        <f>IF(U$10=0,0,U$10/CHI!U$10*1000)</f>
        <v>17.228156932907481</v>
      </c>
      <c r="V222" s="275">
        <f>IF(V$10=0,0,V$10/CHI!V$10*1000)</f>
        <v>15.675535816257753</v>
      </c>
      <c r="W222" s="275">
        <f>IF(W$10=0,0,W$10/CHI!W$10*1000)</f>
        <v>12.954952559912631</v>
      </c>
      <c r="X222" s="275">
        <f>IF(X$10=0,0,X$10/CHI!X$10*1000)</f>
        <v>13.589092177895528</v>
      </c>
      <c r="Y222" s="275">
        <f>IF(Y$10=0,0,Y$10/CHI!Y$10*1000)</f>
        <v>12.58743734224579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378.49307485252541</v>
      </c>
      <c r="C223" s="321">
        <f>IF(C$16=0,0,C$16/CHI!C$10*1000)</f>
        <v>363.99899568203602</v>
      </c>
      <c r="D223" s="321">
        <f>IF(D$16=0,0,D$16/CHI!D$10*1000)</f>
        <v>236.49016128660779</v>
      </c>
      <c r="E223" s="321">
        <f>IF(E$16=0,0,E$16/CHI!E$10*1000)</f>
        <v>251.74300338161189</v>
      </c>
      <c r="F223" s="321">
        <f>IF(F$16=0,0,F$16/CHI!F$10*1000)</f>
        <v>442.80030283713398</v>
      </c>
      <c r="G223" s="321">
        <f>IF(G$16=0,0,G$16/CHI!G$10*1000)</f>
        <v>499.19513496353778</v>
      </c>
      <c r="H223" s="321">
        <f>IF(H$16=0,0,H$16/CHI!H$10*1000)</f>
        <v>551.6077013501174</v>
      </c>
      <c r="I223" s="321">
        <f>IF(I$16=0,0,I$16/CHI!I$10*1000)</f>
        <v>423.1808191295284</v>
      </c>
      <c r="J223" s="321">
        <f>IF(J$16=0,0,J$16/CHI!J$10*1000)</f>
        <v>206.02114106775502</v>
      </c>
      <c r="K223" s="321">
        <f>IF(K$16=0,0,K$16/CHI!K$10*1000)</f>
        <v>81.75300260584595</v>
      </c>
      <c r="L223" s="321">
        <f>IF(L$16=0,0,L$16/CHI!L$10*1000)</f>
        <v>98.826107443356292</v>
      </c>
      <c r="M223" s="321">
        <f>IF(M$16=0,0,M$16/CHI!M$10*1000)</f>
        <v>122.73991139164329</v>
      </c>
      <c r="N223" s="321">
        <f>IF(N$16=0,0,N$16/CHI!N$10*1000)</f>
        <v>98.421570689862151</v>
      </c>
      <c r="O223" s="321">
        <f>IF(O$16=0,0,O$16/CHI!O$10*1000)</f>
        <v>87.639559187786475</v>
      </c>
      <c r="P223" s="321">
        <f>IF(P$16=0,0,P$16/CHI!P$10*1000)</f>
        <v>73.55719864050694</v>
      </c>
      <c r="Q223" s="321">
        <f>IF(Q$16=0,0,Q$16/CHI!Q$10*1000)</f>
        <v>71.808952415979718</v>
      </c>
      <c r="R223" s="321">
        <f>IF(R$16=0,0,R$16/CHI!R$10*1000)</f>
        <v>78.383723583793682</v>
      </c>
      <c r="S223" s="321">
        <f>IF(S$16=0,0,S$16/CHI!S$10*1000)</f>
        <v>48.981833802727934</v>
      </c>
      <c r="T223" s="321">
        <f>IF(T$16=0,0,T$16/CHI!T$10*1000)</f>
        <v>59.704391240060581</v>
      </c>
      <c r="U223" s="321">
        <f>IF(U$16=0,0,U$16/CHI!U$10*1000)</f>
        <v>143.27438384399284</v>
      </c>
      <c r="V223" s="321">
        <f>IF(V$16=0,0,V$16/CHI!V$10*1000)</f>
        <v>161.60680040715323</v>
      </c>
      <c r="W223" s="321">
        <f>IF(W$16=0,0,W$16/CHI!W$10*1000)</f>
        <v>48.17761784321506</v>
      </c>
      <c r="X223" s="321">
        <f>IF(X$16=0,0,X$16/CHI!X$10*1000)</f>
        <v>64.033299238860678</v>
      </c>
      <c r="Y223" s="321">
        <f>IF(Y$16=0,0,Y$16/CHI!Y$10*1000)</f>
        <v>75.476459073158352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361.59806527219729</v>
      </c>
      <c r="C224" s="276">
        <f>IF(C$25=0,0,C$25/CHI!C$10*1000)</f>
        <v>373.5182920526612</v>
      </c>
      <c r="D224" s="276">
        <f>IF(D$25=0,0,D$25/CHI!D$10*1000)</f>
        <v>364.48021426939107</v>
      </c>
      <c r="E224" s="276">
        <f>IF(E$25=0,0,E$25/CHI!E$10*1000)</f>
        <v>355.70260694434251</v>
      </c>
      <c r="F224" s="276">
        <f>IF(F$25=0,0,F$25/CHI!F$10*1000)</f>
        <v>373.5205834695613</v>
      </c>
      <c r="G224" s="276">
        <f>IF(G$25=0,0,G$25/CHI!G$10*1000)</f>
        <v>364.92231319979999</v>
      </c>
      <c r="H224" s="276">
        <f>IF(H$25=0,0,H$25/CHI!H$10*1000)</f>
        <v>371.68448226154362</v>
      </c>
      <c r="I224" s="276">
        <f>IF(I$25=0,0,I$25/CHI!I$10*1000)</f>
        <v>399.03563275867788</v>
      </c>
      <c r="J224" s="276">
        <f>IF(J$25=0,0,J$25/CHI!J$10*1000)</f>
        <v>387.91232423443273</v>
      </c>
      <c r="K224" s="276">
        <f>IF(K$25=0,0,K$25/CHI!K$10*1000)</f>
        <v>433.41069003492333</v>
      </c>
      <c r="L224" s="276">
        <f>IF(L$25=0,0,L$25/CHI!L$10*1000)</f>
        <v>454.5910607707965</v>
      </c>
      <c r="M224" s="276">
        <f>IF(M$25=0,0,M$25/CHI!M$10*1000)</f>
        <v>510.70828739260378</v>
      </c>
      <c r="N224" s="276">
        <f>IF(N$25=0,0,N$25/CHI!N$10*1000)</f>
        <v>530.91965197112359</v>
      </c>
      <c r="O224" s="276">
        <f>IF(O$25=0,0,O$25/CHI!O$10*1000)</f>
        <v>479.92039610044753</v>
      </c>
      <c r="P224" s="276">
        <f>IF(P$25=0,0,P$25/CHI!P$10*1000)</f>
        <v>489.62461543804324</v>
      </c>
      <c r="Q224" s="276">
        <f>IF(Q$25=0,0,Q$25/CHI!Q$10*1000)</f>
        <v>451.05598429496195</v>
      </c>
      <c r="R224" s="276">
        <f>IF(R$25=0,0,R$25/CHI!R$10*1000)</f>
        <v>454.86393654505332</v>
      </c>
      <c r="S224" s="276">
        <f>IF(S$25=0,0,S$25/CHI!S$10*1000)</f>
        <v>316.43367963071239</v>
      </c>
      <c r="T224" s="276">
        <f>IF(T$25=0,0,T$25/CHI!T$10*1000)</f>
        <v>309.0843935693099</v>
      </c>
      <c r="U224" s="276">
        <f>IF(U$25=0,0,U$25/CHI!U$10*1000)</f>
        <v>315.37273110724726</v>
      </c>
      <c r="V224" s="276">
        <f>IF(V$25=0,0,V$25/CHI!V$10*1000)</f>
        <v>314.13003840131682</v>
      </c>
      <c r="W224" s="276">
        <f>IF(W$25=0,0,W$25/CHI!W$10*1000)</f>
        <v>244.88111024463865</v>
      </c>
      <c r="X224" s="276">
        <f>IF(X$25=0,0,X$25/CHI!X$10*1000)</f>
        <v>228.46698763750194</v>
      </c>
      <c r="Y224" s="276">
        <f>IF(Y$25=0,0,Y$25/CHI!Y$10*1000)</f>
        <v>219.37297779893399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202.34551321278175</v>
      </c>
      <c r="C225" s="276">
        <f>IF(C$36=0,0,C$36/CHI!C$10*1000)</f>
        <v>201.24322041043445</v>
      </c>
      <c r="D225" s="276">
        <f>IF(D$36=0,0,D$36/CHI!D$10*1000)</f>
        <v>206.75719132631019</v>
      </c>
      <c r="E225" s="276">
        <f>IF(E$36=0,0,E$36/CHI!E$10*1000)</f>
        <v>204.13331951439204</v>
      </c>
      <c r="F225" s="276">
        <f>IF(F$36=0,0,F$36/CHI!F$10*1000)</f>
        <v>208.91031331034424</v>
      </c>
      <c r="G225" s="276">
        <f>IF(G$36=0,0,G$36/CHI!G$10*1000)</f>
        <v>208.28636734356124</v>
      </c>
      <c r="H225" s="276">
        <f>IF(H$36=0,0,H$36/CHI!H$10*1000)</f>
        <v>208.34417388035115</v>
      </c>
      <c r="I225" s="276">
        <f>IF(I$36=0,0,I$36/CHI!I$10*1000)</f>
        <v>217.12486132559653</v>
      </c>
      <c r="J225" s="276">
        <f>IF(J$36=0,0,J$36/CHI!J$10*1000)</f>
        <v>197.59919037872589</v>
      </c>
      <c r="K225" s="276">
        <f>IF(K$36=0,0,K$36/CHI!K$10*1000)</f>
        <v>219.4070613031457</v>
      </c>
      <c r="L225" s="276">
        <f>IF(L$36=0,0,L$36/CHI!L$10*1000)</f>
        <v>226.0488765130473</v>
      </c>
      <c r="M225" s="276">
        <f>IF(M$36=0,0,M$36/CHI!M$10*1000)</f>
        <v>260.52230098453936</v>
      </c>
      <c r="N225" s="276">
        <f>IF(N$36=0,0,N$36/CHI!N$10*1000)</f>
        <v>265.01849620945779</v>
      </c>
      <c r="O225" s="276">
        <f>IF(O$36=0,0,O$36/CHI!O$10*1000)</f>
        <v>235.20188290758242</v>
      </c>
      <c r="P225" s="276">
        <f>IF(P$36=0,0,P$36/CHI!P$10*1000)</f>
        <v>224.43797126693482</v>
      </c>
      <c r="Q225" s="276">
        <f>IF(Q$36=0,0,Q$36/CHI!Q$10*1000)</f>
        <v>215.01412039927524</v>
      </c>
      <c r="R225" s="276">
        <f>IF(R$36=0,0,R$36/CHI!R$10*1000)</f>
        <v>227.07633574746723</v>
      </c>
      <c r="S225" s="276">
        <f>IF(S$36=0,0,S$36/CHI!S$10*1000)</f>
        <v>160.42452002323145</v>
      </c>
      <c r="T225" s="276">
        <f>IF(T$36=0,0,T$36/CHI!T$10*1000)</f>
        <v>161.85649195096957</v>
      </c>
      <c r="U225" s="276">
        <f>IF(U$36=0,0,U$36/CHI!U$10*1000)</f>
        <v>157.92989404161432</v>
      </c>
      <c r="V225" s="276">
        <f>IF(V$36=0,0,V$36/CHI!V$10*1000)</f>
        <v>147.57403220719166</v>
      </c>
      <c r="W225" s="276">
        <f>IF(W$36=0,0,W$36/CHI!W$10*1000)</f>
        <v>119.67781744760583</v>
      </c>
      <c r="X225" s="276">
        <f>IF(X$36=0,0,X$36/CHI!X$10*1000)</f>
        <v>115.46559738994219</v>
      </c>
      <c r="Y225" s="276">
        <f>IF(Y$36=0,0,Y$36/CHI!Y$10*1000)</f>
        <v>109.87575722471699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34.230272982214977</v>
      </c>
      <c r="C226" s="276">
        <f>IF(C$44=0,0,C$44/CHI!C$10*1000)</f>
        <v>34.041568295697481</v>
      </c>
      <c r="D226" s="276">
        <f>IF(D$44=0,0,D$44/CHI!D$10*1000)</f>
        <v>33.659850524905842</v>
      </c>
      <c r="E226" s="276">
        <f>IF(E$44=0,0,E$44/CHI!E$10*1000)</f>
        <v>33.768537564226143</v>
      </c>
      <c r="F226" s="276">
        <f>IF(F$44=0,0,F$44/CHI!F$10*1000)</f>
        <v>34.725428267574415</v>
      </c>
      <c r="G226" s="276">
        <f>IF(G$44=0,0,G$44/CHI!G$10*1000)</f>
        <v>34.848864094379515</v>
      </c>
      <c r="H226" s="276">
        <f>IF(H$44=0,0,H$44/CHI!H$10*1000)</f>
        <v>34.722865559635011</v>
      </c>
      <c r="I226" s="276">
        <f>IF(I$44=0,0,I$44/CHI!I$10*1000)</f>
        <v>36.167219378511831</v>
      </c>
      <c r="J226" s="276">
        <f>IF(J$44=0,0,J$44/CHI!J$10*1000)</f>
        <v>31.337245891378014</v>
      </c>
      <c r="K226" s="276">
        <f>IF(K$44=0,0,K$44/CHI!K$10*1000)</f>
        <v>35.181565433260126</v>
      </c>
      <c r="L226" s="276">
        <f>IF(L$44=0,0,L$44/CHI!L$10*1000)</f>
        <v>36.519754135931251</v>
      </c>
      <c r="M226" s="276">
        <f>IF(M$44=0,0,M$44/CHI!M$10*1000)</f>
        <v>41.334614806035709</v>
      </c>
      <c r="N226" s="276">
        <f>IF(N$44=0,0,N$44/CHI!N$10*1000)</f>
        <v>41.863600118083703</v>
      </c>
      <c r="O226" s="276">
        <f>IF(O$44=0,0,O$44/CHI!O$10*1000)</f>
        <v>37.01136000584701</v>
      </c>
      <c r="P226" s="276">
        <f>IF(P$44=0,0,P$44/CHI!P$10*1000)</f>
        <v>35.485006554115408</v>
      </c>
      <c r="Q226" s="276">
        <f>IF(Q$44=0,0,Q$44/CHI!Q$10*1000)</f>
        <v>33.911356327406089</v>
      </c>
      <c r="R226" s="276">
        <f>IF(R$44=0,0,R$44/CHI!R$10*1000)</f>
        <v>35.710108383178301</v>
      </c>
      <c r="S226" s="276">
        <f>IF(S$44=0,0,S$44/CHI!S$10*1000)</f>
        <v>25.127113899474882</v>
      </c>
      <c r="T226" s="276">
        <f>IF(T$44=0,0,T$44/CHI!T$10*1000)</f>
        <v>24.942496809042318</v>
      </c>
      <c r="U226" s="276">
        <f>IF(U$44=0,0,U$44/CHI!U$10*1000)</f>
        <v>24.253731829790333</v>
      </c>
      <c r="V226" s="276">
        <f>IF(V$44=0,0,V$44/CHI!V$10*1000)</f>
        <v>22.695618672044059</v>
      </c>
      <c r="W226" s="276">
        <f>IF(W$44=0,0,W$44/CHI!W$10*1000)</f>
        <v>18.432417517242531</v>
      </c>
      <c r="X226" s="276">
        <f>IF(X$44=0,0,X$44/CHI!X$10*1000)</f>
        <v>18.65404905540063</v>
      </c>
      <c r="Y226" s="276">
        <f>IF(Y$44=0,0,Y$44/CHI!Y$10*1000)</f>
        <v>17.455260299999267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48.838826652921213</v>
      </c>
      <c r="C227" s="277">
        <f>IF(C$58=0,0,C$58/CHI!C$10*1000)</f>
        <v>48.861506443647265</v>
      </c>
      <c r="D227" s="277">
        <f>IF(D$58=0,0,D$58/CHI!D$10*1000)</f>
        <v>48.023975354097217</v>
      </c>
      <c r="E227" s="277">
        <f>IF(E$58=0,0,E$58/CHI!E$10*1000)</f>
        <v>47.962592497280205</v>
      </c>
      <c r="F227" s="277">
        <f>IF(F$58=0,0,F$58/CHI!F$10*1000)</f>
        <v>48.76127873499702</v>
      </c>
      <c r="G227" s="277">
        <f>IF(G$58=0,0,G$58/CHI!G$10*1000)</f>
        <v>49.067597706823584</v>
      </c>
      <c r="H227" s="277">
        <f>IF(H$58=0,0,H$58/CHI!H$10*1000)</f>
        <v>48.807350443345577</v>
      </c>
      <c r="I227" s="277">
        <f>IF(I$58=0,0,I$58/CHI!I$10*1000)</f>
        <v>50.826542293137393</v>
      </c>
      <c r="J227" s="277">
        <f>IF(J$58=0,0,J$58/CHI!J$10*1000)</f>
        <v>41.824481083088543</v>
      </c>
      <c r="K227" s="277">
        <f>IF(K$58=0,0,K$58/CHI!K$10*1000)</f>
        <v>46.230648478411595</v>
      </c>
      <c r="L227" s="277">
        <f>IF(L$58=0,0,L$58/CHI!L$10*1000)</f>
        <v>47.779429149557906</v>
      </c>
      <c r="M227" s="277">
        <f>IF(M$58=0,0,M$58/CHI!M$10*1000)</f>
        <v>57.384851155924018</v>
      </c>
      <c r="N227" s="277">
        <f>IF(N$58=0,0,N$58/CHI!N$10*1000)</f>
        <v>58.766436580430089</v>
      </c>
      <c r="O227" s="277">
        <f>IF(O$58=0,0,O$58/CHI!O$10*1000)</f>
        <v>52.10993048538927</v>
      </c>
      <c r="P227" s="277">
        <f>IF(P$58=0,0,P$58/CHI!P$10*1000)</f>
        <v>49.799108602171813</v>
      </c>
      <c r="Q227" s="277">
        <f>IF(Q$58=0,0,Q$58/CHI!Q$10*1000)</f>
        <v>47.366230531000156</v>
      </c>
      <c r="R227" s="277">
        <f>IF(R$58=0,0,R$58/CHI!R$10*1000)</f>
        <v>49.00121737661722</v>
      </c>
      <c r="S227" s="277">
        <f>IF(S$58=0,0,S$58/CHI!S$10*1000)</f>
        <v>33.640572304702161</v>
      </c>
      <c r="T227" s="277">
        <f>IF(T$58=0,0,T$58/CHI!T$10*1000)</f>
        <v>33.290547374901109</v>
      </c>
      <c r="U227" s="277">
        <f>IF(U$58=0,0,U$58/CHI!U$10*1000)</f>
        <v>34.29925280577153</v>
      </c>
      <c r="V227" s="277">
        <f>IF(V$58=0,0,V$58/CHI!V$10*1000)</f>
        <v>33.098758752307248</v>
      </c>
      <c r="W227" s="277">
        <f>IF(W$58=0,0,W$58/CHI!W$10*1000)</f>
        <v>26.050604572393066</v>
      </c>
      <c r="X227" s="277">
        <f>IF(X$58=0,0,X$58/CHI!X$10*1000)</f>
        <v>27.32953634135956</v>
      </c>
      <c r="Y227" s="277">
        <f>IF(Y$58=0,0,Y$58/CHI!Y$10*1000)</f>
        <v>25.824505118382287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827.91956159316476</v>
      </c>
      <c r="C229" s="320">
        <f t="shared" si="57"/>
        <v>789.15785657813967</v>
      </c>
      <c r="D229" s="320">
        <f t="shared" si="57"/>
        <v>774.89036633033913</v>
      </c>
      <c r="E229" s="320">
        <f t="shared" si="57"/>
        <v>750.96214993677802</v>
      </c>
      <c r="F229" s="320">
        <f t="shared" si="57"/>
        <v>722.19716930429365</v>
      </c>
      <c r="G229" s="320">
        <f t="shared" si="57"/>
        <v>654.02398957937987</v>
      </c>
      <c r="H229" s="320">
        <f t="shared" si="57"/>
        <v>574.13471280911222</v>
      </c>
      <c r="I229" s="320">
        <f t="shared" si="57"/>
        <v>587.63734879371827</v>
      </c>
      <c r="J229" s="320">
        <f t="shared" si="57"/>
        <v>611.41236739672263</v>
      </c>
      <c r="K229" s="320">
        <f t="shared" si="57"/>
        <v>675.50088786366871</v>
      </c>
      <c r="L229" s="320">
        <f t="shared" si="57"/>
        <v>610.06353541674753</v>
      </c>
      <c r="M229" s="320">
        <f t="shared" si="57"/>
        <v>617.04725032809131</v>
      </c>
      <c r="N229" s="320">
        <f t="shared" si="57"/>
        <v>519.64231449167175</v>
      </c>
      <c r="O229" s="320">
        <f t="shared" si="57"/>
        <v>599.50138646188543</v>
      </c>
      <c r="P229" s="320">
        <f t="shared" si="57"/>
        <v>336.81425418129368</v>
      </c>
      <c r="Q229" s="320">
        <f t="shared" si="57"/>
        <v>416.52057667166321</v>
      </c>
      <c r="R229" s="320">
        <f t="shared" si="57"/>
        <v>494.61636012444148</v>
      </c>
      <c r="S229" s="320">
        <f t="shared" si="57"/>
        <v>596.60259294615935</v>
      </c>
      <c r="T229" s="320">
        <f t="shared" si="57"/>
        <v>462.2855126429759</v>
      </c>
      <c r="U229" s="320">
        <f t="shared" si="57"/>
        <v>696.89778785053466</v>
      </c>
      <c r="V229" s="320">
        <f t="shared" si="57"/>
        <v>593.84673072950841</v>
      </c>
      <c r="W229" s="320">
        <f t="shared" si="57"/>
        <v>449.37340646776329</v>
      </c>
      <c r="X229" s="320">
        <f t="shared" si="57"/>
        <v>694.92983025986109</v>
      </c>
      <c r="Y229" s="320">
        <f t="shared" si="57"/>
        <v>532.9700239120607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8.8675893877637435</v>
      </c>
      <c r="C230" s="273">
        <f>IF(C$62=0,0,C$62/CHI!C$11*1000)</f>
        <v>8.1965221501156815</v>
      </c>
      <c r="D230" s="273">
        <f>IF(D$62=0,0,D$62/CHI!D$11*1000)</f>
        <v>7.8757303489303574</v>
      </c>
      <c r="E230" s="273">
        <f>IF(E$62=0,0,E$62/CHI!E$11*1000)</f>
        <v>7.887348744596439</v>
      </c>
      <c r="F230" s="273">
        <f>IF(F$62=0,0,F$62/CHI!F$11*1000)</f>
        <v>7.2551446791274747</v>
      </c>
      <c r="G230" s="273">
        <f>IF(G$62=0,0,G$62/CHI!G$11*1000)</f>
        <v>6.8452433799000882</v>
      </c>
      <c r="H230" s="273">
        <f>IF(H$62=0,0,H$62/CHI!H$11*1000)</f>
        <v>5.8238834121970298</v>
      </c>
      <c r="I230" s="273">
        <f>IF(I$62=0,0,I$62/CHI!I$11*1000)</f>
        <v>5.7386300042116822</v>
      </c>
      <c r="J230" s="273">
        <f>IF(J$62=0,0,J$62/CHI!J$11*1000)</f>
        <v>4.0194625871506693</v>
      </c>
      <c r="K230" s="273">
        <f>IF(K$62=0,0,K$62/CHI!K$11*1000)</f>
        <v>4.2688270068462009</v>
      </c>
      <c r="L230" s="273">
        <f>IF(L$62=0,0,L$62/CHI!L$11*1000)</f>
        <v>3.7229446697319744</v>
      </c>
      <c r="M230" s="273">
        <f>IF(M$62=0,0,M$62/CHI!M$11*1000)</f>
        <v>4.6833096081404717</v>
      </c>
      <c r="N230" s="273">
        <f>IF(N$62=0,0,N$62/CHI!N$11*1000)</f>
        <v>3.8821656299121661</v>
      </c>
      <c r="O230" s="273">
        <f>IF(O$62=0,0,O$62/CHI!O$11*1000)</f>
        <v>4.3070624820750991</v>
      </c>
      <c r="P230" s="273">
        <f>IF(P$62=0,0,P$62/CHI!P$11*1000)</f>
        <v>2.0741252501076426</v>
      </c>
      <c r="Q230" s="273">
        <f>IF(Q$62=0,0,Q$62/CHI!Q$11*1000)</f>
        <v>2.7510288924523691</v>
      </c>
      <c r="R230" s="273">
        <f>IF(R$62=0,0,R$62/CHI!R$11*1000)</f>
        <v>3.3620725389204114</v>
      </c>
      <c r="S230" s="273">
        <f>IF(S$62=0,0,S$62/CHI!S$11*1000)</f>
        <v>3.7560874381965186</v>
      </c>
      <c r="T230" s="273">
        <f>IF(T$62=0,0,T$62/CHI!T$11*1000)</f>
        <v>2.9254375254210752</v>
      </c>
      <c r="U230" s="273">
        <f>IF(U$62=0,0,U$62/CHI!U$11*1000)</f>
        <v>4.9214324157421698</v>
      </c>
      <c r="V230" s="273">
        <f>IF(V$62=0,0,V$62/CHI!V$11*1000)</f>
        <v>4.0925074916366766</v>
      </c>
      <c r="W230" s="273">
        <f>IF(W$62=0,0,W$62/CHI!W$11*1000)</f>
        <v>3.0282722848633914</v>
      </c>
      <c r="X230" s="273">
        <f>IF(X$62=0,0,X$62/CHI!X$11*1000)</f>
        <v>6.3427149089740249</v>
      </c>
      <c r="Y230" s="273">
        <f>IF(Y$62=0,0,Y$62/CHI!Y$11*1000)</f>
        <v>4.7354631265439195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70.373816757409045</v>
      </c>
      <c r="C231" s="274">
        <f>IF(C$63=0,0,C$63/CHI!C$11*1000)</f>
        <v>65.04817968186839</v>
      </c>
      <c r="D231" s="274">
        <f>IF(D$63=0,0,D$63/CHI!D$11*1000)</f>
        <v>62.502353251852774</v>
      </c>
      <c r="E231" s="274">
        <f>IF(E$63=0,0,E$63/CHI!E$11*1000)</f>
        <v>62.594557661852654</v>
      </c>
      <c r="F231" s="274">
        <f>IF(F$63=0,0,F$63/CHI!F$11*1000)</f>
        <v>57.577341470269161</v>
      </c>
      <c r="G231" s="274">
        <f>IF(G$63=0,0,G$63/CHI!G$11*1000)</f>
        <v>54.324335759353332</v>
      </c>
      <c r="H231" s="274">
        <f>IF(H$63=0,0,H$63/CHI!H$11*1000)</f>
        <v>46.218750795116016</v>
      </c>
      <c r="I231" s="274">
        <f>IF(I$63=0,0,I$63/CHI!I$11*1000)</f>
        <v>45.542173717721738</v>
      </c>
      <c r="J231" s="274">
        <f>IF(J$63=0,0,J$63/CHI!J$11*1000)</f>
        <v>31.898739465961707</v>
      </c>
      <c r="K231" s="274">
        <f>IF(K$63=0,0,K$63/CHI!K$11*1000)</f>
        <v>33.877713143034079</v>
      </c>
      <c r="L231" s="274">
        <f>IF(L$63=0,0,L$63/CHI!L$11*1000)</f>
        <v>29.545552294879343</v>
      </c>
      <c r="M231" s="274">
        <f>IF(M$63=0,0,M$63/CHI!M$11*1000)</f>
        <v>37.167076391276829</v>
      </c>
      <c r="N231" s="274">
        <f>IF(N$63=0,0,N$63/CHI!N$11*1000)</f>
        <v>30.809141099647544</v>
      </c>
      <c r="O231" s="274">
        <f>IF(O$63=0,0,O$63/CHI!O$11*1000)</f>
        <v>34.181152579585344</v>
      </c>
      <c r="P231" s="274">
        <f>IF(P$63=0,0,P$63/CHI!P$11*1000)</f>
        <v>16.460404727851312</v>
      </c>
      <c r="Q231" s="274">
        <f>IF(Q$63=0,0,Q$63/CHI!Q$11*1000)</f>
        <v>21.832359923986481</v>
      </c>
      <c r="R231" s="274">
        <f>IF(R$63=0,0,R$63/CHI!R$11*1000)</f>
        <v>26.681645533292897</v>
      </c>
      <c r="S231" s="274">
        <f>IF(S$63=0,0,S$63/CHI!S$11*1000)</f>
        <v>29.808575650243011</v>
      </c>
      <c r="T231" s="274">
        <f>IF(T$63=0,0,T$63/CHI!T$11*1000)</f>
        <v>23.216479174522192</v>
      </c>
      <c r="U231" s="274">
        <f>IF(U$63=0,0,U$63/CHI!U$11*1000)</f>
        <v>39.056835839435884</v>
      </c>
      <c r="V231" s="274">
        <f>IF(V$63=0,0,V$63/CHI!V$11*1000)</f>
        <v>32.478428995841604</v>
      </c>
      <c r="W231" s="274">
        <f>IF(W$63=0,0,W$63/CHI!W$11*1000)</f>
        <v>24.032583100947999</v>
      </c>
      <c r="X231" s="274">
        <f>IF(X$63=0,0,X$63/CHI!X$11*1000)</f>
        <v>50.336234260525359</v>
      </c>
      <c r="Y231" s="274">
        <f>IF(Y$63=0,0,Y$63/CHI!Y$11*1000)</f>
        <v>37.580970403153707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78.775187531845091</v>
      </c>
      <c r="C232" s="274">
        <f>IF(C$64=0,0,C$64/CHI!C$11*1000)</f>
        <v>72.813764964721173</v>
      </c>
      <c r="D232" s="274">
        <f>IF(D$64=0,0,D$64/CHI!D$11*1000)</f>
        <v>69.964012547009702</v>
      </c>
      <c r="E232" s="274">
        <f>IF(E$64=0,0,E$64/CHI!E$11*1000)</f>
        <v>70.067224508839814</v>
      </c>
      <c r="F232" s="274">
        <f>IF(F$64=0,0,F$64/CHI!F$11*1000)</f>
        <v>64.451042744218</v>
      </c>
      <c r="G232" s="274">
        <f>IF(G$64=0,0,G$64/CHI!G$11*1000)</f>
        <v>60.809686530685944</v>
      </c>
      <c r="H232" s="274">
        <f>IF(H$64=0,0,H$64/CHI!H$11*1000)</f>
        <v>51.73644018660621</v>
      </c>
      <c r="I232" s="274">
        <f>IF(I$64=0,0,I$64/CHI!I$11*1000)</f>
        <v>50.979091948195219</v>
      </c>
      <c r="J232" s="274">
        <f>IF(J$64=0,0,J$64/CHI!J$11*1000)</f>
        <v>35.706876495313111</v>
      </c>
      <c r="K232" s="274">
        <f>IF(K$64=0,0,K$64/CHI!K$11*1000)</f>
        <v>37.922104114263448</v>
      </c>
      <c r="L232" s="274">
        <f>IF(L$64=0,0,L$64/CHI!L$11*1000)</f>
        <v>33.072761006898467</v>
      </c>
      <c r="M232" s="274">
        <f>IF(M$64=0,0,M$64/CHI!M$11*1000)</f>
        <v>41.604158302597639</v>
      </c>
      <c r="N232" s="274">
        <f>IF(N$64=0,0,N$64/CHI!N$11*1000)</f>
        <v>34.487199638270198</v>
      </c>
      <c r="O232" s="274">
        <f>IF(O$64=0,0,O$64/CHI!O$11*1000)</f>
        <v>38.261768773937703</v>
      </c>
      <c r="P232" s="274">
        <f>IF(P$64=0,0,P$64/CHI!P$11*1000)</f>
        <v>18.425481649750672</v>
      </c>
      <c r="Q232" s="274">
        <f>IF(Q$64=0,0,Q$64/CHI!Q$11*1000)</f>
        <v>24.438751889831334</v>
      </c>
      <c r="R232" s="274">
        <f>IF(R$64=0,0,R$64/CHI!R$11*1000)</f>
        <v>29.866955174377125</v>
      </c>
      <c r="S232" s="274">
        <f>IF(S$64=0,0,S$64/CHI!S$11*1000)</f>
        <v>33.367184630608598</v>
      </c>
      <c r="T232" s="274">
        <f>IF(T$64=0,0,T$64/CHI!T$11*1000)</f>
        <v>25.988110139125208</v>
      </c>
      <c r="U232" s="274">
        <f>IF(U$64=0,0,U$64/CHI!U$11*1000)</f>
        <v>43.719521114763623</v>
      </c>
      <c r="V232" s="274">
        <f>IF(V$64=0,0,V$64/CHI!V$11*1000)</f>
        <v>36.355770551805065</v>
      </c>
      <c r="W232" s="274">
        <f>IF(W$64=0,0,W$64/CHI!W$11*1000)</f>
        <v>26.901642228357804</v>
      </c>
      <c r="X232" s="274">
        <f>IF(X$64=0,0,X$64/CHI!X$11*1000)</f>
        <v>56.345477284380856</v>
      </c>
      <c r="Y232" s="274">
        <f>IF(Y$64=0,0,Y$64/CHI!Y$11*1000)</f>
        <v>42.067463831645505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126.82136242269534</v>
      </c>
      <c r="C233" s="274">
        <f>IF(C$65=0,0,C$65/CHI!C$11*1000)</f>
        <v>117.22397832717122</v>
      </c>
      <c r="D233" s="274">
        <f>IF(D$65=0,0,D$65/CHI!D$11*1000)</f>
        <v>112.63611893254347</v>
      </c>
      <c r="E233" s="274">
        <f>IF(E$65=0,0,E$65/CHI!E$11*1000)</f>
        <v>112.80228142644198</v>
      </c>
      <c r="F233" s="274">
        <f>IF(F$65=0,0,F$65/CHI!F$11*1000)</f>
        <v>103.76070570547138</v>
      </c>
      <c r="G233" s="274">
        <f>IF(G$65=0,0,G$65/CHI!G$11*1000)</f>
        <v>97.898431421709162</v>
      </c>
      <c r="H233" s="274">
        <f>IF(H$65=0,0,H$65/CHI!H$11*1000)</f>
        <v>83.291275297989827</v>
      </c>
      <c r="I233" s="274">
        <f>IF(I$65=0,0,I$65/CHI!I$11*1000)</f>
        <v>82.072008947339995</v>
      </c>
      <c r="J233" s="274">
        <f>IF(J$65=0,0,J$65/CHI!J$11*1000)</f>
        <v>57.485038968189187</v>
      </c>
      <c r="K233" s="274">
        <f>IF(K$65=0,0,K$65/CHI!K$11*1000)</f>
        <v>61.051367319969934</v>
      </c>
      <c r="L233" s="274">
        <f>IF(L$65=0,0,L$65/CHI!L$11*1000)</f>
        <v>53.244336718074898</v>
      </c>
      <c r="M233" s="274">
        <f>IF(M$65=0,0,M$65/CHI!M$11*1000)</f>
        <v>66.979161887135632</v>
      </c>
      <c r="N233" s="274">
        <f>IF(N$65=0,0,N$65/CHI!N$11*1000)</f>
        <v>55.521462801987312</v>
      </c>
      <c r="O233" s="274">
        <f>IF(O$65=0,0,O$65/CHI!O$11*1000)</f>
        <v>61.59819857809056</v>
      </c>
      <c r="P233" s="274">
        <f>IF(P$65=0,0,P$65/CHI!P$11*1000)</f>
        <v>29.663460784160176</v>
      </c>
      <c r="Q233" s="274">
        <f>IF(Q$65=0,0,Q$65/CHI!Q$11*1000)</f>
        <v>39.344315230296424</v>
      </c>
      <c r="R233" s="274">
        <f>IF(R$65=0,0,R$65/CHI!R$11*1000)</f>
        <v>48.083261561273446</v>
      </c>
      <c r="S233" s="274">
        <f>IF(S$65=0,0,S$65/CHI!S$11*1000)</f>
        <v>53.718333750113082</v>
      </c>
      <c r="T233" s="274">
        <f>IF(T$65=0,0,T$65/CHI!T$11*1000)</f>
        <v>41.838650441835703</v>
      </c>
      <c r="U233" s="274">
        <f>IF(U$65=0,0,U$65/CHI!U$11*1000)</f>
        <v>70.384716380404782</v>
      </c>
      <c r="V233" s="274">
        <f>IF(V$65=0,0,V$65/CHI!V$11*1000)</f>
        <v>58.529703295760989</v>
      </c>
      <c r="W233" s="274">
        <f>IF(W$65=0,0,W$65/CHI!W$11*1000)</f>
        <v>43.309359529344945</v>
      </c>
      <c r="X233" s="274">
        <f>IF(X$65=0,0,X$65/CHI!X$11*1000)</f>
        <v>90.711433630970319</v>
      </c>
      <c r="Y233" s="274">
        <f>IF(Y$65=0,0,Y$65/CHI!Y$11*1000)</f>
        <v>67.725044445499179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24.45994505625222</v>
      </c>
      <c r="C234" s="275">
        <f>IF(C$66=0,0,C$66/CHI!C$11*1000)</f>
        <v>22.903864196480363</v>
      </c>
      <c r="D234" s="275">
        <f>IF(D$66=0,0,D$66/CHI!D$11*1000)</f>
        <v>22.787249319256251</v>
      </c>
      <c r="E234" s="275">
        <f>IF(E$66=0,0,E$66/CHI!E$11*1000)</f>
        <v>22.349979518808905</v>
      </c>
      <c r="F234" s="275">
        <f>IF(F$66=0,0,F$66/CHI!F$11*1000)</f>
        <v>21.64247187261816</v>
      </c>
      <c r="G234" s="275">
        <f>IF(G$66=0,0,G$66/CHI!G$11*1000)</f>
        <v>19.678143015859721</v>
      </c>
      <c r="H234" s="275">
        <f>IF(H$66=0,0,H$66/CHI!H$11*1000)</f>
        <v>17.211479387544124</v>
      </c>
      <c r="I234" s="275">
        <f>IF(I$66=0,0,I$66/CHI!I$11*1000)</f>
        <v>17.465823118686828</v>
      </c>
      <c r="J234" s="275">
        <f>IF(J$66=0,0,J$66/CHI!J$11*1000)</f>
        <v>18.885132457493995</v>
      </c>
      <c r="K234" s="275">
        <f>IF(K$66=0,0,K$66/CHI!K$11*1000)</f>
        <v>21.485656757444481</v>
      </c>
      <c r="L234" s="275">
        <f>IF(L$66=0,0,L$66/CHI!L$11*1000)</f>
        <v>19.383201967841273</v>
      </c>
      <c r="M234" s="275">
        <f>IF(M$66=0,0,M$66/CHI!M$11*1000)</f>
        <v>18.452634687353981</v>
      </c>
      <c r="N234" s="275">
        <f>IF(N$66=0,0,N$66/CHI!N$11*1000)</f>
        <v>14.81893355860759</v>
      </c>
      <c r="O234" s="275">
        <f>IF(O$66=0,0,O$66/CHI!O$11*1000)</f>
        <v>16.901082993366828</v>
      </c>
      <c r="P234" s="275">
        <f>IF(P$66=0,0,P$66/CHI!P$11*1000)</f>
        <v>9.2957802852620386</v>
      </c>
      <c r="Q234" s="275">
        <f>IF(Q$66=0,0,Q$66/CHI!Q$11*1000)</f>
        <v>11.735110457274622</v>
      </c>
      <c r="R234" s="275">
        <f>IF(R$66=0,0,R$66/CHI!R$11*1000)</f>
        <v>14.467410986292142</v>
      </c>
      <c r="S234" s="275">
        <f>IF(S$66=0,0,S$66/CHI!S$11*1000)</f>
        <v>18.151072205231628</v>
      </c>
      <c r="T234" s="275">
        <f>IF(T$66=0,0,T$66/CHI!T$11*1000)</f>
        <v>14.289756759068606</v>
      </c>
      <c r="U234" s="275">
        <f>IF(U$66=0,0,U$66/CHI!U$11*1000)</f>
        <v>19.72707136935492</v>
      </c>
      <c r="V234" s="275">
        <f>IF(V$66=0,0,V$66/CHI!V$11*1000)</f>
        <v>15.864697950279497</v>
      </c>
      <c r="W234" s="275">
        <f>IF(W$66=0,0,W$66/CHI!W$11*1000)</f>
        <v>12.620272641755729</v>
      </c>
      <c r="X234" s="275">
        <f>IF(X$66=0,0,X$66/CHI!X$11*1000)</f>
        <v>19.187126050571027</v>
      </c>
      <c r="Y234" s="275">
        <f>IF(Y$66=0,0,Y$66/CHI!Y$11*1000)</f>
        <v>14.452055588332577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305.78217424785964</v>
      </c>
      <c r="C235" s="276">
        <f>IF(C$72=0,0,C$72/CHI!C$11*1000)</f>
        <v>301.56633368599807</v>
      </c>
      <c r="D235" s="276">
        <f>IF(D$72=0,0,D$72/CHI!D$11*1000)</f>
        <v>294.62510780366375</v>
      </c>
      <c r="E235" s="276">
        <f>IF(E$72=0,0,E$72/CHI!E$11*1000)</f>
        <v>278.31513592267606</v>
      </c>
      <c r="F235" s="276">
        <f>IF(F$72=0,0,F$72/CHI!F$11*1000)</f>
        <v>277.27531585975623</v>
      </c>
      <c r="G235" s="276">
        <f>IF(G$72=0,0,G$72/CHI!G$11*1000)</f>
        <v>243.08946129148333</v>
      </c>
      <c r="H235" s="276">
        <f>IF(H$72=0,0,H$72/CHI!H$11*1000)</f>
        <v>218.98705048119427</v>
      </c>
      <c r="I235" s="276">
        <f>IF(I$72=0,0,I$72/CHI!I$11*1000)</f>
        <v>231.64503906632353</v>
      </c>
      <c r="J235" s="276">
        <f>IF(J$72=0,0,J$72/CHI!J$11*1000)</f>
        <v>291.01784331415985</v>
      </c>
      <c r="K235" s="276">
        <f>IF(K$72=0,0,K$72/CHI!K$11*1000)</f>
        <v>325.47388453533256</v>
      </c>
      <c r="L235" s="276">
        <f>IF(L$72=0,0,L$72/CHI!L$11*1000)</f>
        <v>298.69729915560623</v>
      </c>
      <c r="M235" s="276">
        <f>IF(M$72=0,0,M$72/CHI!M$11*1000)</f>
        <v>279.90761548456601</v>
      </c>
      <c r="N235" s="276">
        <f>IF(N$72=0,0,N$72/CHI!N$11*1000)</f>
        <v>239.50047025086093</v>
      </c>
      <c r="O235" s="276">
        <f>IF(O$72=0,0,O$72/CHI!O$11*1000)</f>
        <v>282.20969402250211</v>
      </c>
      <c r="P235" s="276">
        <f>IF(P$72=0,0,P$72/CHI!P$11*1000)</f>
        <v>170.37828194894411</v>
      </c>
      <c r="Q235" s="276">
        <f>IF(Q$72=0,0,Q$72/CHI!Q$11*1000)</f>
        <v>203.49702624533413</v>
      </c>
      <c r="R235" s="276">
        <f>IF(R$72=0,0,R$72/CHI!R$11*1000)</f>
        <v>235.30204381566838</v>
      </c>
      <c r="S235" s="276">
        <f>IF(S$72=0,0,S$72/CHI!S$11*1000)</f>
        <v>288.58558796050562</v>
      </c>
      <c r="T235" s="276">
        <f>IF(T$72=0,0,T$72/CHI!T$11*1000)</f>
        <v>220.74265241699592</v>
      </c>
      <c r="U235" s="276">
        <f>IF(U$72=0,0,U$72/CHI!U$11*1000)</f>
        <v>327.91757454628731</v>
      </c>
      <c r="V235" s="276">
        <f>IF(V$72=0,0,V$72/CHI!V$11*1000)</f>
        <v>288.68240443253006</v>
      </c>
      <c r="W235" s="276">
        <f>IF(W$72=0,0,W$72/CHI!W$11*1000)</f>
        <v>216.61374423789437</v>
      </c>
      <c r="X235" s="276">
        <f>IF(X$72=0,0,X$72/CHI!X$11*1000)</f>
        <v>293.00973058126999</v>
      </c>
      <c r="Y235" s="276">
        <f>IF(Y$72=0,0,Y$72/CHI!Y$11*1000)</f>
        <v>228.76895093790009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155.84949949650402</v>
      </c>
      <c r="C236" s="276">
        <f>IF(C$85=0,0,C$85/CHI!C$11*1000)</f>
        <v>147.99653900474857</v>
      </c>
      <c r="D236" s="276">
        <f>IF(D$85=0,0,D$85/CHI!D$11*1000)</f>
        <v>152.2383290101354</v>
      </c>
      <c r="E236" s="276">
        <f>IF(E$85=0,0,E$85/CHI!E$11*1000)</f>
        <v>145.47943716193373</v>
      </c>
      <c r="F236" s="276">
        <f>IF(F$85=0,0,F$85/CHI!F$11*1000)</f>
        <v>141.26499654280522</v>
      </c>
      <c r="G236" s="276">
        <f>IF(G$85=0,0,G$85/CHI!G$11*1000)</f>
        <v>126.37693496080152</v>
      </c>
      <c r="H236" s="276">
        <f>IF(H$85=0,0,H$85/CHI!H$11*1000)</f>
        <v>111.81381692847214</v>
      </c>
      <c r="I236" s="276">
        <f>IF(I$85=0,0,I$85/CHI!I$11*1000)</f>
        <v>114.8218560564632</v>
      </c>
      <c r="J236" s="276">
        <f>IF(J$85=0,0,J$85/CHI!J$11*1000)</f>
        <v>135.10670724402615</v>
      </c>
      <c r="K236" s="276">
        <f>IF(K$85=0,0,K$85/CHI!K$11*1000)</f>
        <v>150.17085795068334</v>
      </c>
      <c r="L236" s="276">
        <f>IF(L$85=0,0,L$85/CHI!L$11*1000)</f>
        <v>135.37650555590872</v>
      </c>
      <c r="M236" s="276">
        <f>IF(M$85=0,0,M$85/CHI!M$11*1000)</f>
        <v>130.11837121587538</v>
      </c>
      <c r="N236" s="276">
        <f>IF(N$85=0,0,N$85/CHI!N$11*1000)</f>
        <v>108.9470014349276</v>
      </c>
      <c r="O236" s="276">
        <f>IF(O$85=0,0,O$85/CHI!O$11*1000)</f>
        <v>126.04409417843162</v>
      </c>
      <c r="P236" s="276">
        <f>IF(P$85=0,0,P$85/CHI!P$11*1000)</f>
        <v>71.184135715081496</v>
      </c>
      <c r="Q236" s="276">
        <f>IF(Q$85=0,0,Q$85/CHI!Q$11*1000)</f>
        <v>88.410878648908593</v>
      </c>
      <c r="R236" s="276">
        <f>IF(R$85=0,0,R$85/CHI!R$11*1000)</f>
        <v>107.05648952558629</v>
      </c>
      <c r="S236" s="276">
        <f>IF(S$85=0,0,S$85/CHI!S$11*1000)</f>
        <v>133.34694345391239</v>
      </c>
      <c r="T236" s="276">
        <f>IF(T$85=0,0,T$85/CHI!T$11*1000)</f>
        <v>105.35503898995474</v>
      </c>
      <c r="U236" s="276">
        <f>IF(U$85=0,0,U$85/CHI!U$11*1000)</f>
        <v>149.6540799428814</v>
      </c>
      <c r="V236" s="276">
        <f>IF(V$85=0,0,V$85/CHI!V$11*1000)</f>
        <v>123.6003719556884</v>
      </c>
      <c r="W236" s="276">
        <f>IF(W$85=0,0,W$85/CHI!W$11*1000)</f>
        <v>96.482154148603712</v>
      </c>
      <c r="X236" s="276">
        <f>IF(X$85=0,0,X$85/CHI!X$11*1000)</f>
        <v>134.91881297530131</v>
      </c>
      <c r="Y236" s="276">
        <f>IF(Y$85=0,0,Y$85/CHI!Y$11*1000)</f>
        <v>104.39858283996928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32.936013252108637</v>
      </c>
      <c r="C237" s="276">
        <f>IF(C$93=0,0,C$93/CHI!C$11*1000)</f>
        <v>31.175019231430454</v>
      </c>
      <c r="D237" s="276">
        <f>IF(D$93=0,0,D$93/CHI!D$11*1000)</f>
        <v>30.897980594207933</v>
      </c>
      <c r="E237" s="276">
        <f>IF(E$93=0,0,E$93/CHI!E$11*1000)</f>
        <v>30.071184735744911</v>
      </c>
      <c r="F237" s="276">
        <f>IF(F$93=0,0,F$93/CHI!F$11*1000)</f>
        <v>29.29004913201625</v>
      </c>
      <c r="G237" s="276">
        <f>IF(G$93=0,0,G$93/CHI!G$11*1000)</f>
        <v>26.433538651303323</v>
      </c>
      <c r="H237" s="276">
        <f>IF(H$93=0,0,H$93/CHI!H$11*1000)</f>
        <v>23.254314059197409</v>
      </c>
      <c r="I237" s="276">
        <f>IF(I$93=0,0,I$93/CHI!I$11*1000)</f>
        <v>23.806279669464921</v>
      </c>
      <c r="J237" s="276">
        <f>IF(J$93=0,0,J$93/CHI!J$11*1000)</f>
        <v>26.38948575754544</v>
      </c>
      <c r="K237" s="276">
        <f>IF(K$93=0,0,K$93/CHI!K$11*1000)</f>
        <v>29.670977021420185</v>
      </c>
      <c r="L237" s="276">
        <f>IF(L$93=0,0,L$93/CHI!L$11*1000)</f>
        <v>26.922179099748277</v>
      </c>
      <c r="M237" s="276">
        <f>IF(M$93=0,0,M$93/CHI!M$11*1000)</f>
        <v>25.431108895672949</v>
      </c>
      <c r="N237" s="276">
        <f>IF(N$93=0,0,N$93/CHI!N$11*1000)</f>
        <v>21.145286833267122</v>
      </c>
      <c r="O237" s="276">
        <f>IF(O$93=0,0,O$93/CHI!O$11*1000)</f>
        <v>24.315116365055957</v>
      </c>
      <c r="P237" s="276">
        <f>IF(P$93=0,0,P$93/CHI!P$11*1000)</f>
        <v>13.706370032240917</v>
      </c>
      <c r="Q237" s="276">
        <f>IF(Q$93=0,0,Q$93/CHI!Q$11*1000)</f>
        <v>17.048741823417839</v>
      </c>
      <c r="R237" s="276">
        <f>IF(R$93=0,0,R$93/CHI!R$11*1000)</f>
        <v>20.676617628128852</v>
      </c>
      <c r="S237" s="276">
        <f>IF(S$93=0,0,S$93/CHI!S$11*1000)</f>
        <v>25.680150768185147</v>
      </c>
      <c r="T237" s="276">
        <f>IF(T$93=0,0,T$93/CHI!T$11*1000)</f>
        <v>19.993927685930672</v>
      </c>
      <c r="U237" s="276">
        <f>IF(U$93=0,0,U$93/CHI!U$11*1000)</f>
        <v>28.166817159028906</v>
      </c>
      <c r="V237" s="276">
        <f>IF(V$93=0,0,V$93/CHI!V$11*1000)</f>
        <v>23.141625396646674</v>
      </c>
      <c r="W237" s="276">
        <f>IF(W$93=0,0,W$93/CHI!W$11*1000)</f>
        <v>18.170972111163696</v>
      </c>
      <c r="X237" s="276">
        <f>IF(X$93=0,0,X$93/CHI!X$11*1000)</f>
        <v>26.873230588749465</v>
      </c>
      <c r="Y237" s="276">
        <f>IF(Y$93=0,0,Y$93/CHI!Y$11*1000)</f>
        <v>20.396208717114298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24.053973440727059</v>
      </c>
      <c r="C238" s="277">
        <f>IF(C$107=0,0,C$107/CHI!C$11*1000)</f>
        <v>22.233655335605675</v>
      </c>
      <c r="D238" s="277">
        <f>IF(D$107=0,0,D$107/CHI!D$11*1000)</f>
        <v>21.363484522739395</v>
      </c>
      <c r="E238" s="277">
        <f>IF(E$107=0,0,E$107/CHI!E$11*1000)</f>
        <v>21.395000255883449</v>
      </c>
      <c r="F238" s="277">
        <f>IF(F$107=0,0,F$107/CHI!F$11*1000)</f>
        <v>19.680101298011746</v>
      </c>
      <c r="G238" s="277">
        <f>IF(G$107=0,0,G$107/CHI!G$11*1000)</f>
        <v>18.568214568283334</v>
      </c>
      <c r="H238" s="277">
        <f>IF(H$107=0,0,H$107/CHI!H$11*1000)</f>
        <v>15.797702260795139</v>
      </c>
      <c r="I238" s="277">
        <f>IF(I$107=0,0,I$107/CHI!I$11*1000)</f>
        <v>15.566446265311091</v>
      </c>
      <c r="J238" s="277">
        <f>IF(J$107=0,0,J$107/CHI!J$11*1000)</f>
        <v>10.903081106882462</v>
      </c>
      <c r="K238" s="277">
        <f>IF(K$107=0,0,K$107/CHI!K$11*1000)</f>
        <v>11.579500014674405</v>
      </c>
      <c r="L238" s="277">
        <f>IF(L$107=0,0,L$107/CHI!L$11*1000)</f>
        <v>10.098754948058403</v>
      </c>
      <c r="M238" s="277">
        <f>IF(M$107=0,0,M$107/CHI!M$11*1000)</f>
        <v>12.703813855472367</v>
      </c>
      <c r="N238" s="277">
        <f>IF(N$107=0,0,N$107/CHI!N$11*1000)</f>
        <v>10.530653244191306</v>
      </c>
      <c r="O238" s="277">
        <f>IF(O$107=0,0,O$107/CHI!O$11*1000)</f>
        <v>11.683216488840268</v>
      </c>
      <c r="P238" s="277">
        <f>IF(P$107=0,0,P$107/CHI!P$11*1000)</f>
        <v>5.6262137878953187</v>
      </c>
      <c r="Q238" s="277">
        <f>IF(Q$107=0,0,Q$107/CHI!Q$11*1000)</f>
        <v>7.4623635601613962</v>
      </c>
      <c r="R238" s="277">
        <f>IF(R$107=0,0,R$107/CHI!R$11*1000)</f>
        <v>9.1198633609019293</v>
      </c>
      <c r="S238" s="277">
        <f>IF(S$107=0,0,S$107/CHI!S$11*1000)</f>
        <v>10.188657089163215</v>
      </c>
      <c r="T238" s="277">
        <f>IF(T$107=0,0,T$107/CHI!T$11*1000)</f>
        <v>7.9354595101217891</v>
      </c>
      <c r="U238" s="277">
        <f>IF(U$107=0,0,U$107/CHI!U$11*1000)</f>
        <v>13.349739082635711</v>
      </c>
      <c r="V238" s="277">
        <f>IF(V$107=0,0,V$107/CHI!V$11*1000)</f>
        <v>11.101220659319491</v>
      </c>
      <c r="W238" s="277">
        <f>IF(W$107=0,0,W$107/CHI!W$11*1000)</f>
        <v>8.214406184831633</v>
      </c>
      <c r="X238" s="277">
        <f>IF(X$107=0,0,X$107/CHI!X$11*1000)</f>
        <v>17.205069979118605</v>
      </c>
      <c r="Y238" s="277">
        <f>IF(Y$107=0,0,Y$107/CHI!Y$11*1000)</f>
        <v>12.845284021902046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621.39841638482778</v>
      </c>
      <c r="C240" s="320">
        <f t="shared" si="58"/>
        <v>603.08669538535776</v>
      </c>
      <c r="D240" s="320">
        <f t="shared" si="58"/>
        <v>585.16729038979656</v>
      </c>
      <c r="E240" s="320">
        <f t="shared" si="58"/>
        <v>590.78655940192152</v>
      </c>
      <c r="F240" s="320">
        <f t="shared" si="58"/>
        <v>619.16376367009877</v>
      </c>
      <c r="G240" s="320">
        <f t="shared" si="58"/>
        <v>637.24721871209726</v>
      </c>
      <c r="H240" s="320">
        <f t="shared" si="58"/>
        <v>662.39278073878882</v>
      </c>
      <c r="I240" s="320">
        <f t="shared" si="58"/>
        <v>695.95400925317711</v>
      </c>
      <c r="J240" s="320">
        <f t="shared" si="58"/>
        <v>501.6181608882967</v>
      </c>
      <c r="K240" s="320">
        <f t="shared" si="58"/>
        <v>635.23837377713357</v>
      </c>
      <c r="L240" s="320">
        <f t="shared" si="58"/>
        <v>858.66682931079879</v>
      </c>
      <c r="M240" s="320">
        <f t="shared" si="58"/>
        <v>1054.2277835183713</v>
      </c>
      <c r="N240" s="320">
        <f t="shared" si="58"/>
        <v>1094.8833813218475</v>
      </c>
      <c r="O240" s="320">
        <f t="shared" si="58"/>
        <v>853.31873183552375</v>
      </c>
      <c r="P240" s="320">
        <f t="shared" si="58"/>
        <v>1155.6567427145983</v>
      </c>
      <c r="Q240" s="320">
        <f t="shared" si="58"/>
        <v>997.5625280538618</v>
      </c>
      <c r="R240" s="320">
        <f t="shared" si="58"/>
        <v>983.27771473966334</v>
      </c>
      <c r="S240" s="320">
        <f t="shared" si="58"/>
        <v>580.47608228759884</v>
      </c>
      <c r="T240" s="320">
        <f t="shared" si="58"/>
        <v>789.44837793342401</v>
      </c>
      <c r="U240" s="320">
        <f t="shared" si="58"/>
        <v>486.21880023726897</v>
      </c>
      <c r="V240" s="320">
        <f t="shared" si="58"/>
        <v>550.60631062598861</v>
      </c>
      <c r="W240" s="320">
        <f t="shared" si="58"/>
        <v>463.60368547619021</v>
      </c>
      <c r="X240" s="320">
        <f t="shared" si="58"/>
        <v>375.48021505080942</v>
      </c>
      <c r="Y240" s="320">
        <f t="shared" si="58"/>
        <v>399.06668496320481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2.3795344834357222</v>
      </c>
      <c r="C241" s="273">
        <f>IF(C$111=0,0,C$111/CHI!C$12*1000)</f>
        <v>2.2313850346048287</v>
      </c>
      <c r="D241" s="273">
        <f>IF(D$111=0,0,D$111/CHI!D$12*1000)</f>
        <v>2.1064154069776531</v>
      </c>
      <c r="E241" s="273">
        <f>IF(E$111=0,0,E$111/CHI!E$12*1000)</f>
        <v>2.2079071285089804</v>
      </c>
      <c r="F241" s="273">
        <f>IF(F$111=0,0,F$111/CHI!F$12*1000)</f>
        <v>2.1935181874619545</v>
      </c>
      <c r="G241" s="273">
        <f>IF(G$111=0,0,G$111/CHI!G$12*1000)</f>
        <v>2.3686034861560383</v>
      </c>
      <c r="H241" s="273">
        <f>IF(H$111=0,0,H$111/CHI!H$12*1000)</f>
        <v>2.3736301060656282</v>
      </c>
      <c r="I241" s="273">
        <f>IF(I$111=0,0,I$111/CHI!I$12*1000)</f>
        <v>2.387417094683856</v>
      </c>
      <c r="J241" s="273">
        <f>IF(J$111=0,0,J$111/CHI!J$12*1000)</f>
        <v>1.0925674339030613</v>
      </c>
      <c r="K241" s="273">
        <f>IF(K$111=0,0,K$111/CHI!K$12*1000)</f>
        <v>1.3210806454553239</v>
      </c>
      <c r="L241" s="273">
        <f>IF(L$111=0,0,L$111/CHI!L$12*1000)</f>
        <v>1.7182353655853522</v>
      </c>
      <c r="M241" s="273">
        <f>IF(M$111=0,0,M$111/CHI!M$12*1000)</f>
        <v>3.4187663759107658</v>
      </c>
      <c r="N241" s="273">
        <f>IF(N$111=0,0,N$111/CHI!N$12*1000)</f>
        <v>3.7434367335094474</v>
      </c>
      <c r="O241" s="273">
        <f>IF(O$111=0,0,O$111/CHI!O$12*1000)</f>
        <v>2.6991998254149983</v>
      </c>
      <c r="P241" s="273">
        <f>IF(P$111=0,0,P$111/CHI!P$12*1000)</f>
        <v>3.2318815017126594</v>
      </c>
      <c r="Q241" s="273">
        <f>IF(Q$111=0,0,Q$111/CHI!Q$12*1000)</f>
        <v>3.0325484974553016</v>
      </c>
      <c r="R241" s="273">
        <f>IF(R$111=0,0,R$111/CHI!R$12*1000)</f>
        <v>2.8090190381486311</v>
      </c>
      <c r="S241" s="273">
        <f>IF(S$111=0,0,S$111/CHI!S$12*1000)</f>
        <v>1.5825604381023743</v>
      </c>
      <c r="T241" s="273">
        <f>IF(T$111=0,0,T$111/CHI!T$12*1000)</f>
        <v>2.0310811718324713</v>
      </c>
      <c r="U241" s="273">
        <f>IF(U$111=0,0,U$111/CHI!U$12*1000)</f>
        <v>1.6120884137843692</v>
      </c>
      <c r="V241" s="273">
        <f>IF(V$111=0,0,V$111/CHI!V$12*1000)</f>
        <v>1.713231276989307</v>
      </c>
      <c r="W241" s="273">
        <f>IF(W$111=0,0,W$111/CHI!W$12*1000)</f>
        <v>1.4338070713872713</v>
      </c>
      <c r="X241" s="273">
        <f>IF(X$111=0,0,X$111/CHI!X$12*1000)</f>
        <v>1.5673099521698646</v>
      </c>
      <c r="Y241" s="273">
        <f>IF(Y$111=0,0,Y$111/CHI!Y$12*1000)</f>
        <v>1.6209589670017572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18.988980298249409</v>
      </c>
      <c r="C242" s="274">
        <f>IF(C$112=0,0,C$112/CHI!C$12*1000)</f>
        <v>17.806729322426424</v>
      </c>
      <c r="D242" s="274">
        <f>IF(D$112=0,0,D$112/CHI!D$12*1000)</f>
        <v>16.809456194673434</v>
      </c>
      <c r="E242" s="274">
        <f>IF(E$112=0,0,E$112/CHI!E$12*1000)</f>
        <v>17.619372719947396</v>
      </c>
      <c r="F242" s="274">
        <f>IF(F$112=0,0,F$112/CHI!F$12*1000)</f>
        <v>17.504547185811763</v>
      </c>
      <c r="G242" s="274">
        <f>IF(G$112=0,0,G$112/CHI!G$12*1000)</f>
        <v>18.901749584246726</v>
      </c>
      <c r="H242" s="274">
        <f>IF(H$112=0,0,H$112/CHI!H$12*1000)</f>
        <v>18.941862634548961</v>
      </c>
      <c r="I242" s="274">
        <f>IF(I$112=0,0,I$112/CHI!I$12*1000)</f>
        <v>19.051884513645973</v>
      </c>
      <c r="J242" s="274">
        <f>IF(J$112=0,0,J$112/CHI!J$12*1000)</f>
        <v>8.7188236276108437</v>
      </c>
      <c r="K242" s="274">
        <f>IF(K$112=0,0,K$112/CHI!K$12*1000)</f>
        <v>10.542387397021058</v>
      </c>
      <c r="L242" s="274">
        <f>IF(L$112=0,0,L$112/CHI!L$12*1000)</f>
        <v>13.711731320550532</v>
      </c>
      <c r="M242" s="274">
        <f>IF(M$112=0,0,M$112/CHI!M$12*1000)</f>
        <v>27.282179690353992</v>
      </c>
      <c r="N242" s="274">
        <f>IF(N$112=0,0,N$112/CHI!N$12*1000)</f>
        <v>29.873089411050838</v>
      </c>
      <c r="O242" s="274">
        <f>IF(O$112=0,0,O$112/CHI!O$12*1000)</f>
        <v>21.539949373559129</v>
      </c>
      <c r="P242" s="274">
        <f>IF(P$112=0,0,P$112/CHI!P$12*1000)</f>
        <v>25.790815215961196</v>
      </c>
      <c r="Q242" s="274">
        <f>IF(Q$112=0,0,Q$112/CHI!Q$12*1000)</f>
        <v>24.200113119823211</v>
      </c>
      <c r="R242" s="274">
        <f>IF(R$112=0,0,R$112/CHI!R$12*1000)</f>
        <v>22.416320311439911</v>
      </c>
      <c r="S242" s="274">
        <f>IF(S$112=0,0,S$112/CHI!S$12*1000)</f>
        <v>12.629028572229419</v>
      </c>
      <c r="T242" s="274">
        <f>IF(T$112=0,0,T$112/CHI!T$12*1000)</f>
        <v>16.208279654928536</v>
      </c>
      <c r="U242" s="274">
        <f>IF(U$112=0,0,U$112/CHI!U$12*1000)</f>
        <v>12.864665480362401</v>
      </c>
      <c r="V242" s="274">
        <f>IF(V$112=0,0,V$112/CHI!V$12*1000)</f>
        <v>13.671798072924792</v>
      </c>
      <c r="W242" s="274">
        <f>IF(W$112=0,0,W$112/CHI!W$12*1000)</f>
        <v>11.441958256789869</v>
      </c>
      <c r="X242" s="274">
        <f>IF(X$112=0,0,X$112/CHI!X$12*1000)</f>
        <v>12.507327803055015</v>
      </c>
      <c r="Y242" s="274">
        <f>IF(Y$112=0,0,Y$112/CHI!Y$12*1000)</f>
        <v>12.935453595202549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23.282227681372724</v>
      </c>
      <c r="C243" s="274">
        <f>IF(C$113=0,0,C$113/CHI!C$12*1000)</f>
        <v>21.832679787630713</v>
      </c>
      <c r="D243" s="274">
        <f>IF(D$113=0,0,D$113/CHI!D$12*1000)</f>
        <v>20.609931664446869</v>
      </c>
      <c r="E243" s="274">
        <f>IF(E$113=0,0,E$113/CHI!E$12*1000)</f>
        <v>21.602963446467964</v>
      </c>
      <c r="F243" s="274">
        <f>IF(F$113=0,0,F$113/CHI!F$12*1000)</f>
        <v>21.462176833001038</v>
      </c>
      <c r="G243" s="274">
        <f>IF(G$113=0,0,G$113/CHI!G$12*1000)</f>
        <v>23.175274842814744</v>
      </c>
      <c r="H243" s="274">
        <f>IF(H$113=0,0,H$113/CHI!H$12*1000)</f>
        <v>23.224457113556117</v>
      </c>
      <c r="I243" s="274">
        <f>IF(I$113=0,0,I$113/CHI!I$12*1000)</f>
        <v>23.359354006324242</v>
      </c>
      <c r="J243" s="274">
        <f>IF(J$113=0,0,J$113/CHI!J$12*1000)</f>
        <v>10.690075697770975</v>
      </c>
      <c r="K243" s="274">
        <f>IF(K$113=0,0,K$113/CHI!K$12*1000)</f>
        <v>12.925931768190129</v>
      </c>
      <c r="L243" s="274">
        <f>IF(L$113=0,0,L$113/CHI!L$12*1000)</f>
        <v>16.81183747082499</v>
      </c>
      <c r="M243" s="274">
        <f>IF(M$113=0,0,M$113/CHI!M$12*1000)</f>
        <v>33.450449114084499</v>
      </c>
      <c r="N243" s="274">
        <f>IF(N$113=0,0,N$113/CHI!N$12*1000)</f>
        <v>36.627141546837528</v>
      </c>
      <c r="O243" s="274">
        <f>IF(O$113=0,0,O$113/CHI!O$12*1000)</f>
        <v>26.40994922758853</v>
      </c>
      <c r="P243" s="274">
        <f>IF(P$113=0,0,P$113/CHI!P$12*1000)</f>
        <v>31.621899781610583</v>
      </c>
      <c r="Q243" s="274">
        <f>IF(Q$113=0,0,Q$113/CHI!Q$12*1000)</f>
        <v>29.67155343368502</v>
      </c>
      <c r="R243" s="274">
        <f>IF(R$113=0,0,R$113/CHI!R$12*1000)</f>
        <v>27.4844602012483</v>
      </c>
      <c r="S243" s="274">
        <f>IF(S$113=0,0,S$113/CHI!S$12*1000)</f>
        <v>15.484344814466626</v>
      </c>
      <c r="T243" s="274">
        <f>IF(T$113=0,0,T$113/CHI!T$12*1000)</f>
        <v>19.87283420817478</v>
      </c>
      <c r="U243" s="274">
        <f>IF(U$113=0,0,U$113/CHI!U$12*1000)</f>
        <v>15.773257228883757</v>
      </c>
      <c r="V243" s="274">
        <f>IF(V$113=0,0,V$113/CHI!V$12*1000)</f>
        <v>16.762875654620231</v>
      </c>
      <c r="W243" s="274">
        <f>IF(W$113=0,0,W$113/CHI!W$12*1000)</f>
        <v>14.02888796929782</v>
      </c>
      <c r="X243" s="274">
        <f>IF(X$113=0,0,X$113/CHI!X$12*1000)</f>
        <v>15.335128533633569</v>
      </c>
      <c r="Y243" s="274">
        <f>IF(Y$113=0,0,Y$113/CHI!Y$12*1000)</f>
        <v>15.860049936072748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43.112391831671964</v>
      </c>
      <c r="C244" s="274">
        <f>IF(C$114=0,0,C$114/CHI!C$12*1000)</f>
        <v>40.428220985607311</v>
      </c>
      <c r="D244" s="274">
        <f>IF(D$114=0,0,D$114/CHI!D$12*1000)</f>
        <v>38.164022004325133</v>
      </c>
      <c r="E244" s="274">
        <f>IF(E$114=0,0,E$114/CHI!E$12*1000)</f>
        <v>40.002848420495354</v>
      </c>
      <c r="F244" s="274">
        <f>IF(F$114=0,0,F$114/CHI!F$12*1000)</f>
        <v>39.742149670895188</v>
      </c>
      <c r="G244" s="274">
        <f>IF(G$114=0,0,G$114/CHI!G$12*1000)</f>
        <v>42.914344086992017</v>
      </c>
      <c r="H244" s="274">
        <f>IF(H$114=0,0,H$114/CHI!H$12*1000)</f>
        <v>43.005416357068228</v>
      </c>
      <c r="I244" s="274">
        <f>IF(I$114=0,0,I$114/CHI!I$12*1000)</f>
        <v>43.255208936089666</v>
      </c>
      <c r="J244" s="274">
        <f>IF(J$114=0,0,J$114/CHI!J$12*1000)</f>
        <v>19.795130367239974</v>
      </c>
      <c r="K244" s="274">
        <f>IF(K$114=0,0,K$114/CHI!K$12*1000)</f>
        <v>23.935331395522763</v>
      </c>
      <c r="L244" s="274">
        <f>IF(L$114=0,0,L$114/CHI!L$12*1000)</f>
        <v>31.130978288322364</v>
      </c>
      <c r="M244" s="274">
        <f>IF(M$114=0,0,M$114/CHI!M$12*1000)</f>
        <v>61.941189171756548</v>
      </c>
      <c r="N244" s="274">
        <f>IF(N$114=0,0,N$114/CHI!N$12*1000)</f>
        <v>67.82356480882369</v>
      </c>
      <c r="O244" s="274">
        <f>IF(O$114=0,0,O$114/CHI!O$12*1000)</f>
        <v>48.904086625065879</v>
      </c>
      <c r="P244" s="274">
        <f>IF(P$114=0,0,P$114/CHI!P$12*1000)</f>
        <v>58.555210115799262</v>
      </c>
      <c r="Q244" s="274">
        <f>IF(Q$114=0,0,Q$114/CHI!Q$12*1000)</f>
        <v>54.943695912349106</v>
      </c>
      <c r="R244" s="274">
        <f>IF(R$114=0,0,R$114/CHI!R$12*1000)</f>
        <v>50.893790478057362</v>
      </c>
      <c r="S244" s="274">
        <f>IF(S$114=0,0,S$114/CHI!S$12*1000)</f>
        <v>28.672820746963968</v>
      </c>
      <c r="T244" s="274">
        <f>IF(T$114=0,0,T$114/CHI!T$12*1000)</f>
        <v>36.799116773269631</v>
      </c>
      <c r="U244" s="274">
        <f>IF(U$114=0,0,U$114/CHI!U$12*1000)</f>
        <v>29.207808437396672</v>
      </c>
      <c r="V244" s="274">
        <f>IF(V$114=0,0,V$114/CHI!V$12*1000)</f>
        <v>31.040314240452961</v>
      </c>
      <c r="W244" s="274">
        <f>IF(W$114=0,0,W$114/CHI!W$12*1000)</f>
        <v>25.977708120210956</v>
      </c>
      <c r="X244" s="274">
        <f>IF(X$114=0,0,X$114/CHI!X$12*1000)</f>
        <v>28.396512532175489</v>
      </c>
      <c r="Y244" s="274">
        <f>IF(Y$114=0,0,Y$114/CHI!Y$12*1000)</f>
        <v>29.368525068625971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37.431198225009311</v>
      </c>
      <c r="C245" s="275">
        <f>IF(C$115=0,0,C$115/CHI!C$12*1000)</f>
        <v>35.558667965784259</v>
      </c>
      <c r="D245" s="275">
        <f>IF(D$115=0,0,D$115/CHI!D$12*1000)</f>
        <v>34.756570178566399</v>
      </c>
      <c r="E245" s="275">
        <f>IF(E$115=0,0,E$115/CHI!E$12*1000)</f>
        <v>35.679496077781423</v>
      </c>
      <c r="F245" s="275">
        <f>IF(F$115=0,0,F$115/CHI!F$12*1000)</f>
        <v>37.315893830114312</v>
      </c>
      <c r="G245" s="275">
        <f>IF(G$115=0,0,G$115/CHI!G$12*1000)</f>
        <v>38.831074445124806</v>
      </c>
      <c r="H245" s="275">
        <f>IF(H$115=0,0,H$115/CHI!H$12*1000)</f>
        <v>40.004642639959954</v>
      </c>
      <c r="I245" s="275">
        <f>IF(I$115=0,0,I$115/CHI!I$12*1000)</f>
        <v>41.438207124652997</v>
      </c>
      <c r="J245" s="275">
        <f>IF(J$115=0,0,J$115/CHI!J$12*1000)</f>
        <v>29.274677584670528</v>
      </c>
      <c r="K245" s="275">
        <f>IF(K$115=0,0,K$115/CHI!K$12*1000)</f>
        <v>37.919380417250672</v>
      </c>
      <c r="L245" s="275">
        <f>IF(L$115=0,0,L$115/CHI!L$12*1000)</f>
        <v>51.016823884345627</v>
      </c>
      <c r="M245" s="275">
        <f>IF(M$115=0,0,M$115/CHI!M$12*1000)</f>
        <v>58.342881785058189</v>
      </c>
      <c r="N245" s="275">
        <f>IF(N$115=0,0,N$115/CHI!N$12*1000)</f>
        <v>57.052858369249272</v>
      </c>
      <c r="O245" s="275">
        <f>IF(O$115=0,0,O$115/CHI!O$12*1000)</f>
        <v>44.246846038371665</v>
      </c>
      <c r="P245" s="275">
        <f>IF(P$115=0,0,P$115/CHI!P$12*1000)</f>
        <v>57.817427359261977</v>
      </c>
      <c r="Q245" s="275">
        <f>IF(Q$115=0,0,Q$115/CHI!Q$12*1000)</f>
        <v>50.918051449594614</v>
      </c>
      <c r="R245" s="275">
        <f>IF(R$115=0,0,R$115/CHI!R$12*1000)</f>
        <v>52.866006101229452</v>
      </c>
      <c r="S245" s="275">
        <f>IF(S$115=0,0,S$115/CHI!S$12*1000)</f>
        <v>31.947452486009276</v>
      </c>
      <c r="T245" s="275">
        <f>IF(T$115=0,0,T$115/CHI!T$12*1000)</f>
        <v>44.552630941928051</v>
      </c>
      <c r="U245" s="275">
        <f>IF(U$115=0,0,U$115/CHI!U$12*1000)</f>
        <v>24.944985888079863</v>
      </c>
      <c r="V245" s="275">
        <f>IF(V$115=0,0,V$115/CHI!V$12*1000)</f>
        <v>27.03443234378307</v>
      </c>
      <c r="W245" s="275">
        <f>IF(W$115=0,0,W$115/CHI!W$12*1000)</f>
        <v>23.658356989927277</v>
      </c>
      <c r="X245" s="275">
        <f>IF(X$115=0,0,X$115/CHI!X$12*1000)</f>
        <v>19.409457151573459</v>
      </c>
      <c r="Y245" s="275">
        <f>IF(Y$115=0,0,Y$115/CHI!Y$12*1000)</f>
        <v>20.251768101762092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224.48953150151527</v>
      </c>
      <c r="C246" s="276">
        <f>IF(C$121=0,0,C$121/CHI!C$12*1000)</f>
        <v>224.60082392694557</v>
      </c>
      <c r="D246" s="276">
        <f>IF(D$121=0,0,D$121/CHI!D$12*1000)</f>
        <v>215.57733579977423</v>
      </c>
      <c r="E246" s="276">
        <f>IF(E$121=0,0,E$121/CHI!E$12*1000)</f>
        <v>213.146909098544</v>
      </c>
      <c r="F246" s="276">
        <f>IF(F$121=0,0,F$121/CHI!F$12*1000)</f>
        <v>229.34126808752288</v>
      </c>
      <c r="G246" s="276">
        <f>IF(G$121=0,0,G$121/CHI!G$12*1000)</f>
        <v>230.12334549648409</v>
      </c>
      <c r="H246" s="276">
        <f>IF(H$121=0,0,H$121/CHI!H$12*1000)</f>
        <v>244.17315793379959</v>
      </c>
      <c r="I246" s="276">
        <f>IF(I$121=0,0,I$121/CHI!I$12*1000)</f>
        <v>263.63815995034992</v>
      </c>
      <c r="J246" s="276">
        <f>IF(J$121=0,0,J$121/CHI!J$12*1000)</f>
        <v>216.36213856322487</v>
      </c>
      <c r="K246" s="276">
        <f>IF(K$121=0,0,K$121/CHI!K$12*1000)</f>
        <v>275.49453405098848</v>
      </c>
      <c r="L246" s="276">
        <f>IF(L$121=0,0,L$121/CHI!L$12*1000)</f>
        <v>377.0495689864577</v>
      </c>
      <c r="M246" s="276">
        <f>IF(M$121=0,0,M$121/CHI!M$12*1000)</f>
        <v>424.47888803443982</v>
      </c>
      <c r="N246" s="276">
        <f>IF(N$121=0,0,N$121/CHI!N$12*1000)</f>
        <v>442.25700665338007</v>
      </c>
      <c r="O246" s="276">
        <f>IF(O$121=0,0,O$121/CHI!O$12*1000)</f>
        <v>354.35646697867099</v>
      </c>
      <c r="P246" s="276">
        <f>IF(P$121=0,0,P$121/CHI!P$12*1000)</f>
        <v>508.2345492347601</v>
      </c>
      <c r="Q246" s="276">
        <f>IF(Q$121=0,0,Q$121/CHI!Q$12*1000)</f>
        <v>423.4771512577309</v>
      </c>
      <c r="R246" s="276">
        <f>IF(R$121=0,0,R$121/CHI!R$12*1000)</f>
        <v>412.38664123375952</v>
      </c>
      <c r="S246" s="276">
        <f>IF(S$121=0,0,S$121/CHI!S$12*1000)</f>
        <v>243.60828867163181</v>
      </c>
      <c r="T246" s="276">
        <f>IF(T$121=0,0,T$121/CHI!T$12*1000)</f>
        <v>330.08064804994677</v>
      </c>
      <c r="U246" s="276">
        <f>IF(U$121=0,0,U$121/CHI!U$12*1000)</f>
        <v>198.87676627417559</v>
      </c>
      <c r="V246" s="276">
        <f>IF(V$121=0,0,V$121/CHI!V$12*1000)</f>
        <v>235.93811860924657</v>
      </c>
      <c r="W246" s="276">
        <f>IF(W$121=0,0,W$121/CHI!W$12*1000)</f>
        <v>194.75683216658692</v>
      </c>
      <c r="X246" s="276">
        <f>IF(X$121=0,0,X$121/CHI!X$12*1000)</f>
        <v>142.17884101573259</v>
      </c>
      <c r="Y246" s="276">
        <f>IF(Y$121=0,0,Y$121/CHI!Y$12*1000)</f>
        <v>153.77035929221529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128.39876303745706</v>
      </c>
      <c r="C247" s="276">
        <f>IF(C$134=0,0,C$134/CHI!C$12*1000)</f>
        <v>123.69879202148586</v>
      </c>
      <c r="D247" s="276">
        <f>IF(D$134=0,0,D$134/CHI!D$12*1000)</f>
        <v>125.01041386178032</v>
      </c>
      <c r="E247" s="276">
        <f>IF(E$134=0,0,E$134/CHI!E$12*1000)</f>
        <v>125.03176734486563</v>
      </c>
      <c r="F247" s="276">
        <f>IF(F$134=0,0,F$134/CHI!F$12*1000)</f>
        <v>131.12899285585698</v>
      </c>
      <c r="G247" s="276">
        <f>IF(G$134=0,0,G$134/CHI!G$12*1000)</f>
        <v>134.25803559512863</v>
      </c>
      <c r="H247" s="276">
        <f>IF(H$134=0,0,H$134/CHI!H$12*1000)</f>
        <v>139.91518226784336</v>
      </c>
      <c r="I247" s="276">
        <f>IF(I$134=0,0,I$134/CHI!I$12*1000)</f>
        <v>146.66066080658689</v>
      </c>
      <c r="J247" s="276">
        <f>IF(J$134=0,0,J$134/CHI!J$12*1000)</f>
        <v>112.75249753661556</v>
      </c>
      <c r="K247" s="276">
        <f>IF(K$134=0,0,K$134/CHI!K$12*1000)</f>
        <v>142.68405280063618</v>
      </c>
      <c r="L247" s="276">
        <f>IF(L$134=0,0,L$134/CHI!L$12*1000)</f>
        <v>191.82639781197676</v>
      </c>
      <c r="M247" s="276">
        <f>IF(M$134=0,0,M$134/CHI!M$12*1000)</f>
        <v>221.4854933896155</v>
      </c>
      <c r="N247" s="276">
        <f>IF(N$134=0,0,N$134/CHI!N$12*1000)</f>
        <v>225.81506590152097</v>
      </c>
      <c r="O247" s="276">
        <f>IF(O$134=0,0,O$134/CHI!O$12*1000)</f>
        <v>177.65092034008401</v>
      </c>
      <c r="P247" s="276">
        <f>IF(P$134=0,0,P$134/CHI!P$12*1000)</f>
        <v>238.35996064134955</v>
      </c>
      <c r="Q247" s="276">
        <f>IF(Q$134=0,0,Q$134/CHI!Q$12*1000)</f>
        <v>206.5225486389518</v>
      </c>
      <c r="R247" s="276">
        <f>IF(R$134=0,0,R$134/CHI!R$12*1000)</f>
        <v>210.60848137488298</v>
      </c>
      <c r="S247" s="276">
        <f>IF(S$134=0,0,S$134/CHI!S$12*1000)</f>
        <v>126.35551123599967</v>
      </c>
      <c r="T247" s="276">
        <f>IF(T$134=0,0,T$134/CHI!T$12*1000)</f>
        <v>176.84020373797239</v>
      </c>
      <c r="U247" s="276">
        <f>IF(U$134=0,0,U$134/CHI!U$12*1000)</f>
        <v>101.87940114848521</v>
      </c>
      <c r="V247" s="276">
        <f>IF(V$134=0,0,V$134/CHI!V$12*1000)</f>
        <v>113.3919959929683</v>
      </c>
      <c r="W247" s="276">
        <f>IF(W$134=0,0,W$134/CHI!W$12*1000)</f>
        <v>97.373327275871972</v>
      </c>
      <c r="X247" s="276">
        <f>IF(X$134=0,0,X$134/CHI!X$12*1000)</f>
        <v>73.477292910777152</v>
      </c>
      <c r="Y247" s="276">
        <f>IF(Y$134=0,0,Y$134/CHI!Y$12*1000)</f>
        <v>78.759890044413268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103.02149363157052</v>
      </c>
      <c r="C248" s="276">
        <f>IF(C$142=0,0,C$142/CHI!C$12*1000)</f>
        <v>99.143817262846355</v>
      </c>
      <c r="D248" s="276">
        <f>IF(D$142=0,0,D$142/CHI!D$12*1000)</f>
        <v>96.463762946219731</v>
      </c>
      <c r="E248" s="276">
        <f>IF(E$142=0,0,E$142/CHI!E$12*1000)</f>
        <v>98.107283635517177</v>
      </c>
      <c r="F248" s="276">
        <f>IF(F$142=0,0,F$142/CHI!F$12*1000)</f>
        <v>103.33086333503741</v>
      </c>
      <c r="G248" s="276">
        <f>IF(G$142=0,0,G$142/CHI!G$12*1000)</f>
        <v>106.56559758342735</v>
      </c>
      <c r="H248" s="276">
        <f>IF(H$142=0,0,H$142/CHI!H$12*1000)</f>
        <v>110.56011887851587</v>
      </c>
      <c r="I248" s="276">
        <f>IF(I$142=0,0,I$142/CHI!I$12*1000)</f>
        <v>115.73533944293135</v>
      </c>
      <c r="J248" s="276">
        <f>IF(J$142=0,0,J$142/CHI!J$12*1000)</f>
        <v>84.431053496845593</v>
      </c>
      <c r="K248" s="276">
        <f>IF(K$142=0,0,K$142/CHI!K$12*1000)</f>
        <v>108.0449071812983</v>
      </c>
      <c r="L248" s="276">
        <f>IF(L$142=0,0,L$142/CHI!L$12*1000)</f>
        <v>146.30519374881089</v>
      </c>
      <c r="M248" s="276">
        <f>IF(M$142=0,0,M$142/CHI!M$12*1000)</f>
        <v>165.93561112619713</v>
      </c>
      <c r="N248" s="276">
        <f>IF(N$142=0,0,N$142/CHI!N$12*1000)</f>
        <v>168.30102636889458</v>
      </c>
      <c r="O248" s="276">
        <f>IF(O$142=0,0,O$142/CHI!O$12*1000)</f>
        <v>131.80390440998451</v>
      </c>
      <c r="P248" s="276">
        <f>IF(P$142=0,0,P$142/CHI!P$12*1000)</f>
        <v>177.31732427641711</v>
      </c>
      <c r="Q248" s="276">
        <f>IF(Q$142=0,0,Q$142/CHI!Q$12*1000)</f>
        <v>153.44463415648559</v>
      </c>
      <c r="R248" s="276">
        <f>IF(R$142=0,0,R$142/CHI!R$12*1000)</f>
        <v>156.24594264542645</v>
      </c>
      <c r="S248" s="276">
        <f>IF(S$142=0,0,S$142/CHI!S$12*1000)</f>
        <v>93.397489846218718</v>
      </c>
      <c r="T248" s="276">
        <f>IF(T$142=0,0,T$142/CHI!T$12*1000)</f>
        <v>128.66988753294584</v>
      </c>
      <c r="U248" s="276">
        <f>IF(U$142=0,0,U$142/CHI!U$12*1000)</f>
        <v>73.761224348174608</v>
      </c>
      <c r="V248" s="276">
        <f>IF(V$142=0,0,V$142/CHI!V$12*1000)</f>
        <v>82.042219678542267</v>
      </c>
      <c r="W248" s="276">
        <f>IF(W$142=0,0,W$142/CHI!W$12*1000)</f>
        <v>70.653165323985363</v>
      </c>
      <c r="X248" s="276">
        <f>IF(X$142=0,0,X$142/CHI!X$12*1000)</f>
        <v>56.068006653822849</v>
      </c>
      <c r="Y248" s="276">
        <f>IF(Y$142=0,0,Y$142/CHI!Y$12*1000)</f>
        <v>59.050865755064272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40.294295694545774</v>
      </c>
      <c r="C249" s="277">
        <f>IF(C$156=0,0,C$156/CHI!C$12*1000)</f>
        <v>37.785579078026444</v>
      </c>
      <c r="D249" s="277">
        <f>IF(D$156=0,0,D$156/CHI!D$12*1000)</f>
        <v>35.669382333032829</v>
      </c>
      <c r="E249" s="277">
        <f>IF(E$156=0,0,E$156/CHI!E$12*1000)</f>
        <v>37.388011529793658</v>
      </c>
      <c r="F249" s="277">
        <f>IF(F$156=0,0,F$156/CHI!F$12*1000)</f>
        <v>37.144353684397323</v>
      </c>
      <c r="G249" s="277">
        <f>IF(G$156=0,0,G$156/CHI!G$12*1000)</f>
        <v>40.109193591722772</v>
      </c>
      <c r="H249" s="277">
        <f>IF(H$156=0,0,H$156/CHI!H$12*1000)</f>
        <v>40.194312807431139</v>
      </c>
      <c r="I249" s="277">
        <f>IF(I$156=0,0,I$156/CHI!I$12*1000)</f>
        <v>40.427777377912221</v>
      </c>
      <c r="J249" s="277">
        <f>IF(J$156=0,0,J$156/CHI!J$12*1000)</f>
        <v>18.501196580415215</v>
      </c>
      <c r="K249" s="277">
        <f>IF(K$156=0,0,K$156/CHI!K$12*1000)</f>
        <v>22.37076812077062</v>
      </c>
      <c r="L249" s="277">
        <f>IF(L$156=0,0,L$156/CHI!L$12*1000)</f>
        <v>29.096062433924541</v>
      </c>
      <c r="M249" s="277">
        <f>IF(M$156=0,0,M$156/CHI!M$12*1000)</f>
        <v>57.892324830954834</v>
      </c>
      <c r="N249" s="277">
        <f>IF(N$156=0,0,N$156/CHI!N$12*1000)</f>
        <v>63.390191528581333</v>
      </c>
      <c r="O249" s="277">
        <f>IF(O$156=0,0,O$156/CHI!O$12*1000)</f>
        <v>45.707409016783977</v>
      </c>
      <c r="P249" s="277">
        <f>IF(P$156=0,0,P$156/CHI!P$12*1000)</f>
        <v>54.727674587725879</v>
      </c>
      <c r="Q249" s="277">
        <f>IF(Q$156=0,0,Q$156/CHI!Q$12*1000)</f>
        <v>51.352231587786243</v>
      </c>
      <c r="R249" s="277">
        <f>IF(R$156=0,0,R$156/CHI!R$12*1000)</f>
        <v>47.567053355470769</v>
      </c>
      <c r="S249" s="277">
        <f>IF(S$156=0,0,S$156/CHI!S$12*1000)</f>
        <v>26.798585475977003</v>
      </c>
      <c r="T249" s="277">
        <f>IF(T$156=0,0,T$156/CHI!T$12*1000)</f>
        <v>34.393695862425581</v>
      </c>
      <c r="U249" s="277">
        <f>IF(U$156=0,0,U$156/CHI!U$12*1000)</f>
        <v>27.298603017926524</v>
      </c>
      <c r="V249" s="277">
        <f>IF(V$156=0,0,V$156/CHI!V$12*1000)</f>
        <v>29.011324756461018</v>
      </c>
      <c r="W249" s="277">
        <f>IF(W$156=0,0,W$156/CHI!W$12*1000)</f>
        <v>24.279642302132714</v>
      </c>
      <c r="X249" s="277">
        <f>IF(X$156=0,0,X$156/CHI!X$12*1000)</f>
        <v>26.540338497869431</v>
      </c>
      <c r="Y249" s="277">
        <f>IF(Y$156=0,0,Y$156/CHI!Y$12*1000)</f>
        <v>27.448814202846854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LV: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6.1726818816216813</v>
      </c>
      <c r="C5" s="223">
        <f t="shared" si="0"/>
        <v>6.3121788297657702</v>
      </c>
      <c r="D5" s="223">
        <f t="shared" si="0"/>
        <v>5.3452732717688312</v>
      </c>
      <c r="E5" s="223">
        <f t="shared" si="0"/>
        <v>5.1591600540554436</v>
      </c>
      <c r="F5" s="223">
        <f t="shared" si="0"/>
        <v>5.7937376109289396</v>
      </c>
      <c r="G5" s="223">
        <f t="shared" si="0"/>
        <v>5.4972448523075741</v>
      </c>
      <c r="H5" s="223">
        <f t="shared" si="0"/>
        <v>5.2402715543477285</v>
      </c>
      <c r="I5" s="223">
        <f t="shared" si="0"/>
        <v>4.021456589993293</v>
      </c>
      <c r="J5" s="223">
        <f t="shared" si="0"/>
        <v>5.5395803582845256</v>
      </c>
      <c r="K5" s="223">
        <f t="shared" si="0"/>
        <v>6.2224196429907321</v>
      </c>
      <c r="L5" s="223">
        <f t="shared" si="0"/>
        <v>5.4426319536026151</v>
      </c>
      <c r="M5" s="223">
        <f t="shared" si="0"/>
        <v>5.206639867843422</v>
      </c>
      <c r="N5" s="223">
        <f t="shared" si="0"/>
        <v>6.3601893921370145</v>
      </c>
      <c r="O5" s="223">
        <f t="shared" si="0"/>
        <v>6.4173966000228457</v>
      </c>
      <c r="P5" s="223">
        <f t="shared" si="0"/>
        <v>7.2683616790483407</v>
      </c>
      <c r="Q5" s="223">
        <f t="shared" si="0"/>
        <v>7.2362971550530757</v>
      </c>
      <c r="R5" s="223">
        <f t="shared" si="0"/>
        <v>6.9337496797983</v>
      </c>
      <c r="S5" s="223">
        <f t="shared" si="0"/>
        <v>6.9011294555093485</v>
      </c>
      <c r="T5" s="223">
        <f t="shared" si="0"/>
        <v>7.0693055828395233</v>
      </c>
      <c r="U5" s="223">
        <f t="shared" si="0"/>
        <v>3.7869671144159751</v>
      </c>
      <c r="V5" s="223">
        <f t="shared" si="0"/>
        <v>4.0076756581410971</v>
      </c>
      <c r="W5" s="223">
        <f t="shared" si="0"/>
        <v>8.3011111586142228</v>
      </c>
      <c r="X5" s="223">
        <f t="shared" si="0"/>
        <v>6.8773415756430234</v>
      </c>
      <c r="Y5" s="223">
        <f t="shared" si="0"/>
        <v>6.809988325074376</v>
      </c>
      <c r="DA5" s="89"/>
    </row>
    <row r="6" spans="1:105" ht="12" customHeight="1" x14ac:dyDescent="0.25">
      <c r="A6" s="55" t="s">
        <v>91</v>
      </c>
      <c r="B6" s="259">
        <v>2.7132650950829139E-2</v>
      </c>
      <c r="C6" s="259">
        <v>2.7312128965942921E-2</v>
      </c>
      <c r="D6" s="259">
        <v>2.6896265972505471E-2</v>
      </c>
      <c r="E6" s="259">
        <v>2.6143488322760859E-2</v>
      </c>
      <c r="F6" s="259">
        <v>2.1613241645908311E-2</v>
      </c>
      <c r="G6" s="259">
        <v>2.0158954330865959E-2</v>
      </c>
      <c r="H6" s="259">
        <v>1.7547880264318451E-2</v>
      </c>
      <c r="I6" s="259">
        <v>1.524912258373687E-2</v>
      </c>
      <c r="J6" s="259">
        <v>1.768047525668447E-2</v>
      </c>
      <c r="K6" s="259">
        <v>2.425296538980631E-2</v>
      </c>
      <c r="L6" s="259">
        <v>1.9997191729509211E-2</v>
      </c>
      <c r="M6" s="259">
        <v>2.4286694852675341E-2</v>
      </c>
      <c r="N6" s="259">
        <v>3.0502802141937749E-2</v>
      </c>
      <c r="O6" s="259">
        <v>2.9436796365202141E-2</v>
      </c>
      <c r="P6" s="259">
        <v>2.904517911051295E-2</v>
      </c>
      <c r="Q6" s="259">
        <v>3.0938953333748461E-2</v>
      </c>
      <c r="R6" s="259">
        <v>3.0211191222494421E-2</v>
      </c>
      <c r="S6" s="259">
        <v>2.8190571650363851E-2</v>
      </c>
      <c r="T6" s="259">
        <v>2.8107232261352699E-2</v>
      </c>
      <c r="U6" s="259">
        <v>1.4110429450357859E-2</v>
      </c>
      <c r="V6" s="259">
        <v>1.387939899054755E-2</v>
      </c>
      <c r="W6" s="259">
        <v>3.4545411650375953E-2</v>
      </c>
      <c r="X6" s="259">
        <v>3.8969445513275171E-2</v>
      </c>
      <c r="Y6" s="259">
        <v>3.615003728987165E-2</v>
      </c>
      <c r="DA6" s="67" t="s">
        <v>1134</v>
      </c>
    </row>
    <row r="7" spans="1:105" ht="12" customHeight="1" x14ac:dyDescent="0.25">
      <c r="A7" s="173" t="s">
        <v>92</v>
      </c>
      <c r="B7" s="224">
        <v>5.6250661321482938E-2</v>
      </c>
      <c r="C7" s="224">
        <v>5.6622750177124537E-2</v>
      </c>
      <c r="D7" s="224">
        <v>5.5760594524056191E-2</v>
      </c>
      <c r="E7" s="224">
        <v>5.419995672633772E-2</v>
      </c>
      <c r="F7" s="224">
        <v>4.4807974645994071E-2</v>
      </c>
      <c r="G7" s="224">
        <v>4.179298641757416E-2</v>
      </c>
      <c r="H7" s="224">
        <v>3.637977989865189E-2</v>
      </c>
      <c r="I7" s="224">
        <v>3.1614059070823958E-2</v>
      </c>
      <c r="J7" s="224">
        <v>3.6654672168560297E-2</v>
      </c>
      <c r="K7" s="224">
        <v>5.0280576883400811E-2</v>
      </c>
      <c r="L7" s="224">
        <v>4.1457624667633489E-2</v>
      </c>
      <c r="M7" s="224">
        <v>5.0350503872689113E-2</v>
      </c>
      <c r="N7" s="224">
        <v>6.3237565535037121E-2</v>
      </c>
      <c r="O7" s="224">
        <v>6.1027551849954648E-2</v>
      </c>
      <c r="P7" s="224">
        <v>6.0215661791696358E-2</v>
      </c>
      <c r="Q7" s="224">
        <v>6.4141782119696164E-2</v>
      </c>
      <c r="R7" s="224">
        <v>6.2633005844316886E-2</v>
      </c>
      <c r="S7" s="224">
        <v>5.8447539069181507E-2</v>
      </c>
      <c r="T7" s="224">
        <v>5.8271136332489287E-2</v>
      </c>
      <c r="U7" s="224">
        <v>2.9253351968857429E-2</v>
      </c>
      <c r="V7" s="224">
        <v>2.8774386011078831E-2</v>
      </c>
      <c r="W7" s="224">
        <v>7.3122906259782613E-2</v>
      </c>
      <c r="X7" s="224">
        <v>8.157473502198978E-2</v>
      </c>
      <c r="Y7" s="224">
        <v>7.4945257211935234E-2</v>
      </c>
      <c r="DA7" s="177" t="s">
        <v>1135</v>
      </c>
    </row>
    <row r="8" spans="1:105" ht="12" customHeight="1" x14ac:dyDescent="0.25">
      <c r="A8" s="173" t="s">
        <v>93</v>
      </c>
      <c r="B8" s="224">
        <v>0.33648093777836152</v>
      </c>
      <c r="C8" s="224">
        <v>0.33870670373634071</v>
      </c>
      <c r="D8" s="224">
        <v>0.33354944983318408</v>
      </c>
      <c r="E8" s="224">
        <v>0.32421400634910691</v>
      </c>
      <c r="F8" s="224">
        <v>0.26803292574046589</v>
      </c>
      <c r="G8" s="224">
        <v>0.24999782992725439</v>
      </c>
      <c r="H8" s="224">
        <v>0.21761704074034979</v>
      </c>
      <c r="I8" s="224">
        <v>0.18910938988496359</v>
      </c>
      <c r="J8" s="224">
        <v>0.21926139489715121</v>
      </c>
      <c r="K8" s="224">
        <v>0.30076900900900733</v>
      </c>
      <c r="L8" s="224">
        <v>0.24799175864801881</v>
      </c>
      <c r="M8" s="224">
        <v>0.30118729918336201</v>
      </c>
      <c r="N8" s="224">
        <v>0.37827529231062429</v>
      </c>
      <c r="O8" s="224">
        <v>0.3650554036943891</v>
      </c>
      <c r="P8" s="224">
        <v>0.36019882918028051</v>
      </c>
      <c r="Q8" s="224">
        <v>0.3836841468416311</v>
      </c>
      <c r="R8" s="224">
        <v>0.37465892928666028</v>
      </c>
      <c r="S8" s="224">
        <v>0.34871717871789271</v>
      </c>
      <c r="T8" s="224">
        <v>0.34856704148789303</v>
      </c>
      <c r="U8" s="224">
        <v>0.17498808142691771</v>
      </c>
      <c r="V8" s="224">
        <v>0.17212299662878219</v>
      </c>
      <c r="W8" s="224">
        <v>0.42736028054500352</v>
      </c>
      <c r="X8" s="224">
        <v>0.48108640851127038</v>
      </c>
      <c r="Y8" s="224">
        <v>0.44830851471396821</v>
      </c>
      <c r="DA8" s="177" t="s">
        <v>1136</v>
      </c>
    </row>
    <row r="9" spans="1:105" ht="12" customHeight="1" x14ac:dyDescent="0.25">
      <c r="A9" s="173" t="s">
        <v>94</v>
      </c>
      <c r="B9" s="224">
        <v>0.38861924429373013</v>
      </c>
      <c r="C9" s="224">
        <v>0.39118989655794328</v>
      </c>
      <c r="D9" s="224">
        <v>0.38523351719301258</v>
      </c>
      <c r="E9" s="224">
        <v>0.37445153050490321</v>
      </c>
      <c r="F9" s="224">
        <v>0.30956509374599062</v>
      </c>
      <c r="G9" s="224">
        <v>0.28873542846993888</v>
      </c>
      <c r="H9" s="224">
        <v>0.25133717968195463</v>
      </c>
      <c r="I9" s="224">
        <v>0.21841221874610769</v>
      </c>
      <c r="J9" s="224">
        <v>0.25323632937520801</v>
      </c>
      <c r="K9" s="224">
        <v>0.34737369005148772</v>
      </c>
      <c r="L9" s="224">
        <v>0.28641851295703269</v>
      </c>
      <c r="M9" s="224">
        <v>0.34785679501584782</v>
      </c>
      <c r="N9" s="224">
        <v>0.4368897067493796</v>
      </c>
      <c r="O9" s="224">
        <v>0.42162137340006928</v>
      </c>
      <c r="P9" s="224">
        <v>0.41601226421846021</v>
      </c>
      <c r="Q9" s="224">
        <v>0.44313667269702911</v>
      </c>
      <c r="R9" s="224">
        <v>0.43271298198528507</v>
      </c>
      <c r="S9" s="224">
        <v>0.40379682532228017</v>
      </c>
      <c r="T9" s="224">
        <v>0.40257811079316769</v>
      </c>
      <c r="U9" s="224">
        <v>0.20210278898275119</v>
      </c>
      <c r="V9" s="224">
        <v>0.19879375431219801</v>
      </c>
      <c r="W9" s="224">
        <v>0.50588062058215144</v>
      </c>
      <c r="X9" s="224">
        <v>0.56357580751854519</v>
      </c>
      <c r="Y9" s="224">
        <v>0.51777469876568682</v>
      </c>
      <c r="DA9" s="177" t="s">
        <v>1137</v>
      </c>
    </row>
    <row r="10" spans="1:105" ht="12" customHeight="1" x14ac:dyDescent="0.25">
      <c r="A10" s="56" t="s">
        <v>95</v>
      </c>
      <c r="B10" s="260">
        <v>0.1210122328792959</v>
      </c>
      <c r="C10" s="260">
        <v>0.1228871420343033</v>
      </c>
      <c r="D10" s="260">
        <v>0.1232189116850059</v>
      </c>
      <c r="E10" s="260">
        <v>0.11707959885291511</v>
      </c>
      <c r="F10" s="260">
        <v>9.8890629156788562E-2</v>
      </c>
      <c r="G10" s="260">
        <v>8.9419603485916488E-2</v>
      </c>
      <c r="H10" s="260">
        <v>7.9491499192895748E-2</v>
      </c>
      <c r="I10" s="260">
        <v>7.0864572502295928E-2</v>
      </c>
      <c r="J10" s="260">
        <v>0.1200925731347298</v>
      </c>
      <c r="K10" s="260">
        <v>0.17423990825176891</v>
      </c>
      <c r="L10" s="260">
        <v>0.1485529498519039</v>
      </c>
      <c r="M10" s="260">
        <v>0.13938085432424729</v>
      </c>
      <c r="N10" s="260">
        <v>0.17403793817325461</v>
      </c>
      <c r="O10" s="260">
        <v>0.17225363287520329</v>
      </c>
      <c r="P10" s="260">
        <v>0.1917014208306333</v>
      </c>
      <c r="Q10" s="260">
        <v>0.1950673448216525</v>
      </c>
      <c r="R10" s="260">
        <v>0.19143275463701151</v>
      </c>
      <c r="S10" s="260">
        <v>0.19862816568439701</v>
      </c>
      <c r="T10" s="260">
        <v>0.19923426916939441</v>
      </c>
      <c r="U10" s="260">
        <v>8.4173448489697281E-2</v>
      </c>
      <c r="V10" s="260">
        <v>8.0667756280609931E-2</v>
      </c>
      <c r="W10" s="260">
        <v>0.22167282027863969</v>
      </c>
      <c r="X10" s="260">
        <v>0.18859324097385879</v>
      </c>
      <c r="Y10" s="260">
        <v>0.1750966910960465</v>
      </c>
      <c r="DA10" s="68" t="s">
        <v>1138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3.225137658612895E-4</v>
      </c>
      <c r="I11" s="226">
        <v>1.7435485301199431E-4</v>
      </c>
      <c r="J11" s="226">
        <v>8.4005264619465107E-3</v>
      </c>
      <c r="K11" s="226">
        <v>2.3098766609623549E-2</v>
      </c>
      <c r="L11" s="226">
        <v>1.77412604265548E-2</v>
      </c>
      <c r="M11" s="226">
        <v>1.9611849379497139E-2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3.7125936935498739E-3</v>
      </c>
      <c r="T11" s="226">
        <v>9.6023329122006396E-3</v>
      </c>
      <c r="U11" s="226">
        <v>2.4829805612133198E-3</v>
      </c>
      <c r="V11" s="226">
        <v>3.3162191318072331E-3</v>
      </c>
      <c r="W11" s="226">
        <v>6.1813941098754531E-3</v>
      </c>
      <c r="X11" s="226">
        <v>5.0409933351482812E-3</v>
      </c>
      <c r="Y11" s="226">
        <v>5.5931945013411597E-3</v>
      </c>
      <c r="DA11" s="69" t="s">
        <v>1139</v>
      </c>
    </row>
    <row r="12" spans="1:105" ht="12" customHeight="1" x14ac:dyDescent="0.25">
      <c r="A12" s="37" t="s">
        <v>35</v>
      </c>
      <c r="B12" s="226">
        <v>4.6208067961238317E-2</v>
      </c>
      <c r="C12" s="226">
        <v>4.9212957289311798E-2</v>
      </c>
      <c r="D12" s="226">
        <v>5.865622671481683E-2</v>
      </c>
      <c r="E12" s="226">
        <v>5.6729523840456132E-2</v>
      </c>
      <c r="F12" s="226">
        <v>6.1583685035181537E-2</v>
      </c>
      <c r="G12" s="226">
        <v>5.3188463254582437E-2</v>
      </c>
      <c r="H12" s="226">
        <v>4.92454279633412E-2</v>
      </c>
      <c r="I12" s="226">
        <v>4.5370587123413367E-2</v>
      </c>
      <c r="J12" s="226">
        <v>9.6055463238685176E-2</v>
      </c>
      <c r="K12" s="226">
        <v>0.13350750054703209</v>
      </c>
      <c r="L12" s="226">
        <v>0.1171514309215979</v>
      </c>
      <c r="M12" s="226">
        <v>9.0973181949185591E-2</v>
      </c>
      <c r="N12" s="226">
        <v>0.1297193912601336</v>
      </c>
      <c r="O12" s="226">
        <v>0.1303316749022799</v>
      </c>
      <c r="P12" s="226">
        <v>0.15670561986146259</v>
      </c>
      <c r="Q12" s="226">
        <v>0.15598430255734749</v>
      </c>
      <c r="R12" s="226">
        <v>0.15656292150124329</v>
      </c>
      <c r="S12" s="226">
        <v>0.16707650428380491</v>
      </c>
      <c r="T12" s="226">
        <v>0.16295644282949789</v>
      </c>
      <c r="U12" s="226">
        <v>6.0926492419587919E-2</v>
      </c>
      <c r="V12" s="226">
        <v>5.4056056919449771E-2</v>
      </c>
      <c r="W12" s="226">
        <v>0.1645343193481871</v>
      </c>
      <c r="X12" s="226">
        <v>8.1975862830340349E-2</v>
      </c>
      <c r="Y12" s="226">
        <v>7.3337409703236336E-2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1.4218602687394481E-3</v>
      </c>
      <c r="T14" s="226">
        <v>1.2224704002231259E-3</v>
      </c>
      <c r="U14" s="226">
        <v>5.5556167881396119E-4</v>
      </c>
      <c r="V14" s="226">
        <v>5.4156050582973418E-4</v>
      </c>
      <c r="W14" s="226">
        <v>1.5461520065812001E-3</v>
      </c>
      <c r="X14" s="226">
        <v>1.2159917943933491E-3</v>
      </c>
      <c r="Y14" s="226">
        <v>1.094696089387242E-3</v>
      </c>
      <c r="DA14" s="69" t="s">
        <v>1142</v>
      </c>
    </row>
    <row r="15" spans="1:105" ht="12" customHeight="1" x14ac:dyDescent="0.25">
      <c r="A15" s="37" t="s">
        <v>40</v>
      </c>
      <c r="B15" s="226">
        <v>7.4804164918057539E-2</v>
      </c>
      <c r="C15" s="226">
        <v>7.3674184744991503E-2</v>
      </c>
      <c r="D15" s="226">
        <v>6.4562684970189077E-2</v>
      </c>
      <c r="E15" s="226">
        <v>6.0350075012458967E-2</v>
      </c>
      <c r="F15" s="226">
        <v>3.7306944121607018E-2</v>
      </c>
      <c r="G15" s="226">
        <v>3.6231140231334037E-2</v>
      </c>
      <c r="H15" s="226">
        <v>2.9923557463693261E-2</v>
      </c>
      <c r="I15" s="226">
        <v>2.5319630525870562E-2</v>
      </c>
      <c r="J15" s="226">
        <v>1.5636583434098111E-2</v>
      </c>
      <c r="K15" s="226">
        <v>1.7633641095113239E-2</v>
      </c>
      <c r="L15" s="226">
        <v>1.366025850375124E-2</v>
      </c>
      <c r="M15" s="226">
        <v>2.879582299556464E-2</v>
      </c>
      <c r="N15" s="226">
        <v>4.4318546913121031E-2</v>
      </c>
      <c r="O15" s="226">
        <v>4.1921957972923432E-2</v>
      </c>
      <c r="P15" s="226">
        <v>3.4995800969170703E-2</v>
      </c>
      <c r="Q15" s="226">
        <v>3.9083042264305007E-2</v>
      </c>
      <c r="R15" s="226">
        <v>3.4869833135768198E-2</v>
      </c>
      <c r="S15" s="226">
        <v>2.6417207438302781E-2</v>
      </c>
      <c r="T15" s="226">
        <v>2.545302302747272E-2</v>
      </c>
      <c r="U15" s="226">
        <v>2.0208413830082081E-2</v>
      </c>
      <c r="V15" s="226">
        <v>2.275391972352318E-2</v>
      </c>
      <c r="W15" s="226">
        <v>4.9410954813995968E-2</v>
      </c>
      <c r="X15" s="226">
        <v>0.1003603930139768</v>
      </c>
      <c r="Y15" s="226">
        <v>9.5071390802081754E-2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2.999398108340499</v>
      </c>
      <c r="C16" s="314">
        <f>CHI_fec!C16</f>
        <v>2.999398108340499</v>
      </c>
      <c r="D16" s="314">
        <f>CHI_fec!D16</f>
        <v>1.9996560619088559</v>
      </c>
      <c r="E16" s="314">
        <f>CHI_fec!E16</f>
        <v>1.9996560619088559</v>
      </c>
      <c r="F16" s="314">
        <f>CHI_fec!F16</f>
        <v>2.999398108340499</v>
      </c>
      <c r="G16" s="314">
        <f>CHI_fec!G16</f>
        <v>2.999398108340499</v>
      </c>
      <c r="H16" s="314">
        <f>CHI_fec!H16</f>
        <v>2.999398108340499</v>
      </c>
      <c r="I16" s="314">
        <f>CHI_fec!I16</f>
        <v>1.9996560619088559</v>
      </c>
      <c r="J16" s="314">
        <f>CHI_fec!J16</f>
        <v>1.9996560619088559</v>
      </c>
      <c r="K16" s="314">
        <f>CHI_fec!K16</f>
        <v>0.99982803095442818</v>
      </c>
      <c r="L16" s="314">
        <f>CHI_fec!L16</f>
        <v>0.99982803095442818</v>
      </c>
      <c r="M16" s="314">
        <f>CHI_fec!M16</f>
        <v>0.99982803095442818</v>
      </c>
      <c r="N16" s="314">
        <f>CHI_fec!N16</f>
        <v>0.99982803095442818</v>
      </c>
      <c r="O16" s="314">
        <f>CHI_fec!O16</f>
        <v>0.99982803095442818</v>
      </c>
      <c r="P16" s="314">
        <f>CHI_fec!P16</f>
        <v>0.99982803095442818</v>
      </c>
      <c r="Q16" s="314">
        <f>CHI_fec!Q16</f>
        <v>0.99982803095442818</v>
      </c>
      <c r="R16" s="314">
        <f>CHI_fec!R16</f>
        <v>0.99982803095442818</v>
      </c>
      <c r="S16" s="314">
        <f>CHI_fec!S16</f>
        <v>0.88718830610490107</v>
      </c>
      <c r="T16" s="314">
        <f>CHI_fec!T16</f>
        <v>1.0840068787618229</v>
      </c>
      <c r="U16" s="314">
        <f>CHI_fec!U16</f>
        <v>1.1300945829750639</v>
      </c>
      <c r="V16" s="314">
        <f>CHI_fec!V16</f>
        <v>1.332674118658641</v>
      </c>
      <c r="W16" s="314">
        <f>CHI_fec!W16</f>
        <v>1.2462596732588129</v>
      </c>
      <c r="X16" s="314">
        <f>CHI_fec!X16</f>
        <v>1.257781599312124</v>
      </c>
      <c r="Y16" s="314">
        <f>CHI_fec!Y16</f>
        <v>1.483490971625107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0</v>
      </c>
      <c r="D19" s="315">
        <f>CHI_fec!D19</f>
        <v>0</v>
      </c>
      <c r="E19" s="315">
        <f>CHI_fec!E19</f>
        <v>0</v>
      </c>
      <c r="F19" s="315">
        <f>CHI_fec!F19</f>
        <v>0</v>
      </c>
      <c r="G19" s="315">
        <f>CHI_fec!G19</f>
        <v>0</v>
      </c>
      <c r="H19" s="315">
        <f>CHI_fec!H19</f>
        <v>0</v>
      </c>
      <c r="I19" s="315">
        <f>CHI_fec!I19</f>
        <v>0</v>
      </c>
      <c r="J19" s="315">
        <f>CHI_fec!J19</f>
        <v>0</v>
      </c>
      <c r="K19" s="315">
        <f>CHI_fec!K19</f>
        <v>0</v>
      </c>
      <c r="L19" s="315">
        <f>CHI_fec!L19</f>
        <v>0</v>
      </c>
      <c r="M19" s="315">
        <f>CHI_fec!M19</f>
        <v>0</v>
      </c>
      <c r="N19" s="315">
        <f>CHI_fec!N19</f>
        <v>0</v>
      </c>
      <c r="O19" s="315">
        <f>CHI_fec!O19</f>
        <v>0</v>
      </c>
      <c r="P19" s="315">
        <f>CHI_fec!P19</f>
        <v>0</v>
      </c>
      <c r="Q19" s="315">
        <f>CHI_fec!Q19</f>
        <v>0</v>
      </c>
      <c r="R19" s="315">
        <f>CHI_fec!R19</f>
        <v>0</v>
      </c>
      <c r="S19" s="315">
        <f>CHI_fec!S19</f>
        <v>0</v>
      </c>
      <c r="T19" s="315">
        <f>CHI_fec!T19</f>
        <v>0</v>
      </c>
      <c r="U19" s="315">
        <f>CHI_fec!U19</f>
        <v>0</v>
      </c>
      <c r="V19" s="315">
        <f>CHI_fec!V19</f>
        <v>0</v>
      </c>
      <c r="W19" s="315">
        <f>CHI_fec!W19</f>
        <v>0</v>
      </c>
      <c r="X19" s="315">
        <f>CHI_fec!X19</f>
        <v>0</v>
      </c>
      <c r="Y19" s="315">
        <f>CHI_fec!Y19</f>
        <v>0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2.999398108340499</v>
      </c>
      <c r="C22" s="315">
        <f>CHI_fec!C22</f>
        <v>2.999398108340499</v>
      </c>
      <c r="D22" s="315">
        <f>CHI_fec!D22</f>
        <v>1.9996560619088559</v>
      </c>
      <c r="E22" s="315">
        <f>CHI_fec!E22</f>
        <v>1.9996560619088559</v>
      </c>
      <c r="F22" s="315">
        <f>CHI_fec!F22</f>
        <v>2.999398108340499</v>
      </c>
      <c r="G22" s="315">
        <f>CHI_fec!G22</f>
        <v>2.999398108340499</v>
      </c>
      <c r="H22" s="315">
        <f>CHI_fec!H22</f>
        <v>2.999398108340499</v>
      </c>
      <c r="I22" s="315">
        <f>CHI_fec!I22</f>
        <v>1.9996560619088559</v>
      </c>
      <c r="J22" s="315">
        <f>CHI_fec!J22</f>
        <v>1.9996560619088559</v>
      </c>
      <c r="K22" s="315">
        <f>CHI_fec!K22</f>
        <v>0.99982803095442818</v>
      </c>
      <c r="L22" s="315">
        <f>CHI_fec!L22</f>
        <v>0.99982803095442818</v>
      </c>
      <c r="M22" s="315">
        <f>CHI_fec!M22</f>
        <v>0.99982803095442818</v>
      </c>
      <c r="N22" s="315">
        <f>CHI_fec!N22</f>
        <v>0.99982803095442818</v>
      </c>
      <c r="O22" s="315">
        <f>CHI_fec!O22</f>
        <v>0.99982803095442818</v>
      </c>
      <c r="P22" s="315">
        <f>CHI_fec!P22</f>
        <v>0.99982803095442818</v>
      </c>
      <c r="Q22" s="315">
        <f>CHI_fec!Q22</f>
        <v>0.99982803095442818</v>
      </c>
      <c r="R22" s="315">
        <f>CHI_fec!R22</f>
        <v>0.99982803095442818</v>
      </c>
      <c r="S22" s="315">
        <f>CHI_fec!S22</f>
        <v>0.88718830610490107</v>
      </c>
      <c r="T22" s="315">
        <f>CHI_fec!T22</f>
        <v>1.0840068787618229</v>
      </c>
      <c r="U22" s="315">
        <f>CHI_fec!U22</f>
        <v>1.1300945829750639</v>
      </c>
      <c r="V22" s="315">
        <f>CHI_fec!V22</f>
        <v>1.332674118658641</v>
      </c>
      <c r="W22" s="315">
        <f>CHI_fec!W22</f>
        <v>1.2462596732588129</v>
      </c>
      <c r="X22" s="315">
        <f>CHI_fec!X22</f>
        <v>1.257781599312124</v>
      </c>
      <c r="Y22" s="315">
        <f>CHI_fec!Y22</f>
        <v>1.483490971625107</v>
      </c>
      <c r="DA22" s="137"/>
    </row>
    <row r="23" spans="1:105" ht="12" customHeight="1" x14ac:dyDescent="0.25">
      <c r="A23" s="135" t="s">
        <v>83</v>
      </c>
      <c r="B23" s="315">
        <f>CHI_fec!B23</f>
        <v>0</v>
      </c>
      <c r="C23" s="315">
        <f>CHI_fec!C23</f>
        <v>0</v>
      </c>
      <c r="D23" s="315">
        <f>CHI_fec!D23</f>
        <v>0</v>
      </c>
      <c r="E23" s="315">
        <f>CHI_fec!E23</f>
        <v>0</v>
      </c>
      <c r="F23" s="315">
        <f>CHI_fec!F23</f>
        <v>0</v>
      </c>
      <c r="G23" s="315">
        <f>CHI_fec!G23</f>
        <v>0</v>
      </c>
      <c r="H23" s="315">
        <f>CHI_fec!H23</f>
        <v>0</v>
      </c>
      <c r="I23" s="315">
        <f>CHI_fec!I23</f>
        <v>0</v>
      </c>
      <c r="J23" s="315">
        <f>CHI_fec!J23</f>
        <v>0</v>
      </c>
      <c r="K23" s="315">
        <f>CHI_fec!K23</f>
        <v>0</v>
      </c>
      <c r="L23" s="315">
        <f>CHI_fec!L23</f>
        <v>0</v>
      </c>
      <c r="M23" s="315">
        <f>CHI_fec!M23</f>
        <v>0</v>
      </c>
      <c r="N23" s="315">
        <f>CHI_fec!N23</f>
        <v>0</v>
      </c>
      <c r="O23" s="315">
        <f>CHI_fec!O23</f>
        <v>0</v>
      </c>
      <c r="P23" s="315">
        <f>CHI_fec!P23</f>
        <v>0</v>
      </c>
      <c r="Q23" s="315">
        <f>CHI_fec!Q23</f>
        <v>0</v>
      </c>
      <c r="R23" s="315">
        <f>CHI_fec!R23</f>
        <v>0</v>
      </c>
      <c r="S23" s="315">
        <f>CHI_fec!S23</f>
        <v>0</v>
      </c>
      <c r="T23" s="315">
        <f>CHI_fec!T23</f>
        <v>0</v>
      </c>
      <c r="U23" s="315">
        <f>CHI_fec!U23</f>
        <v>0</v>
      </c>
      <c r="V23" s="315">
        <f>CHI_fec!V23</f>
        <v>0</v>
      </c>
      <c r="W23" s="315">
        <f>CHI_fec!W23</f>
        <v>0</v>
      </c>
      <c r="X23" s="315">
        <f>CHI_fec!X23</f>
        <v>0</v>
      </c>
      <c r="Y23" s="315">
        <f>CHI_fec!Y23</f>
        <v>0</v>
      </c>
      <c r="DA23" s="137"/>
    </row>
    <row r="24" spans="1:105" ht="12" customHeight="1" x14ac:dyDescent="0.25">
      <c r="A24" s="135" t="s">
        <v>73</v>
      </c>
      <c r="B24" s="315">
        <f>CHI_fec!B24</f>
        <v>0</v>
      </c>
      <c r="C24" s="315">
        <f>CHI_fec!C24</f>
        <v>0</v>
      </c>
      <c r="D24" s="315">
        <f>CHI_fec!D24</f>
        <v>0</v>
      </c>
      <c r="E24" s="315">
        <f>CHI_fec!E24</f>
        <v>0</v>
      </c>
      <c r="F24" s="315">
        <f>CHI_fec!F24</f>
        <v>0</v>
      </c>
      <c r="G24" s="315">
        <f>CHI_fec!G24</f>
        <v>0</v>
      </c>
      <c r="H24" s="315">
        <f>CHI_fec!H24</f>
        <v>0</v>
      </c>
      <c r="I24" s="315">
        <f>CHI_fec!I24</f>
        <v>0</v>
      </c>
      <c r="J24" s="315">
        <f>CHI_fec!J24</f>
        <v>0</v>
      </c>
      <c r="K24" s="315">
        <f>CHI_fec!K24</f>
        <v>0</v>
      </c>
      <c r="L24" s="315">
        <f>CHI_fec!L24</f>
        <v>0</v>
      </c>
      <c r="M24" s="315">
        <f>CHI_fec!M24</f>
        <v>0</v>
      </c>
      <c r="N24" s="315">
        <f>CHI_fec!N24</f>
        <v>0</v>
      </c>
      <c r="O24" s="315">
        <f>CHI_fec!O24</f>
        <v>0</v>
      </c>
      <c r="P24" s="315">
        <f>CHI_fec!P24</f>
        <v>0</v>
      </c>
      <c r="Q24" s="315">
        <f>CHI_fec!Q24</f>
        <v>0</v>
      </c>
      <c r="R24" s="315">
        <f>CHI_fec!R24</f>
        <v>0</v>
      </c>
      <c r="S24" s="315">
        <f>CHI_fec!S24</f>
        <v>0</v>
      </c>
      <c r="T24" s="315">
        <f>CHI_fec!T24</f>
        <v>0</v>
      </c>
      <c r="U24" s="315">
        <f>CHI_fec!U24</f>
        <v>0</v>
      </c>
      <c r="V24" s="315">
        <f>CHI_fec!V24</f>
        <v>0</v>
      </c>
      <c r="W24" s="315">
        <f>CHI_fec!W24</f>
        <v>0</v>
      </c>
      <c r="X24" s="315">
        <f>CHI_fec!X24</f>
        <v>0</v>
      </c>
      <c r="Y24" s="315">
        <f>CHI_fec!Y24</f>
        <v>0</v>
      </c>
      <c r="DA24" s="137"/>
    </row>
    <row r="25" spans="1:105" ht="12" customHeight="1" x14ac:dyDescent="0.25">
      <c r="A25" s="57" t="s">
        <v>998</v>
      </c>
      <c r="B25" s="294">
        <v>1.3778317688204711</v>
      </c>
      <c r="C25" s="294">
        <v>1.4786502550413061</v>
      </c>
      <c r="D25" s="294">
        <v>1.500207410998335</v>
      </c>
      <c r="E25" s="294">
        <v>1.3968202407871491</v>
      </c>
      <c r="F25" s="294">
        <v>1.2825280093159259</v>
      </c>
      <c r="G25" s="294">
        <v>1.1236530229209689</v>
      </c>
      <c r="H25" s="294">
        <v>1.0224042381407901</v>
      </c>
      <c r="I25" s="294">
        <v>0.93997911338141982</v>
      </c>
      <c r="J25" s="294">
        <v>1.8763231025743139</v>
      </c>
      <c r="K25" s="294">
        <v>2.8505846374348498</v>
      </c>
      <c r="L25" s="294">
        <v>2.4396145514846279</v>
      </c>
      <c r="M25" s="294">
        <v>2.1638868944348939</v>
      </c>
      <c r="N25" s="294">
        <v>2.773090032067604</v>
      </c>
      <c r="O25" s="294">
        <v>2.8633380149440399</v>
      </c>
      <c r="P25" s="294">
        <v>3.4751195215921631</v>
      </c>
      <c r="Q25" s="294">
        <v>3.3826096392567431</v>
      </c>
      <c r="R25" s="294">
        <v>3.1688817753508332</v>
      </c>
      <c r="S25" s="294">
        <v>3.251239900084256</v>
      </c>
      <c r="T25" s="294">
        <v>3.218885034956994</v>
      </c>
      <c r="U25" s="294">
        <v>1.407510133609339</v>
      </c>
      <c r="V25" s="294">
        <v>1.448417703990418</v>
      </c>
      <c r="W25" s="294">
        <v>3.828492449002646</v>
      </c>
      <c r="X25" s="294">
        <v>2.7475607851720758</v>
      </c>
      <c r="Y25" s="294">
        <v>2.6348911829075932</v>
      </c>
      <c r="DA25" s="70" t="s">
        <v>1144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5.3236467356749452E-2</v>
      </c>
      <c r="P26" s="229">
        <v>2.9162299871323849E-2</v>
      </c>
      <c r="Q26" s="229">
        <v>0</v>
      </c>
      <c r="R26" s="229">
        <v>0</v>
      </c>
      <c r="S26" s="229">
        <v>0</v>
      </c>
      <c r="T26" s="229">
        <v>7.593669370915406E-3</v>
      </c>
      <c r="U26" s="229">
        <v>2.3527942518518401E-4</v>
      </c>
      <c r="V26" s="229">
        <v>1.23861018778501E-3</v>
      </c>
      <c r="W26" s="229">
        <v>2.8048230369763991E-2</v>
      </c>
      <c r="X26" s="229">
        <v>6.9604159017666051E-3</v>
      </c>
      <c r="Y26" s="229">
        <v>4.3782180272153018E-3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0.12628260952827361</v>
      </c>
      <c r="N28" s="229">
        <v>0.45546233192776903</v>
      </c>
      <c r="O28" s="229">
        <v>0.42419215434199847</v>
      </c>
      <c r="P28" s="229">
        <v>0.46465154767768763</v>
      </c>
      <c r="Q28" s="229">
        <v>0.50669948644948093</v>
      </c>
      <c r="R28" s="229">
        <v>0.50779360078691527</v>
      </c>
      <c r="S28" s="229">
        <v>0.49283684133219929</v>
      </c>
      <c r="T28" s="229">
        <v>0.63305782356376339</v>
      </c>
      <c r="U28" s="229">
        <v>0.30506096201790128</v>
      </c>
      <c r="V28" s="229">
        <v>0.28317419927014498</v>
      </c>
      <c r="W28" s="229">
        <v>0.71857668038544864</v>
      </c>
      <c r="X28" s="229">
        <v>0.65362713545279405</v>
      </c>
      <c r="Y28" s="229">
        <v>0.71257848687036573</v>
      </c>
      <c r="DA28" s="73" t="s">
        <v>1147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5.8057364915509802E-3</v>
      </c>
      <c r="I29" s="229">
        <v>2.8196184325453679E-3</v>
      </c>
      <c r="J29" s="229">
        <v>8.1569320190934741E-2</v>
      </c>
      <c r="K29" s="229">
        <v>0.24713326039331451</v>
      </c>
      <c r="L29" s="229">
        <v>0.17888731577351041</v>
      </c>
      <c r="M29" s="229">
        <v>0.2158059393488562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3.1988396148176147E-2</v>
      </c>
      <c r="T29" s="229">
        <v>8.541176880832152E-2</v>
      </c>
      <c r="U29" s="229">
        <v>1.9305290391687258E-2</v>
      </c>
      <c r="V29" s="229">
        <v>2.0696889246671981E-2</v>
      </c>
      <c r="W29" s="229">
        <v>4.3428477804938748E-2</v>
      </c>
      <c r="X29" s="229">
        <v>4.9788612764803557E-2</v>
      </c>
      <c r="Y29" s="229">
        <v>4.9016375075427443E-2</v>
      </c>
      <c r="DA29" s="73" t="s">
        <v>1148</v>
      </c>
    </row>
    <row r="30" spans="1:105" ht="12" customHeight="1" x14ac:dyDescent="0.25">
      <c r="A30" s="46" t="s">
        <v>32</v>
      </c>
      <c r="B30" s="229">
        <v>0.39759550047968201</v>
      </c>
      <c r="C30" s="229">
        <v>0.33064014148472232</v>
      </c>
      <c r="D30" s="229">
        <v>0.47596168834276242</v>
      </c>
      <c r="E30" s="229">
        <v>0.34931726509832972</v>
      </c>
      <c r="F30" s="229">
        <v>0</v>
      </c>
      <c r="G30" s="229">
        <v>0</v>
      </c>
      <c r="H30" s="229">
        <v>0</v>
      </c>
      <c r="I30" s="229">
        <v>0</v>
      </c>
      <c r="J30" s="229">
        <v>0.14726605291248401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0.19407876250228909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0.12765361624683269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2.144580330195682E-2</v>
      </c>
      <c r="T31" s="229">
        <v>2.6650726654108741E-3</v>
      </c>
      <c r="U31" s="229">
        <v>6.8475411661859194E-4</v>
      </c>
      <c r="V31" s="229">
        <v>6.8294537346240891E-4</v>
      </c>
      <c r="W31" s="229">
        <v>1.879359517776072E-3</v>
      </c>
      <c r="X31" s="229">
        <v>8.5253075262909056E-4</v>
      </c>
      <c r="Y31" s="229">
        <v>5.6243390313104498E-4</v>
      </c>
      <c r="DA31" s="73" t="s">
        <v>1150</v>
      </c>
    </row>
    <row r="32" spans="1:105" ht="12" customHeight="1" x14ac:dyDescent="0.25">
      <c r="A32" s="46" t="s">
        <v>35</v>
      </c>
      <c r="B32" s="229">
        <v>0.6864628908897269</v>
      </c>
      <c r="C32" s="229">
        <v>0.66103439567973599</v>
      </c>
      <c r="D32" s="229">
        <v>0.80920465422806098</v>
      </c>
      <c r="E32" s="229">
        <v>0.90140692638692022</v>
      </c>
      <c r="F32" s="229">
        <v>1.0582858547114129</v>
      </c>
      <c r="G32" s="229">
        <v>0.99534214116140662</v>
      </c>
      <c r="H32" s="229">
        <v>0.84707773641952011</v>
      </c>
      <c r="I32" s="229">
        <v>0.70109841885745716</v>
      </c>
      <c r="J32" s="229">
        <v>0.89123184660331556</v>
      </c>
      <c r="K32" s="229">
        <v>1.3648859424874329</v>
      </c>
      <c r="L32" s="229">
        <v>1.128732321765614</v>
      </c>
      <c r="M32" s="229">
        <v>0.9565474460361082</v>
      </c>
      <c r="N32" s="229">
        <v>1.093483930654654</v>
      </c>
      <c r="O32" s="229">
        <v>0.9900494705555356</v>
      </c>
      <c r="P32" s="229">
        <v>0.92970412659569401</v>
      </c>
      <c r="Q32" s="229">
        <v>1.076913301462493</v>
      </c>
      <c r="R32" s="229">
        <v>1.2424888513265819</v>
      </c>
      <c r="S32" s="229">
        <v>1.375557377736679</v>
      </c>
      <c r="T32" s="229">
        <v>1.385035102358944</v>
      </c>
      <c r="U32" s="229">
        <v>0.45264474499759377</v>
      </c>
      <c r="V32" s="229">
        <v>0.32236991581442648</v>
      </c>
      <c r="W32" s="229">
        <v>1.100940313288014</v>
      </c>
      <c r="X32" s="229">
        <v>0.77365651407759228</v>
      </c>
      <c r="Y32" s="229">
        <v>0.61412266017157913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0.2473000156486875</v>
      </c>
      <c r="C34" s="229">
        <v>0.2116121343774878</v>
      </c>
      <c r="D34" s="229">
        <v>0.13362617608906879</v>
      </c>
      <c r="E34" s="229">
        <v>8.4411252772231313E-2</v>
      </c>
      <c r="F34" s="229">
        <v>0.188768256756109</v>
      </c>
      <c r="G34" s="229">
        <v>9.8355794944136765E-2</v>
      </c>
      <c r="H34" s="229">
        <v>0.15550388996377781</v>
      </c>
      <c r="I34" s="229">
        <v>0.22059521924038811</v>
      </c>
      <c r="J34" s="229">
        <v>0.61207959033997761</v>
      </c>
      <c r="K34" s="229">
        <v>0.62820295609093213</v>
      </c>
      <c r="L34" s="229">
        <v>0.70422521593080312</v>
      </c>
      <c r="M34" s="229">
        <v>0.74315395118081051</v>
      </c>
      <c r="N34" s="229">
        <v>1.148223245121311</v>
      </c>
      <c r="O34" s="229">
        <v>1.086107741743251</v>
      </c>
      <c r="P34" s="229">
        <v>1.733392166235346</v>
      </c>
      <c r="Q34" s="229">
        <v>1.437733478172992</v>
      </c>
      <c r="R34" s="229">
        <v>1.087148621298123</v>
      </c>
      <c r="S34" s="229">
        <v>1.042955112087937</v>
      </c>
      <c r="T34" s="229">
        <v>0.80646563186493758</v>
      </c>
      <c r="U34" s="229">
        <v>0.47344529159893611</v>
      </c>
      <c r="V34" s="229">
        <v>0.60613136470213347</v>
      </c>
      <c r="W34" s="229">
        <v>1.0077368488862111</v>
      </c>
      <c r="X34" s="229">
        <v>0.76766618533394182</v>
      </c>
      <c r="Y34" s="229">
        <v>0.78867487212065501</v>
      </c>
      <c r="DA34" s="73" t="s">
        <v>1153</v>
      </c>
    </row>
    <row r="35" spans="1:105" ht="12" customHeight="1" x14ac:dyDescent="0.25">
      <c r="A35" s="46" t="s">
        <v>39</v>
      </c>
      <c r="B35" s="229">
        <v>4.6473361802374463E-2</v>
      </c>
      <c r="C35" s="229">
        <v>8.1284820997071211E-2</v>
      </c>
      <c r="D35" s="229">
        <v>8.1414892338442374E-2</v>
      </c>
      <c r="E35" s="229">
        <v>6.1684796529667671E-2</v>
      </c>
      <c r="F35" s="229">
        <v>3.5473897848403657E-2</v>
      </c>
      <c r="G35" s="229">
        <v>2.9955086815425469E-2</v>
      </c>
      <c r="H35" s="229">
        <v>1.401687526594061E-2</v>
      </c>
      <c r="I35" s="229">
        <v>1.5465856851029219E-2</v>
      </c>
      <c r="J35" s="229">
        <v>1.6522676280769439E-2</v>
      </c>
      <c r="K35" s="229">
        <v>0.61036247846316993</v>
      </c>
      <c r="L35" s="229">
        <v>0.42776969801469972</v>
      </c>
      <c r="M35" s="229">
        <v>0.1220969483408459</v>
      </c>
      <c r="N35" s="229">
        <v>7.5920524363870659E-2</v>
      </c>
      <c r="O35" s="229">
        <v>0.30975218094650581</v>
      </c>
      <c r="P35" s="229">
        <v>0.31820938121211162</v>
      </c>
      <c r="Q35" s="229">
        <v>0.36126337317177831</v>
      </c>
      <c r="R35" s="229">
        <v>0.33145070193921261</v>
      </c>
      <c r="S35" s="229">
        <v>0.28645636947730663</v>
      </c>
      <c r="T35" s="229">
        <v>0.29865596632470159</v>
      </c>
      <c r="U35" s="229">
        <v>0.1561338110614168</v>
      </c>
      <c r="V35" s="229">
        <v>0.21412377939579369</v>
      </c>
      <c r="W35" s="229">
        <v>0.92788253875049365</v>
      </c>
      <c r="X35" s="229">
        <v>0.49500939088854862</v>
      </c>
      <c r="Y35" s="229">
        <v>0.46555813673921909</v>
      </c>
      <c r="DA35" s="73" t="s">
        <v>1154</v>
      </c>
    </row>
    <row r="36" spans="1:105" ht="12" customHeight="1" x14ac:dyDescent="0.25">
      <c r="A36" s="57" t="s">
        <v>1010</v>
      </c>
      <c r="B36" s="261">
        <v>0.52281964431417771</v>
      </c>
      <c r="C36" s="261">
        <v>0.54296014920018754</v>
      </c>
      <c r="D36" s="261">
        <v>0.56583210236899317</v>
      </c>
      <c r="E36" s="261">
        <v>0.53263886186858245</v>
      </c>
      <c r="F36" s="261">
        <v>0.4834315514697804</v>
      </c>
      <c r="G36" s="261">
        <v>0.42809516949230031</v>
      </c>
      <c r="H36" s="261">
        <v>0.38680200477840421</v>
      </c>
      <c r="I36" s="261">
        <v>0.35008491856204199</v>
      </c>
      <c r="J36" s="261">
        <v>0.65896883518129756</v>
      </c>
      <c r="K36" s="261">
        <v>0.95947367723690413</v>
      </c>
      <c r="L36" s="261">
        <v>0.81863951259752266</v>
      </c>
      <c r="M36" s="261">
        <v>0.75737327342230665</v>
      </c>
      <c r="N36" s="261">
        <v>0.96714501791030916</v>
      </c>
      <c r="O36" s="261">
        <v>0.96607680361487924</v>
      </c>
      <c r="P36" s="261">
        <v>1.1183579836590309</v>
      </c>
      <c r="Q36" s="261">
        <v>1.1208368540731419</v>
      </c>
      <c r="R36" s="261">
        <v>1.085273479203581</v>
      </c>
      <c r="S36" s="261">
        <v>1.12783795466651</v>
      </c>
      <c r="T36" s="261">
        <v>1.1358293525256391</v>
      </c>
      <c r="U36" s="261">
        <v>0.48173054962267398</v>
      </c>
      <c r="V36" s="261">
        <v>0.46943956510967111</v>
      </c>
      <c r="W36" s="261">
        <v>1.2793058578502039</v>
      </c>
      <c r="X36" s="261">
        <v>0.94485032898350585</v>
      </c>
      <c r="Y36" s="261">
        <v>0.89652022847836177</v>
      </c>
      <c r="DA36" s="70" t="s">
        <v>1155</v>
      </c>
    </row>
    <row r="37" spans="1:105" ht="12" customHeight="1" x14ac:dyDescent="0.25">
      <c r="A37" s="60" t="s">
        <v>1012</v>
      </c>
      <c r="B37" s="262">
        <v>0.4745294326428513</v>
      </c>
      <c r="C37" s="262">
        <v>0.49400614550670691</v>
      </c>
      <c r="D37" s="262">
        <v>0.5294098422562652</v>
      </c>
      <c r="E37" s="262">
        <v>0.49493619568533448</v>
      </c>
      <c r="F37" s="262">
        <v>0.45591523063830852</v>
      </c>
      <c r="G37" s="262">
        <v>0.40088879119324983</v>
      </c>
      <c r="H37" s="262">
        <v>0.36486118048722199</v>
      </c>
      <c r="I37" s="262">
        <v>0.331714336078612</v>
      </c>
      <c r="J37" s="262">
        <v>0.65057136139527083</v>
      </c>
      <c r="K37" s="262">
        <v>0.94886766482779339</v>
      </c>
      <c r="L37" s="262">
        <v>0.81048870378318516</v>
      </c>
      <c r="M37" s="262">
        <v>0.74011729954158634</v>
      </c>
      <c r="N37" s="262">
        <v>0.94443497859723025</v>
      </c>
      <c r="O37" s="262">
        <v>0.94562365139901217</v>
      </c>
      <c r="P37" s="262">
        <v>1.102329937682067</v>
      </c>
      <c r="Q37" s="262">
        <v>1.102113580606322</v>
      </c>
      <c r="R37" s="262">
        <v>1.068432113503232</v>
      </c>
      <c r="S37" s="262">
        <v>1.1151107249911321</v>
      </c>
      <c r="T37" s="262">
        <v>1.1243327844607629</v>
      </c>
      <c r="U37" s="262">
        <v>0.47262184447795919</v>
      </c>
      <c r="V37" s="262">
        <v>0.45952163321529882</v>
      </c>
      <c r="W37" s="262">
        <v>1.257351663390988</v>
      </c>
      <c r="X37" s="262">
        <v>0.88827074189843724</v>
      </c>
      <c r="Y37" s="262">
        <v>0.84770550650429466</v>
      </c>
      <c r="DA37" s="72" t="s">
        <v>1156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3.457813746267234E-2</v>
      </c>
      <c r="P38" s="230">
        <v>2.2767053115155929E-2</v>
      </c>
      <c r="Q38" s="230">
        <v>0</v>
      </c>
      <c r="R38" s="230">
        <v>0</v>
      </c>
      <c r="S38" s="230">
        <v>0</v>
      </c>
      <c r="T38" s="230">
        <v>4.0810496526353084E-3</v>
      </c>
      <c r="U38" s="230">
        <v>1.4435693603353941E-4</v>
      </c>
      <c r="V38" s="230">
        <v>9.1552456168098419E-4</v>
      </c>
      <c r="W38" s="230">
        <v>1.8709080453164099E-2</v>
      </c>
      <c r="X38" s="230">
        <v>4.2048549149965109E-3</v>
      </c>
      <c r="Y38" s="230">
        <v>2.7148722373036421E-3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7.2066518772980245E-2</v>
      </c>
      <c r="N39" s="295">
        <v>0.27723654852311658</v>
      </c>
      <c r="O39" s="295">
        <v>0.27280200155453871</v>
      </c>
      <c r="P39" s="295">
        <v>0.35917408213463159</v>
      </c>
      <c r="Q39" s="295">
        <v>0.35206040522237447</v>
      </c>
      <c r="R39" s="295">
        <v>0.30944553809116981</v>
      </c>
      <c r="S39" s="295">
        <v>0.28877524287824952</v>
      </c>
      <c r="T39" s="295">
        <v>0.33686518444757102</v>
      </c>
      <c r="U39" s="295">
        <v>0.1853245242293505</v>
      </c>
      <c r="V39" s="295">
        <v>0.2072438189461254</v>
      </c>
      <c r="W39" s="295">
        <v>0.47661427131440087</v>
      </c>
      <c r="X39" s="295">
        <v>0.39096551461070128</v>
      </c>
      <c r="Y39" s="295">
        <v>0.43749920823995891</v>
      </c>
      <c r="DA39" s="122" t="s">
        <v>1158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2.4318202461040611E-3</v>
      </c>
      <c r="I40" s="295">
        <v>1.3008975637042431E-3</v>
      </c>
      <c r="J40" s="295">
        <v>4.6393463065651078E-2</v>
      </c>
      <c r="K40" s="295">
        <v>0.1428704530466563</v>
      </c>
      <c r="L40" s="295">
        <v>0.10886035767518699</v>
      </c>
      <c r="M40" s="295">
        <v>0.1208570601859201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1.839364901160865E-2</v>
      </c>
      <c r="T40" s="295">
        <v>4.4601462610451281E-2</v>
      </c>
      <c r="U40" s="295">
        <v>1.150909656632295E-2</v>
      </c>
      <c r="V40" s="295">
        <v>1.4864544929188629E-2</v>
      </c>
      <c r="W40" s="295">
        <v>2.8243869213217691E-2</v>
      </c>
      <c r="X40" s="295">
        <v>2.922516965439716E-2</v>
      </c>
      <c r="Y40" s="295">
        <v>2.9532784221061769E-2</v>
      </c>
      <c r="DA40" s="122" t="s">
        <v>1159</v>
      </c>
    </row>
    <row r="41" spans="1:105" ht="12" customHeight="1" x14ac:dyDescent="0.25">
      <c r="A41" s="59" t="s">
        <v>32</v>
      </c>
      <c r="B41" s="295">
        <v>0.17511765435104709</v>
      </c>
      <c r="C41" s="295">
        <v>0.16578233649207699</v>
      </c>
      <c r="D41" s="295">
        <v>0.19727290947874451</v>
      </c>
      <c r="E41" s="295">
        <v>0.13920567560914679</v>
      </c>
      <c r="F41" s="295">
        <v>0</v>
      </c>
      <c r="G41" s="295">
        <v>0</v>
      </c>
      <c r="H41" s="295">
        <v>0</v>
      </c>
      <c r="I41" s="295">
        <v>0</v>
      </c>
      <c r="J41" s="295">
        <v>8.6396312383963725E-2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1160</v>
      </c>
    </row>
    <row r="42" spans="1:105" ht="12" customHeight="1" x14ac:dyDescent="0.25">
      <c r="A42" s="59" t="s">
        <v>35</v>
      </c>
      <c r="B42" s="295">
        <v>0.29941177829180421</v>
      </c>
      <c r="C42" s="295">
        <v>0.32822380901462977</v>
      </c>
      <c r="D42" s="295">
        <v>0.33213693277752071</v>
      </c>
      <c r="E42" s="295">
        <v>0.35573052007618777</v>
      </c>
      <c r="F42" s="295">
        <v>0.45591523063830852</v>
      </c>
      <c r="G42" s="295">
        <v>0.40088879119324983</v>
      </c>
      <c r="H42" s="295">
        <v>0.36242936024111799</v>
      </c>
      <c r="I42" s="295">
        <v>0.33041343851490779</v>
      </c>
      <c r="J42" s="295">
        <v>0.51778158594565604</v>
      </c>
      <c r="K42" s="295">
        <v>0.80599721178113704</v>
      </c>
      <c r="L42" s="295">
        <v>0.70162834610799818</v>
      </c>
      <c r="M42" s="295">
        <v>0.54719372058268601</v>
      </c>
      <c r="N42" s="295">
        <v>0.66719843007411361</v>
      </c>
      <c r="O42" s="295">
        <v>0.6382435123818011</v>
      </c>
      <c r="P42" s="295">
        <v>0.72038880243227954</v>
      </c>
      <c r="Q42" s="295">
        <v>0.75005317538394711</v>
      </c>
      <c r="R42" s="295">
        <v>0.75898657541206227</v>
      </c>
      <c r="S42" s="295">
        <v>0.80794183310127377</v>
      </c>
      <c r="T42" s="295">
        <v>0.73878508775010521</v>
      </c>
      <c r="U42" s="295">
        <v>0.27564386674625219</v>
      </c>
      <c r="V42" s="295">
        <v>0.23649774477830371</v>
      </c>
      <c r="W42" s="295">
        <v>0.73378444241020557</v>
      </c>
      <c r="X42" s="295">
        <v>0.46387520271834232</v>
      </c>
      <c r="Y42" s="295">
        <v>0.37795864180597027</v>
      </c>
      <c r="DA42" s="122" t="s">
        <v>1161</v>
      </c>
    </row>
    <row r="43" spans="1:105" ht="12" customHeight="1" x14ac:dyDescent="0.25">
      <c r="A43" s="60" t="s">
        <v>1019</v>
      </c>
      <c r="B43" s="262">
        <v>4.8290211671326438E-2</v>
      </c>
      <c r="C43" s="262">
        <v>4.8954003693480672E-2</v>
      </c>
      <c r="D43" s="262">
        <v>3.6422260112727999E-2</v>
      </c>
      <c r="E43" s="262">
        <v>3.7702666183247947E-2</v>
      </c>
      <c r="F43" s="262">
        <v>2.751632083147186E-2</v>
      </c>
      <c r="G43" s="262">
        <v>2.7206378299050479E-2</v>
      </c>
      <c r="H43" s="262">
        <v>2.194082429118218E-2</v>
      </c>
      <c r="I43" s="262">
        <v>1.8370582483430029E-2</v>
      </c>
      <c r="J43" s="262">
        <v>8.3974737860267584E-3</v>
      </c>
      <c r="K43" s="262">
        <v>1.060601240911071E-2</v>
      </c>
      <c r="L43" s="262">
        <v>8.1508088143374853E-3</v>
      </c>
      <c r="M43" s="262">
        <v>1.7255973880720261E-2</v>
      </c>
      <c r="N43" s="262">
        <v>2.2710039313078911E-2</v>
      </c>
      <c r="O43" s="262">
        <v>2.0453152215867049E-2</v>
      </c>
      <c r="P43" s="262">
        <v>1.602804597696349E-2</v>
      </c>
      <c r="Q43" s="262">
        <v>1.8723273466820831E-2</v>
      </c>
      <c r="R43" s="262">
        <v>1.6841365700348731E-2</v>
      </c>
      <c r="S43" s="262">
        <v>1.272722967537857E-2</v>
      </c>
      <c r="T43" s="262">
        <v>1.149656806487615E-2</v>
      </c>
      <c r="U43" s="262">
        <v>9.1087051447148164E-3</v>
      </c>
      <c r="V43" s="262">
        <v>9.9179318943723067E-3</v>
      </c>
      <c r="W43" s="262">
        <v>2.1954194459215409E-2</v>
      </c>
      <c r="X43" s="262">
        <v>5.6579587085068578E-2</v>
      </c>
      <c r="Y43" s="262">
        <v>4.8814721974067131E-2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0.14476178301298936</v>
      </c>
      <c r="C44" s="261">
        <f t="shared" si="1"/>
        <v>0.14808196636933779</v>
      </c>
      <c r="D44" s="261">
        <f t="shared" si="1"/>
        <v>0.14678375078674635</v>
      </c>
      <c r="E44" s="261">
        <f t="shared" si="1"/>
        <v>0.1386817078606836</v>
      </c>
      <c r="F44" s="261">
        <f t="shared" si="1"/>
        <v>0.11617415195773015</v>
      </c>
      <c r="G44" s="261">
        <f t="shared" si="1"/>
        <v>0.10488006984797454</v>
      </c>
      <c r="H44" s="261">
        <f t="shared" si="1"/>
        <v>9.3263967220646046E-2</v>
      </c>
      <c r="I44" s="261">
        <f t="shared" si="1"/>
        <v>8.3385133246475951E-2</v>
      </c>
      <c r="J44" s="261">
        <f t="shared" si="1"/>
        <v>0.1409009830823372</v>
      </c>
      <c r="K44" s="261">
        <f t="shared" si="1"/>
        <v>0.20577232639915394</v>
      </c>
      <c r="L44" s="261">
        <f t="shared" si="1"/>
        <v>0.17522860165262519</v>
      </c>
      <c r="M44" s="261">
        <f t="shared" si="1"/>
        <v>0.1663188406826058</v>
      </c>
      <c r="N44" s="261">
        <f t="shared" si="1"/>
        <v>0.21002539052718386</v>
      </c>
      <c r="O44" s="261">
        <f t="shared" si="1"/>
        <v>0.20980551897600488</v>
      </c>
      <c r="P44" s="261">
        <f t="shared" si="1"/>
        <v>0.23666738898091524</v>
      </c>
      <c r="Q44" s="261">
        <f t="shared" si="1"/>
        <v>0.23853290125579082</v>
      </c>
      <c r="R44" s="261">
        <f t="shared" si="1"/>
        <v>0.23032467548124946</v>
      </c>
      <c r="S44" s="261">
        <f t="shared" si="1"/>
        <v>0.23534535209025728</v>
      </c>
      <c r="T44" s="261">
        <f t="shared" si="1"/>
        <v>0.23499029833252019</v>
      </c>
      <c r="U44" s="261">
        <f t="shared" si="1"/>
        <v>0.1023908246924335</v>
      </c>
      <c r="V44" s="261">
        <f t="shared" si="1"/>
        <v>0.10086471403538008</v>
      </c>
      <c r="W44" s="261">
        <f t="shared" si="1"/>
        <v>0.27111730096084868</v>
      </c>
      <c r="X44" s="261">
        <f t="shared" si="1"/>
        <v>0.23453626146547746</v>
      </c>
      <c r="Y44" s="261">
        <f t="shared" si="1"/>
        <v>0.21996584752279236</v>
      </c>
      <c r="DA44" s="70"/>
    </row>
    <row r="45" spans="1:105" ht="12" customHeight="1" x14ac:dyDescent="0.25">
      <c r="A45" s="60" t="s">
        <v>1022</v>
      </c>
      <c r="B45" s="262">
        <v>3.8531172826309509E-2</v>
      </c>
      <c r="C45" s="262">
        <v>4.1036837207712687E-2</v>
      </c>
      <c r="D45" s="262">
        <v>4.8911225000441108E-2</v>
      </c>
      <c r="E45" s="262">
        <v>4.7304619818436623E-2</v>
      </c>
      <c r="F45" s="262">
        <v>5.1352322571939023E-2</v>
      </c>
      <c r="G45" s="262">
        <v>4.4351862357614277E-2</v>
      </c>
      <c r="H45" s="262">
        <v>4.1251911332342579E-2</v>
      </c>
      <c r="I45" s="262">
        <v>3.7935732027345917E-2</v>
      </c>
      <c r="J45" s="262">
        <v>8.5908639789537652E-2</v>
      </c>
      <c r="K45" s="262">
        <v>0.12775180804446951</v>
      </c>
      <c r="L45" s="262">
        <v>0.11043271871298729</v>
      </c>
      <c r="M45" s="262">
        <v>8.8056668334536431E-2</v>
      </c>
      <c r="N45" s="262">
        <v>0.1081681295950449</v>
      </c>
      <c r="O45" s="262">
        <v>0.1086786899338596</v>
      </c>
      <c r="P45" s="262">
        <v>0.13067093233157889</v>
      </c>
      <c r="Q45" s="262">
        <v>0.13006945291610589</v>
      </c>
      <c r="R45" s="262">
        <v>0.1305519415271105</v>
      </c>
      <c r="S45" s="262">
        <v>0.14225493996711569</v>
      </c>
      <c r="T45" s="262">
        <v>0.1427839974417868</v>
      </c>
      <c r="U45" s="262">
        <v>5.2422625611732117E-2</v>
      </c>
      <c r="V45" s="262">
        <v>4.703591836567618E-2</v>
      </c>
      <c r="W45" s="262">
        <v>0.1413332305743458</v>
      </c>
      <c r="X45" s="262">
        <v>7.0623976065803534E-2</v>
      </c>
      <c r="Y45" s="262">
        <v>6.3511906183799829E-2</v>
      </c>
      <c r="DA45" s="72" t="s">
        <v>1163</v>
      </c>
    </row>
    <row r="46" spans="1:105" ht="12" customHeight="1" x14ac:dyDescent="0.25">
      <c r="A46" s="60" t="s">
        <v>1024</v>
      </c>
      <c r="B46" s="262">
        <v>2.740468502655391E-2</v>
      </c>
      <c r="C46" s="262">
        <v>2.9409936264229469E-2</v>
      </c>
      <c r="D46" s="262">
        <v>2.9838702012297841E-2</v>
      </c>
      <c r="E46" s="262">
        <v>2.7782360374994909E-2</v>
      </c>
      <c r="F46" s="262">
        <v>2.5509120146884771E-2</v>
      </c>
      <c r="G46" s="262">
        <v>2.2349141505603239E-2</v>
      </c>
      <c r="H46" s="262">
        <v>2.0335331751022308E-2</v>
      </c>
      <c r="I46" s="262">
        <v>1.8695919281792719E-2</v>
      </c>
      <c r="J46" s="262">
        <v>3.7319536969389923E-2</v>
      </c>
      <c r="K46" s="262">
        <v>5.669732393912761E-2</v>
      </c>
      <c r="L46" s="262">
        <v>4.8523244914630149E-2</v>
      </c>
      <c r="M46" s="262">
        <v>4.3039099632491473E-2</v>
      </c>
      <c r="N46" s="262">
        <v>5.515597810910329E-2</v>
      </c>
      <c r="O46" s="262">
        <v>5.6950985018493869E-2</v>
      </c>
      <c r="P46" s="262">
        <v>6.911914652714822E-2</v>
      </c>
      <c r="Q46" s="262">
        <v>6.7279151075877647E-2</v>
      </c>
      <c r="R46" s="262">
        <v>6.3028164181625823E-2</v>
      </c>
      <c r="S46" s="262">
        <v>6.4666244039248214E-2</v>
      </c>
      <c r="T46" s="262">
        <v>6.4022714903141653E-2</v>
      </c>
      <c r="U46" s="262">
        <v>2.7994979326298759E-2</v>
      </c>
      <c r="V46" s="262">
        <v>2.8808619356136919E-2</v>
      </c>
      <c r="W46" s="262">
        <v>7.6147634323510904E-2</v>
      </c>
      <c r="X46" s="262">
        <v>5.4648208593282052E-2</v>
      </c>
      <c r="Y46" s="262">
        <v>5.2407242002151307E-2</v>
      </c>
      <c r="DA46" s="72" t="s">
        <v>1164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1.0588583111906991E-3</v>
      </c>
      <c r="P47" s="229">
        <v>5.8002991418009298E-4</v>
      </c>
      <c r="Q47" s="229">
        <v>0</v>
      </c>
      <c r="R47" s="229">
        <v>0</v>
      </c>
      <c r="S47" s="229">
        <v>0</v>
      </c>
      <c r="T47" s="229">
        <v>1.5103594068227781E-4</v>
      </c>
      <c r="U47" s="229">
        <v>4.679641365758607E-6</v>
      </c>
      <c r="V47" s="229">
        <v>2.4635607071237312E-5</v>
      </c>
      <c r="W47" s="229">
        <v>5.5787138620967582E-4</v>
      </c>
      <c r="X47" s="229">
        <v>1.3844070789935831E-4</v>
      </c>
      <c r="Y47" s="229">
        <v>8.7081520929170285E-5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2.5117254637090319E-3</v>
      </c>
      <c r="N49" s="229">
        <v>9.0590172402728302E-3</v>
      </c>
      <c r="O49" s="229">
        <v>8.4370622332431578E-3</v>
      </c>
      <c r="P49" s="229">
        <v>9.2417881481342123E-3</v>
      </c>
      <c r="Q49" s="229">
        <v>1.007810978342593E-2</v>
      </c>
      <c r="R49" s="229">
        <v>1.0099871408813689E-2</v>
      </c>
      <c r="S49" s="229">
        <v>9.8023856843951606E-3</v>
      </c>
      <c r="T49" s="229">
        <v>1.259134144744864E-2</v>
      </c>
      <c r="U49" s="229">
        <v>6.0675764394335259E-3</v>
      </c>
      <c r="V49" s="229">
        <v>5.6322549053200756E-3</v>
      </c>
      <c r="W49" s="229">
        <v>1.429228737427652E-2</v>
      </c>
      <c r="X49" s="229">
        <v>1.3000459255796459E-2</v>
      </c>
      <c r="Y49" s="229">
        <v>1.417298499808739E-2</v>
      </c>
      <c r="DA49" s="73" t="s">
        <v>1167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1.154744603068125E-4</v>
      </c>
      <c r="I50" s="229">
        <v>5.6081414863239147E-5</v>
      </c>
      <c r="J50" s="229">
        <v>1.622390757890817E-3</v>
      </c>
      <c r="K50" s="229">
        <v>4.9154108026279444E-3</v>
      </c>
      <c r="L50" s="229">
        <v>3.558018224689017E-3</v>
      </c>
      <c r="M50" s="229">
        <v>4.2923192283321476E-3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6.3624017153840289E-4</v>
      </c>
      <c r="T50" s="229">
        <v>1.6988159764647431E-3</v>
      </c>
      <c r="U50" s="229">
        <v>3.8397677750111591E-4</v>
      </c>
      <c r="V50" s="229">
        <v>4.1165528598609351E-4</v>
      </c>
      <c r="W50" s="229">
        <v>8.6378016704164611E-4</v>
      </c>
      <c r="X50" s="229">
        <v>9.9028145641943521E-4</v>
      </c>
      <c r="Y50" s="229">
        <v>9.749218667206846E-4</v>
      </c>
      <c r="DA50" s="73" t="s">
        <v>1168</v>
      </c>
    </row>
    <row r="51" spans="1:105" ht="12" customHeight="1" x14ac:dyDescent="0.25">
      <c r="A51" s="64" t="s">
        <v>32</v>
      </c>
      <c r="B51" s="229">
        <v>7.9080622940988915E-3</v>
      </c>
      <c r="C51" s="229">
        <v>6.57633910000567E-3</v>
      </c>
      <c r="D51" s="229">
        <v>9.4667436539850776E-3</v>
      </c>
      <c r="E51" s="229">
        <v>6.9478218175736449E-3</v>
      </c>
      <c r="F51" s="229">
        <v>0</v>
      </c>
      <c r="G51" s="229">
        <v>0</v>
      </c>
      <c r="H51" s="229">
        <v>0</v>
      </c>
      <c r="I51" s="229">
        <v>0</v>
      </c>
      <c r="J51" s="229">
        <v>2.929080230618707E-3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3.860171812754604E-3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2.5389944004120721E-3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4.2655097518522558E-4</v>
      </c>
      <c r="T52" s="229">
        <v>5.3007543171244673E-5</v>
      </c>
      <c r="U52" s="229">
        <v>1.361956612644616E-5</v>
      </c>
      <c r="V52" s="229">
        <v>1.35835907355379E-5</v>
      </c>
      <c r="W52" s="229">
        <v>3.7379930410807849E-5</v>
      </c>
      <c r="X52" s="229">
        <v>1.6956596066333971E-5</v>
      </c>
      <c r="Y52" s="229">
        <v>1.11866516017094E-5</v>
      </c>
      <c r="DA52" s="73" t="s">
        <v>1170</v>
      </c>
    </row>
    <row r="53" spans="1:105" ht="12" customHeight="1" x14ac:dyDescent="0.25">
      <c r="A53" s="64" t="s">
        <v>35</v>
      </c>
      <c r="B53" s="229">
        <v>1.365355316444429E-2</v>
      </c>
      <c r="C53" s="229">
        <v>1.314778757121399E-2</v>
      </c>
      <c r="D53" s="229">
        <v>1.6094852196742299E-2</v>
      </c>
      <c r="E53" s="229">
        <v>1.7928729368415618E-2</v>
      </c>
      <c r="F53" s="229">
        <v>2.104900697800835E-2</v>
      </c>
      <c r="G53" s="229">
        <v>1.9797074279638172E-2</v>
      </c>
      <c r="H53" s="229">
        <v>1.684813711289011E-2</v>
      </c>
      <c r="I53" s="229">
        <v>1.3944649685245459E-2</v>
      </c>
      <c r="J53" s="229">
        <v>1.7726349903157339E-2</v>
      </c>
      <c r="K53" s="229">
        <v>2.7147196194394759E-2</v>
      </c>
      <c r="L53" s="229">
        <v>2.245016732613023E-2</v>
      </c>
      <c r="M53" s="229">
        <v>1.9025458742336309E-2</v>
      </c>
      <c r="N53" s="229">
        <v>2.174908677482635E-2</v>
      </c>
      <c r="O53" s="229">
        <v>1.9691804554998742E-2</v>
      </c>
      <c r="P53" s="229">
        <v>1.849155269445827E-2</v>
      </c>
      <c r="Q53" s="229">
        <v>2.1419501636800571E-2</v>
      </c>
      <c r="R53" s="229">
        <v>2.4712752594432601E-2</v>
      </c>
      <c r="S53" s="229">
        <v>2.735944802978189E-2</v>
      </c>
      <c r="T53" s="229">
        <v>2.7547957297690509E-2</v>
      </c>
      <c r="U53" s="229">
        <v>9.0029762314183994E-3</v>
      </c>
      <c r="V53" s="229">
        <v>6.4118466454682038E-3</v>
      </c>
      <c r="W53" s="229">
        <v>2.1897392121044069E-2</v>
      </c>
      <c r="X53" s="229">
        <v>1.538780972163855E-2</v>
      </c>
      <c r="Y53" s="229">
        <v>1.2214726391509429E-2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4.9187275175952101E-3</v>
      </c>
      <c r="C55" s="229">
        <v>4.2089056310382362E-3</v>
      </c>
      <c r="D55" s="229">
        <v>2.657786930082688E-3</v>
      </c>
      <c r="E55" s="229">
        <v>1.678915994875161E-3</v>
      </c>
      <c r="F55" s="229">
        <v>3.7545473522078978E-3</v>
      </c>
      <c r="G55" s="229">
        <v>1.956269003209199E-3</v>
      </c>
      <c r="H55" s="229">
        <v>3.0929284846650221E-3</v>
      </c>
      <c r="I55" s="229">
        <v>4.3875766537316181E-3</v>
      </c>
      <c r="J55" s="229">
        <v>1.2174090309159389E-2</v>
      </c>
      <c r="K55" s="229">
        <v>1.249477950356742E-2</v>
      </c>
      <c r="L55" s="229">
        <v>1.400684079658146E-2</v>
      </c>
      <c r="M55" s="229">
        <v>1.4781122354134641E-2</v>
      </c>
      <c r="N55" s="229">
        <v>2.2837836290895669E-2</v>
      </c>
      <c r="O55" s="229">
        <v>2.1602376459105881E-2</v>
      </c>
      <c r="P55" s="229">
        <v>3.4476680983950521E-2</v>
      </c>
      <c r="Q55" s="229">
        <v>2.8596113119958459E-2</v>
      </c>
      <c r="R55" s="229">
        <v>2.1623079259692531E-2</v>
      </c>
      <c r="S55" s="229">
        <v>2.0744082833909671E-2</v>
      </c>
      <c r="T55" s="229">
        <v>1.604037381495382E-2</v>
      </c>
      <c r="U55" s="229">
        <v>9.4166932329344342E-3</v>
      </c>
      <c r="V55" s="229">
        <v>1.205578177994646E-2</v>
      </c>
      <c r="W55" s="229">
        <v>2.0043601518217678E-2</v>
      </c>
      <c r="X55" s="229">
        <v>1.526866377353359E-2</v>
      </c>
      <c r="Y55" s="229">
        <v>1.5686520624594781E-2</v>
      </c>
      <c r="DA55" s="73" t="s">
        <v>1173</v>
      </c>
    </row>
    <row r="56" spans="1:105" ht="12" customHeight="1" x14ac:dyDescent="0.25">
      <c r="A56" s="64" t="s">
        <v>39</v>
      </c>
      <c r="B56" s="229">
        <v>9.2434205041551777E-4</v>
      </c>
      <c r="C56" s="229">
        <v>1.6167321492169789E-3</v>
      </c>
      <c r="D56" s="229">
        <v>1.6193192314877781E-3</v>
      </c>
      <c r="E56" s="229">
        <v>1.2268931941304879E-3</v>
      </c>
      <c r="F56" s="229">
        <v>7.0556581666852253E-4</v>
      </c>
      <c r="G56" s="229">
        <v>5.9579822275586955E-4</v>
      </c>
      <c r="H56" s="229">
        <v>2.7879169316036268E-4</v>
      </c>
      <c r="I56" s="229">
        <v>3.0761152795240251E-4</v>
      </c>
      <c r="J56" s="229">
        <v>3.2863136815159218E-4</v>
      </c>
      <c r="K56" s="229">
        <v>1.2139937438537489E-2</v>
      </c>
      <c r="L56" s="229">
        <v>8.5082185672294489E-3</v>
      </c>
      <c r="M56" s="229">
        <v>2.4284738439793421E-3</v>
      </c>
      <c r="N56" s="229">
        <v>1.5100378031084451E-3</v>
      </c>
      <c r="O56" s="229">
        <v>6.1608834599553922E-3</v>
      </c>
      <c r="P56" s="229">
        <v>6.3290947864251173E-3</v>
      </c>
      <c r="Q56" s="229">
        <v>7.1854265356926751E-3</v>
      </c>
      <c r="R56" s="229">
        <v>6.5924609186869916E-3</v>
      </c>
      <c r="S56" s="229">
        <v>5.6975363444378589E-3</v>
      </c>
      <c r="T56" s="229">
        <v>5.9401828827304231E-3</v>
      </c>
      <c r="U56" s="229">
        <v>3.1054574375190829E-3</v>
      </c>
      <c r="V56" s="229">
        <v>4.258861541609313E-3</v>
      </c>
      <c r="W56" s="229">
        <v>1.845532182631052E-2</v>
      </c>
      <c r="X56" s="229">
        <v>9.8455970819283246E-3</v>
      </c>
      <c r="Y56" s="229">
        <v>9.2598199487081388E-3</v>
      </c>
      <c r="DA56" s="73" t="s">
        <v>1174</v>
      </c>
    </row>
    <row r="57" spans="1:105" ht="12" customHeight="1" x14ac:dyDescent="0.25">
      <c r="A57" s="60" t="s">
        <v>1036</v>
      </c>
      <c r="B57" s="262">
        <v>7.8825925160125959E-2</v>
      </c>
      <c r="C57" s="262">
        <v>7.763519289739565E-2</v>
      </c>
      <c r="D57" s="262">
        <v>6.8033823774007407E-2</v>
      </c>
      <c r="E57" s="262">
        <v>6.3594727667252063E-2</v>
      </c>
      <c r="F57" s="262">
        <v>3.9312709238906347E-2</v>
      </c>
      <c r="G57" s="262">
        <v>3.8179065984757017E-2</v>
      </c>
      <c r="H57" s="262">
        <v>3.1676724137281162E-2</v>
      </c>
      <c r="I57" s="262">
        <v>2.6753481937337321E-2</v>
      </c>
      <c r="J57" s="262">
        <v>1.7672806323409611E-2</v>
      </c>
      <c r="K57" s="262">
        <v>2.1323194415556839E-2</v>
      </c>
      <c r="L57" s="262">
        <v>1.6272638025007759E-2</v>
      </c>
      <c r="M57" s="262">
        <v>3.5223072715577897E-2</v>
      </c>
      <c r="N57" s="262">
        <v>4.6701282823035678E-2</v>
      </c>
      <c r="O57" s="262">
        <v>4.4175844023651413E-2</v>
      </c>
      <c r="P57" s="262">
        <v>3.6877310122188117E-2</v>
      </c>
      <c r="Q57" s="262">
        <v>4.1184297263807297E-2</v>
      </c>
      <c r="R57" s="262">
        <v>3.6744569772513128E-2</v>
      </c>
      <c r="S57" s="262">
        <v>2.8424168083893381E-2</v>
      </c>
      <c r="T57" s="262">
        <v>2.8183585987591749E-2</v>
      </c>
      <c r="U57" s="262">
        <v>2.1973219754402629E-2</v>
      </c>
      <c r="V57" s="262">
        <v>2.502017631356698E-2</v>
      </c>
      <c r="W57" s="262">
        <v>5.3636436062991982E-2</v>
      </c>
      <c r="X57" s="262">
        <v>0.1092640768063919</v>
      </c>
      <c r="Y57" s="262">
        <v>0.1040466993368412</v>
      </c>
      <c r="DA57" s="72" t="s">
        <v>1175</v>
      </c>
    </row>
    <row r="58" spans="1:105" ht="12" customHeight="1" x14ac:dyDescent="0.25">
      <c r="A58" s="132" t="s">
        <v>1038</v>
      </c>
      <c r="B58" s="316">
        <v>0.19837484990984419</v>
      </c>
      <c r="C58" s="316">
        <v>0.2063697293427848</v>
      </c>
      <c r="D58" s="316">
        <v>0.2081352064981366</v>
      </c>
      <c r="E58" s="316">
        <v>0.19527460087414941</v>
      </c>
      <c r="F58" s="316">
        <v>0.16929592490985729</v>
      </c>
      <c r="G58" s="316">
        <v>0.15111367907428139</v>
      </c>
      <c r="H58" s="316">
        <v>0.13602985608921889</v>
      </c>
      <c r="I58" s="316">
        <v>0.1231020001065713</v>
      </c>
      <c r="J58" s="316">
        <v>0.21680593070538701</v>
      </c>
      <c r="K58" s="316">
        <v>0.30984482137992603</v>
      </c>
      <c r="L58" s="316">
        <v>0.26490321905931208</v>
      </c>
      <c r="M58" s="316">
        <v>0.25617068110036623</v>
      </c>
      <c r="N58" s="316">
        <v>0.32715761576725599</v>
      </c>
      <c r="O58" s="316">
        <v>0.32895347334867642</v>
      </c>
      <c r="P58" s="316">
        <v>0.38121539873021898</v>
      </c>
      <c r="Q58" s="316">
        <v>0.37752082969921419</v>
      </c>
      <c r="R58" s="316">
        <v>0.35779285583244103</v>
      </c>
      <c r="S58" s="316">
        <v>0.36173766211930958</v>
      </c>
      <c r="T58" s="316">
        <v>0.35883622821825001</v>
      </c>
      <c r="U58" s="316">
        <v>0.16061292319788309</v>
      </c>
      <c r="V58" s="316">
        <v>0.1620412641237699</v>
      </c>
      <c r="W58" s="316">
        <v>0.41335383822575739</v>
      </c>
      <c r="X58" s="316">
        <v>0.33881296317090143</v>
      </c>
      <c r="Y58" s="316">
        <v>0.32284489546301232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1.7681052464806819</v>
      </c>
      <c r="C61" s="223">
        <v>2.4503496600470829</v>
      </c>
      <c r="D61" s="223">
        <v>2.4327289023956702</v>
      </c>
      <c r="E61" s="223">
        <v>2.424734085244328</v>
      </c>
      <c r="F61" s="223">
        <v>2.467283403713556</v>
      </c>
      <c r="G61" s="223">
        <v>2.7752154102316302</v>
      </c>
      <c r="H61" s="223">
        <v>3.229408694734011</v>
      </c>
      <c r="I61" s="223">
        <v>2.4602013539568941</v>
      </c>
      <c r="J61" s="223">
        <v>5.3597291169094881</v>
      </c>
      <c r="K61" s="223">
        <v>3.5051513436016588</v>
      </c>
      <c r="L61" s="223">
        <v>5.0042332340799742</v>
      </c>
      <c r="M61" s="223">
        <v>2.7262161727228151</v>
      </c>
      <c r="N61" s="223">
        <v>1.72452364056028</v>
      </c>
      <c r="O61" s="223">
        <v>2.1412025165701132</v>
      </c>
      <c r="P61" s="223">
        <v>1.0796942320242351</v>
      </c>
      <c r="Q61" s="223">
        <v>1.113903954852087</v>
      </c>
      <c r="R61" s="223">
        <v>1.375205314467729</v>
      </c>
      <c r="S61" s="223">
        <v>3.049823898041693</v>
      </c>
      <c r="T61" s="223">
        <v>3.1087570797798358</v>
      </c>
      <c r="U61" s="223">
        <v>4.1103679172122991</v>
      </c>
      <c r="V61" s="223">
        <v>4.0367354877880013</v>
      </c>
      <c r="W61" s="223">
        <v>1.773992347248823</v>
      </c>
      <c r="X61" s="223">
        <v>2.3752401369038751</v>
      </c>
      <c r="Y61" s="223">
        <v>1.6653690554908851</v>
      </c>
      <c r="DA61" s="89" t="s">
        <v>1177</v>
      </c>
    </row>
    <row r="62" spans="1:105" ht="12" customHeight="1" x14ac:dyDescent="0.25">
      <c r="A62" s="55" t="s">
        <v>91</v>
      </c>
      <c r="B62" s="259">
        <v>1.619366168133313E-2</v>
      </c>
      <c r="C62" s="259">
        <v>2.1683518820503549E-2</v>
      </c>
      <c r="D62" s="259">
        <v>2.103394646801739E-2</v>
      </c>
      <c r="E62" s="259">
        <v>2.1533574445760609E-2</v>
      </c>
      <c r="F62" s="259">
        <v>2.0559151759955801E-2</v>
      </c>
      <c r="G62" s="259">
        <v>2.4063183753743719E-2</v>
      </c>
      <c r="H62" s="259">
        <v>2.7230257378088759E-2</v>
      </c>
      <c r="I62" s="259">
        <v>2.0028185239710661E-2</v>
      </c>
      <c r="J62" s="259">
        <v>2.949002521181263E-2</v>
      </c>
      <c r="K62" s="259">
        <v>1.7908421768127979E-2</v>
      </c>
      <c r="L62" s="259">
        <v>2.4823883182341421E-2</v>
      </c>
      <c r="M62" s="259">
        <v>1.722030917141339E-2</v>
      </c>
      <c r="N62" s="259">
        <v>1.0749317241822169E-2</v>
      </c>
      <c r="O62" s="259">
        <v>1.275495463994334E-2</v>
      </c>
      <c r="P62" s="259">
        <v>5.5198714743868926E-3</v>
      </c>
      <c r="Q62" s="259">
        <v>6.079702772335641E-3</v>
      </c>
      <c r="R62" s="259">
        <v>7.6943524245773973E-3</v>
      </c>
      <c r="S62" s="259">
        <v>1.575625831387498E-2</v>
      </c>
      <c r="T62" s="259">
        <v>1.6091828032070599E-2</v>
      </c>
      <c r="U62" s="259">
        <v>2.3953574761368331E-2</v>
      </c>
      <c r="V62" s="259">
        <v>2.2994652470821959E-2</v>
      </c>
      <c r="W62" s="259">
        <v>9.7087593562575521E-3</v>
      </c>
      <c r="X62" s="259">
        <v>1.7928530505961271E-2</v>
      </c>
      <c r="Y62" s="259">
        <v>1.224417190858205E-2</v>
      </c>
      <c r="DA62" s="67" t="s">
        <v>1178</v>
      </c>
    </row>
    <row r="63" spans="1:105" ht="12" customHeight="1" x14ac:dyDescent="0.25">
      <c r="A63" s="173" t="s">
        <v>92</v>
      </c>
      <c r="B63" s="224">
        <v>3.4184809284913888E-2</v>
      </c>
      <c r="C63" s="224">
        <v>4.5773894137803937E-2</v>
      </c>
      <c r="D63" s="224">
        <v>4.440264732386754E-2</v>
      </c>
      <c r="E63" s="224">
        <v>4.5457361660171551E-2</v>
      </c>
      <c r="F63" s="224">
        <v>4.3400356003722107E-2</v>
      </c>
      <c r="G63" s="224">
        <v>5.0797365265312103E-2</v>
      </c>
      <c r="H63" s="224">
        <v>5.7483055627999942E-2</v>
      </c>
      <c r="I63" s="224">
        <v>4.2279486024563682E-2</v>
      </c>
      <c r="J63" s="224">
        <v>6.2253424056351252E-2</v>
      </c>
      <c r="K63" s="224">
        <v>3.7804666713702563E-2</v>
      </c>
      <c r="L63" s="224">
        <v>5.2403201264697698E-2</v>
      </c>
      <c r="M63" s="224">
        <v>3.6352061469247542E-2</v>
      </c>
      <c r="N63" s="224">
        <v>2.269180171142593E-2</v>
      </c>
      <c r="O63" s="224">
        <v>2.6925700955381139E-2</v>
      </c>
      <c r="P63" s="224">
        <v>1.165244509502549E-2</v>
      </c>
      <c r="Q63" s="224">
        <v>1.2834248601156799E-2</v>
      </c>
      <c r="R63" s="224">
        <v>1.6242772967666411E-2</v>
      </c>
      <c r="S63" s="224">
        <v>3.3261451060481402E-2</v>
      </c>
      <c r="T63" s="224">
        <v>3.3969838517503133E-2</v>
      </c>
      <c r="U63" s="224">
        <v>5.0565980753643359E-2</v>
      </c>
      <c r="V63" s="224">
        <v>4.8541696421510683E-2</v>
      </c>
      <c r="W63" s="224">
        <v>2.049518469126527E-2</v>
      </c>
      <c r="X63" s="224">
        <v>3.7847116246199831E-2</v>
      </c>
      <c r="Y63" s="224">
        <v>2.5847438941438951E-2</v>
      </c>
      <c r="DA63" s="177" t="s">
        <v>1179</v>
      </c>
    </row>
    <row r="64" spans="1:105" ht="12" customHeight="1" x14ac:dyDescent="0.25">
      <c r="A64" s="173" t="s">
        <v>93</v>
      </c>
      <c r="B64" s="224">
        <v>0.2035061384076132</v>
      </c>
      <c r="C64" s="224">
        <v>0.27249730598831468</v>
      </c>
      <c r="D64" s="224">
        <v>0.26433411450808331</v>
      </c>
      <c r="E64" s="224">
        <v>0.27061295140067659</v>
      </c>
      <c r="F64" s="224">
        <v>0.25836735791680759</v>
      </c>
      <c r="G64" s="224">
        <v>0.30240261281746472</v>
      </c>
      <c r="H64" s="224">
        <v>0.3422033037313682</v>
      </c>
      <c r="I64" s="224">
        <v>0.25169468880186768</v>
      </c>
      <c r="J64" s="224">
        <v>0.37060186080811591</v>
      </c>
      <c r="K64" s="224">
        <v>0.22505556993373821</v>
      </c>
      <c r="L64" s="224">
        <v>0.31196234095364328</v>
      </c>
      <c r="M64" s="224">
        <v>0.21640804227120569</v>
      </c>
      <c r="N64" s="224">
        <v>0.13508693002542191</v>
      </c>
      <c r="O64" s="224">
        <v>0.16029182376529971</v>
      </c>
      <c r="P64" s="224">
        <v>6.9368358458032089E-2</v>
      </c>
      <c r="Q64" s="224">
        <v>7.6403771933206799E-2</v>
      </c>
      <c r="R64" s="224">
        <v>9.6695113204569236E-2</v>
      </c>
      <c r="S64" s="224">
        <v>0.1980092796989677</v>
      </c>
      <c r="T64" s="224">
        <v>0.2022263924718769</v>
      </c>
      <c r="U64" s="224">
        <v>0.30102515395658352</v>
      </c>
      <c r="V64" s="224">
        <v>0.2889743543152013</v>
      </c>
      <c r="W64" s="224">
        <v>0.1220102138849984</v>
      </c>
      <c r="X64" s="224">
        <v>0.22530827692893379</v>
      </c>
      <c r="Y64" s="224">
        <v>0.1538728048139249</v>
      </c>
      <c r="DA64" s="177" t="s">
        <v>1180</v>
      </c>
    </row>
    <row r="65" spans="1:105" ht="12" customHeight="1" x14ac:dyDescent="0.25">
      <c r="A65" s="173" t="s">
        <v>94</v>
      </c>
      <c r="B65" s="224">
        <v>0.240843157262705</v>
      </c>
      <c r="C65" s="224">
        <v>0.32249204880668059</v>
      </c>
      <c r="D65" s="224">
        <v>0.31283116670836753</v>
      </c>
      <c r="E65" s="224">
        <v>0.32026197401954948</v>
      </c>
      <c r="F65" s="224">
        <v>0.30576969668438941</v>
      </c>
      <c r="G65" s="224">
        <v>0.35788404519558631</v>
      </c>
      <c r="H65" s="224">
        <v>0.4049869195164672</v>
      </c>
      <c r="I65" s="224">
        <v>0.29787280124139998</v>
      </c>
      <c r="J65" s="224">
        <v>0.43859572464434832</v>
      </c>
      <c r="K65" s="224">
        <v>0.26634623626847431</v>
      </c>
      <c r="L65" s="224">
        <v>0.3691976847983327</v>
      </c>
      <c r="M65" s="224">
        <v>0.25611215742909632</v>
      </c>
      <c r="N65" s="224">
        <v>0.15987116156212991</v>
      </c>
      <c r="O65" s="224">
        <v>0.18970036590103961</v>
      </c>
      <c r="P65" s="224">
        <v>8.2095285163833145E-2</v>
      </c>
      <c r="Q65" s="224">
        <v>9.0421477225007207E-2</v>
      </c>
      <c r="R65" s="224">
        <v>0.1144356457170724</v>
      </c>
      <c r="S65" s="224">
        <v>0.2343377967031845</v>
      </c>
      <c r="T65" s="224">
        <v>0.23932861792709281</v>
      </c>
      <c r="U65" s="224">
        <v>0.35625386566562228</v>
      </c>
      <c r="V65" s="224">
        <v>0.34199212075767532</v>
      </c>
      <c r="W65" s="224">
        <v>0.14439527652725401</v>
      </c>
      <c r="X65" s="224">
        <v>0.26664530710270817</v>
      </c>
      <c r="Y65" s="224">
        <v>0.18210365750258481</v>
      </c>
      <c r="DA65" s="177" t="s">
        <v>1181</v>
      </c>
    </row>
    <row r="66" spans="1:105" ht="12" customHeight="1" x14ac:dyDescent="0.25">
      <c r="A66" s="56" t="s">
        <v>95</v>
      </c>
      <c r="B66" s="260">
        <v>7.2008749304049172E-2</v>
      </c>
      <c r="C66" s="260">
        <v>9.7271096230785267E-2</v>
      </c>
      <c r="D66" s="260">
        <v>9.607475854180364E-2</v>
      </c>
      <c r="E66" s="260">
        <v>9.6147274204771038E-2</v>
      </c>
      <c r="F66" s="260">
        <v>9.3787202686227894E-2</v>
      </c>
      <c r="G66" s="260">
        <v>0.10641944404301409</v>
      </c>
      <c r="H66" s="260">
        <v>0.1229846561293344</v>
      </c>
      <c r="I66" s="260">
        <v>9.2795961268051078E-2</v>
      </c>
      <c r="J66" s="260">
        <v>0.19971032516572221</v>
      </c>
      <c r="K66" s="260">
        <v>0.12827536535928999</v>
      </c>
      <c r="L66" s="260">
        <v>0.18385910763322691</v>
      </c>
      <c r="M66" s="260">
        <v>9.85323429855018E-2</v>
      </c>
      <c r="N66" s="260">
        <v>6.1148841248851671E-2</v>
      </c>
      <c r="O66" s="260">
        <v>7.4414903774398189E-2</v>
      </c>
      <c r="P66" s="260">
        <v>3.63231411176494E-2</v>
      </c>
      <c r="Q66" s="260">
        <v>3.8217692560381669E-2</v>
      </c>
      <c r="R66" s="260">
        <v>4.860977746347097E-2</v>
      </c>
      <c r="S66" s="260">
        <v>0.1106792629896898</v>
      </c>
      <c r="T66" s="260">
        <v>0.11372462172002069</v>
      </c>
      <c r="U66" s="260">
        <v>0.14246506590768249</v>
      </c>
      <c r="V66" s="260">
        <v>0.1332475789063218</v>
      </c>
      <c r="W66" s="260">
        <v>5.9840410756891359E-2</v>
      </c>
      <c r="X66" s="260">
        <v>8.5674920679469441E-2</v>
      </c>
      <c r="Y66" s="260">
        <v>5.912916790306795E-2</v>
      </c>
      <c r="DA66" s="68" t="s">
        <v>1182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4.9897467017419393E-4</v>
      </c>
      <c r="I67" s="226">
        <v>2.2831473634408179E-4</v>
      </c>
      <c r="J67" s="226">
        <v>1.396982200886345E-2</v>
      </c>
      <c r="K67" s="226">
        <v>1.7005304674041849E-2</v>
      </c>
      <c r="L67" s="226">
        <v>2.195777541655625E-2</v>
      </c>
      <c r="M67" s="226">
        <v>1.386418155498738E-2</v>
      </c>
      <c r="N67" s="226">
        <v>0</v>
      </c>
      <c r="O67" s="226">
        <v>0</v>
      </c>
      <c r="P67" s="226">
        <v>0</v>
      </c>
      <c r="Q67" s="226">
        <v>0</v>
      </c>
      <c r="R67" s="226">
        <v>0</v>
      </c>
      <c r="S67" s="226">
        <v>2.0687254114563299E-3</v>
      </c>
      <c r="T67" s="226">
        <v>5.4810936021315471E-3</v>
      </c>
      <c r="U67" s="226">
        <v>4.2024889754166033E-3</v>
      </c>
      <c r="V67" s="226">
        <v>5.4777545677485561E-3</v>
      </c>
      <c r="W67" s="226">
        <v>1.6686409486458161E-3</v>
      </c>
      <c r="X67" s="226">
        <v>2.290043385989786E-3</v>
      </c>
      <c r="Y67" s="226">
        <v>1.888790329012591E-3</v>
      </c>
      <c r="DA67" s="69" t="s">
        <v>1183</v>
      </c>
    </row>
    <row r="68" spans="1:105" ht="12" customHeight="1" x14ac:dyDescent="0.25">
      <c r="A68" s="37" t="s">
        <v>35</v>
      </c>
      <c r="B68" s="226">
        <v>2.7496271265105818E-2</v>
      </c>
      <c r="C68" s="226">
        <v>3.8954427819258002E-2</v>
      </c>
      <c r="D68" s="226">
        <v>4.5734723197405659E-2</v>
      </c>
      <c r="E68" s="226">
        <v>4.6587015480354321E-2</v>
      </c>
      <c r="F68" s="226">
        <v>5.8405549644163647E-2</v>
      </c>
      <c r="G68" s="226">
        <v>6.3300288397570875E-2</v>
      </c>
      <c r="H68" s="226">
        <v>7.61896817333481E-2</v>
      </c>
      <c r="I68" s="226">
        <v>5.9412017835521393E-2</v>
      </c>
      <c r="J68" s="226">
        <v>0.1597373367612043</v>
      </c>
      <c r="K68" s="226">
        <v>9.8288179686884594E-2</v>
      </c>
      <c r="L68" s="226">
        <v>0.14499447886207389</v>
      </c>
      <c r="M68" s="226">
        <v>6.4311564237127999E-2</v>
      </c>
      <c r="N68" s="226">
        <v>4.5577364029485902E-2</v>
      </c>
      <c r="O68" s="226">
        <v>5.6304293179325247E-2</v>
      </c>
      <c r="P68" s="226">
        <v>2.9692217822347291E-2</v>
      </c>
      <c r="Q68" s="226">
        <v>3.0560523212291909E-2</v>
      </c>
      <c r="R68" s="226">
        <v>3.9755415877690679E-2</v>
      </c>
      <c r="S68" s="226">
        <v>9.3098097610221642E-2</v>
      </c>
      <c r="T68" s="226">
        <v>9.301692873864123E-2</v>
      </c>
      <c r="U68" s="226">
        <v>0.1031191772919096</v>
      </c>
      <c r="V68" s="226">
        <v>8.9290182866662279E-2</v>
      </c>
      <c r="W68" s="226">
        <v>4.4415337032681822E-2</v>
      </c>
      <c r="X68" s="226">
        <v>3.7240335387173203E-2</v>
      </c>
      <c r="Y68" s="226">
        <v>2.476563083388077E-2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7.9228666325425578E-4</v>
      </c>
      <c r="T70" s="226">
        <v>6.9779654077027533E-4</v>
      </c>
      <c r="U70" s="226">
        <v>9.4029807033154105E-4</v>
      </c>
      <c r="V70" s="226">
        <v>8.9455353117885695E-4</v>
      </c>
      <c r="W70" s="226">
        <v>4.181564824213277E-4</v>
      </c>
      <c r="X70" s="226">
        <v>5.5240580199783756E-4</v>
      </c>
      <c r="Y70" s="226">
        <v>3.6967271321366259E-4</v>
      </c>
      <c r="DA70" s="69" t="s">
        <v>1186</v>
      </c>
    </row>
    <row r="71" spans="1:105" ht="12" customHeight="1" x14ac:dyDescent="0.25">
      <c r="A71" s="37" t="s">
        <v>40</v>
      </c>
      <c r="B71" s="226">
        <v>4.451247803894335E-2</v>
      </c>
      <c r="C71" s="226">
        <v>5.8316668411527273E-2</v>
      </c>
      <c r="D71" s="226">
        <v>5.0340035344397967E-2</v>
      </c>
      <c r="E71" s="226">
        <v>4.956025872441671E-2</v>
      </c>
      <c r="F71" s="226">
        <v>3.538165304206424E-2</v>
      </c>
      <c r="G71" s="226">
        <v>4.3119155645443212E-2</v>
      </c>
      <c r="H71" s="226">
        <v>4.6295999725812068E-2</v>
      </c>
      <c r="I71" s="226">
        <v>3.3155628696185609E-2</v>
      </c>
      <c r="J71" s="226">
        <v>2.6003166395654451E-2</v>
      </c>
      <c r="K71" s="226">
        <v>1.298188099836352E-2</v>
      </c>
      <c r="L71" s="226">
        <v>1.690685335459674E-2</v>
      </c>
      <c r="M71" s="226">
        <v>2.0356597193386419E-2</v>
      </c>
      <c r="N71" s="226">
        <v>1.5571477219365779E-2</v>
      </c>
      <c r="O71" s="226">
        <v>1.8110610595072942E-2</v>
      </c>
      <c r="P71" s="226">
        <v>6.6309232953021069E-3</v>
      </c>
      <c r="Q71" s="226">
        <v>7.6571693480897559E-3</v>
      </c>
      <c r="R71" s="226">
        <v>8.8543615857802904E-3</v>
      </c>
      <c r="S71" s="226">
        <v>1.4720153304757519E-2</v>
      </c>
      <c r="T71" s="226">
        <v>1.4528802838477611E-2</v>
      </c>
      <c r="U71" s="226">
        <v>3.4203101570024777E-2</v>
      </c>
      <c r="V71" s="226">
        <v>3.7585087940732093E-2</v>
      </c>
      <c r="W71" s="226">
        <v>1.3338276293142401E-2</v>
      </c>
      <c r="X71" s="226">
        <v>4.5592136104308609E-2</v>
      </c>
      <c r="Y71" s="226">
        <v>3.2105074026960917E-2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0.77481850506178118</v>
      </c>
      <c r="C72" s="261">
        <f t="shared" si="2"/>
        <v>1.1063772870405602</v>
      </c>
      <c r="D72" s="261">
        <f t="shared" si="2"/>
        <v>1.1056687119016926</v>
      </c>
      <c r="E72" s="261">
        <f t="shared" si="2"/>
        <v>1.084150949098226</v>
      </c>
      <c r="F72" s="261">
        <f t="shared" si="2"/>
        <v>1.149183283222295</v>
      </c>
      <c r="G72" s="261">
        <f t="shared" si="2"/>
        <v>1.2635008709516145</v>
      </c>
      <c r="H72" s="261">
        <f t="shared" si="2"/>
        <v>1.4941710900611469</v>
      </c>
      <c r="I72" s="261">
        <f t="shared" si="2"/>
        <v>1.1626796456418236</v>
      </c>
      <c r="J72" s="261">
        <f t="shared" si="2"/>
        <v>2.9458322454613932</v>
      </c>
      <c r="K72" s="261">
        <f t="shared" si="2"/>
        <v>1.9875225090059703</v>
      </c>
      <c r="L72" s="261">
        <f t="shared" si="2"/>
        <v>2.8578370742238226</v>
      </c>
      <c r="M72" s="261">
        <f t="shared" si="2"/>
        <v>1.4454234218098041</v>
      </c>
      <c r="N72" s="261">
        <f t="shared" si="2"/>
        <v>0.92021764398539008</v>
      </c>
      <c r="O72" s="261">
        <f t="shared" si="2"/>
        <v>1.169702302127346</v>
      </c>
      <c r="P72" s="261">
        <f t="shared" si="2"/>
        <v>0.62241115763788035</v>
      </c>
      <c r="Q72" s="261">
        <f t="shared" si="2"/>
        <v>0.62662054559736735</v>
      </c>
      <c r="R72" s="261">
        <f t="shared" si="2"/>
        <v>0.76081883584299559</v>
      </c>
      <c r="S72" s="261">
        <f t="shared" si="2"/>
        <v>1.7130212711560131</v>
      </c>
      <c r="T72" s="261">
        <f t="shared" si="2"/>
        <v>1.7368538363242205</v>
      </c>
      <c r="U72" s="261">
        <f t="shared" si="2"/>
        <v>2.252724435172671</v>
      </c>
      <c r="V72" s="261">
        <f t="shared" si="2"/>
        <v>2.2636791648202736</v>
      </c>
      <c r="W72" s="261">
        <f t="shared" si="2"/>
        <v>1.0027092597610725</v>
      </c>
      <c r="X72" s="261">
        <f t="shared" si="2"/>
        <v>1.1855090012785827</v>
      </c>
      <c r="Y72" s="261">
        <f t="shared" si="2"/>
        <v>0.84245956755728579</v>
      </c>
      <c r="DA72" s="70"/>
    </row>
    <row r="73" spans="1:105" ht="12" customHeight="1" x14ac:dyDescent="0.25">
      <c r="A73" s="60" t="s">
        <v>1052</v>
      </c>
      <c r="B73" s="262">
        <v>0.77391961239700013</v>
      </c>
      <c r="C73" s="262">
        <v>1.1051736583370619</v>
      </c>
      <c r="D73" s="262">
        <v>1.1045011402577021</v>
      </c>
      <c r="E73" s="262">
        <v>1.0829556436449741</v>
      </c>
      <c r="F73" s="262">
        <v>1.148042066919595</v>
      </c>
      <c r="G73" s="262">
        <v>1.2621651496185911</v>
      </c>
      <c r="H73" s="262">
        <v>1.492659567892848</v>
      </c>
      <c r="I73" s="262">
        <v>1.161567902717022</v>
      </c>
      <c r="J73" s="262">
        <v>2.9441952860220302</v>
      </c>
      <c r="K73" s="262">
        <v>1.986528431861347</v>
      </c>
      <c r="L73" s="262">
        <v>2.856459127287355</v>
      </c>
      <c r="M73" s="262">
        <v>1.444467541052008</v>
      </c>
      <c r="N73" s="262">
        <v>0.91962096099853863</v>
      </c>
      <c r="O73" s="262">
        <v>1.1689942883753559</v>
      </c>
      <c r="P73" s="262">
        <v>0.62210475553584188</v>
      </c>
      <c r="Q73" s="262">
        <v>0.62628306786480481</v>
      </c>
      <c r="R73" s="262">
        <v>0.76039173065265642</v>
      </c>
      <c r="S73" s="262">
        <v>1.7121466582796021</v>
      </c>
      <c r="T73" s="262">
        <v>1.735960596335292</v>
      </c>
      <c r="U73" s="262">
        <v>2.251394798116396</v>
      </c>
      <c r="V73" s="262">
        <v>2.2624027565043558</v>
      </c>
      <c r="W73" s="262">
        <v>1.0021703370182611</v>
      </c>
      <c r="X73" s="262">
        <v>1.1845138079196471</v>
      </c>
      <c r="Y73" s="262">
        <v>0.84177990680287906</v>
      </c>
      <c r="DA73" s="72" t="s">
        <v>1188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2.169779687850883E-2</v>
      </c>
      <c r="P74" s="229">
        <v>5.2130838867918234E-3</v>
      </c>
      <c r="Q74" s="229">
        <v>0</v>
      </c>
      <c r="R74" s="229">
        <v>0</v>
      </c>
      <c r="S74" s="229">
        <v>0</v>
      </c>
      <c r="T74" s="229">
        <v>4.0893757722054664E-3</v>
      </c>
      <c r="U74" s="229">
        <v>3.7569212305620981E-4</v>
      </c>
      <c r="V74" s="229">
        <v>1.9302291626872501E-3</v>
      </c>
      <c r="W74" s="229">
        <v>7.2353169277582863E-3</v>
      </c>
      <c r="X74" s="229">
        <v>2.983167599372043E-3</v>
      </c>
      <c r="Y74" s="229">
        <v>1.3948775644257361E-3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8.4223660225321906E-2</v>
      </c>
      <c r="N76" s="229">
        <v>0.15097729614490599</v>
      </c>
      <c r="O76" s="229">
        <v>0.17288966866812289</v>
      </c>
      <c r="P76" s="229">
        <v>8.3061607172941934E-2</v>
      </c>
      <c r="Q76" s="229">
        <v>9.3658075549555894E-2</v>
      </c>
      <c r="R76" s="229">
        <v>0.12164926340019309</v>
      </c>
      <c r="S76" s="229">
        <v>0.25908571472428832</v>
      </c>
      <c r="T76" s="229">
        <v>0.34091704545396873</v>
      </c>
      <c r="U76" s="229">
        <v>0.48711866918183999</v>
      </c>
      <c r="V76" s="229">
        <v>0.44129388159587629</v>
      </c>
      <c r="W76" s="229">
        <v>0.18615710042160671</v>
      </c>
      <c r="X76" s="229">
        <v>0.28013833082276651</v>
      </c>
      <c r="Y76" s="229">
        <v>0.22702381152546319</v>
      </c>
      <c r="DA76" s="73" t="s">
        <v>1191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8.4742727817554864E-3</v>
      </c>
      <c r="I77" s="229">
        <v>3.483414218674871E-3</v>
      </c>
      <c r="J77" s="229">
        <v>0.1279752796449494</v>
      </c>
      <c r="K77" s="229">
        <v>0.17164916739993241</v>
      </c>
      <c r="L77" s="229">
        <v>0.20888068887297501</v>
      </c>
      <c r="M77" s="229">
        <v>0.14393087201967461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1.6816389895956439E-2</v>
      </c>
      <c r="T77" s="229">
        <v>4.5996316268884278E-2</v>
      </c>
      <c r="U77" s="229">
        <v>3.0826518416393851E-2</v>
      </c>
      <c r="V77" s="229">
        <v>3.2253682066248748E-2</v>
      </c>
      <c r="W77" s="229">
        <v>1.124134090129722E-2</v>
      </c>
      <c r="X77" s="229">
        <v>2.1338922632474569E-2</v>
      </c>
      <c r="Y77" s="229">
        <v>1.561636297168997E-2</v>
      </c>
      <c r="DA77" s="73" t="s">
        <v>1192</v>
      </c>
    </row>
    <row r="78" spans="1:105" ht="12" customHeight="1" x14ac:dyDescent="0.25">
      <c r="A78" s="64" t="s">
        <v>32</v>
      </c>
      <c r="B78" s="229">
        <v>0.2232093229373189</v>
      </c>
      <c r="C78" s="229">
        <v>0.24691519686470581</v>
      </c>
      <c r="D78" s="229">
        <v>0.35012152000955699</v>
      </c>
      <c r="E78" s="229">
        <v>0.27063918550192378</v>
      </c>
      <c r="F78" s="229">
        <v>0</v>
      </c>
      <c r="G78" s="229">
        <v>0</v>
      </c>
      <c r="H78" s="229">
        <v>0</v>
      </c>
      <c r="I78" s="229">
        <v>0</v>
      </c>
      <c r="J78" s="229">
        <v>0.23104782851650599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0.14493399269466939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0.20027759454948901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1.1274119161434049E-2</v>
      </c>
      <c r="T79" s="229">
        <v>1.435206493298309E-3</v>
      </c>
      <c r="U79" s="229">
        <v>1.093409369057393E-3</v>
      </c>
      <c r="V79" s="229">
        <v>1.0642905164027991E-3</v>
      </c>
      <c r="W79" s="229">
        <v>4.8479927443006391E-4</v>
      </c>
      <c r="X79" s="229">
        <v>3.6538651635254621E-4</v>
      </c>
      <c r="Y79" s="229">
        <v>1.791885255766666E-4</v>
      </c>
      <c r="DA79" s="73" t="s">
        <v>1194</v>
      </c>
    </row>
    <row r="80" spans="1:105" ht="12" customHeight="1" x14ac:dyDescent="0.25">
      <c r="A80" s="64" t="s">
        <v>35</v>
      </c>
      <c r="B80" s="229">
        <v>0.38537890120041929</v>
      </c>
      <c r="C80" s="229">
        <v>0.49364677020362829</v>
      </c>
      <c r="D80" s="229">
        <v>0.59525791776144954</v>
      </c>
      <c r="E80" s="229">
        <v>0.69837955560105858</v>
      </c>
      <c r="F80" s="229">
        <v>0.94690478212074325</v>
      </c>
      <c r="G80" s="229">
        <v>1.117572003364272</v>
      </c>
      <c r="H80" s="229">
        <v>1.2364267334932579</v>
      </c>
      <c r="I80" s="229">
        <v>0.86615131067002737</v>
      </c>
      <c r="J80" s="229">
        <v>1.398266462569093</v>
      </c>
      <c r="K80" s="229">
        <v>0.94799678218536465</v>
      </c>
      <c r="L80" s="229">
        <v>1.3179826859390269</v>
      </c>
      <c r="M80" s="229">
        <v>0.63796533335262651</v>
      </c>
      <c r="N80" s="229">
        <v>0.36246959551931729</v>
      </c>
      <c r="O80" s="229">
        <v>0.40351836585689038</v>
      </c>
      <c r="P80" s="229">
        <v>0.16619490311893079</v>
      </c>
      <c r="Q80" s="229">
        <v>0.19905610731016979</v>
      </c>
      <c r="R80" s="229">
        <v>0.2976560817477823</v>
      </c>
      <c r="S80" s="229">
        <v>0.72313438539175801</v>
      </c>
      <c r="T80" s="229">
        <v>0.74587511183121258</v>
      </c>
      <c r="U80" s="229">
        <v>0.72277915973543161</v>
      </c>
      <c r="V80" s="229">
        <v>0.50237582317225815</v>
      </c>
      <c r="W80" s="229">
        <v>0.28591469074620318</v>
      </c>
      <c r="X80" s="229">
        <v>0.3315817730451453</v>
      </c>
      <c r="Y80" s="229">
        <v>0.19565629558736941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0.1388337367720105</v>
      </c>
      <c r="C82" s="229">
        <v>0.158027550992904</v>
      </c>
      <c r="D82" s="229">
        <v>9.8296566785176009E-2</v>
      </c>
      <c r="E82" s="229">
        <v>6.5398979609676708E-2</v>
      </c>
      <c r="F82" s="229">
        <v>0.16890102446252431</v>
      </c>
      <c r="G82" s="229">
        <v>0.11043406910305791</v>
      </c>
      <c r="H82" s="229">
        <v>0.2269793649944146</v>
      </c>
      <c r="I82" s="229">
        <v>0.27252784079014009</v>
      </c>
      <c r="J82" s="229">
        <v>0.96030047271903207</v>
      </c>
      <c r="K82" s="229">
        <v>0.43632538250647329</v>
      </c>
      <c r="L82" s="229">
        <v>0.82230004731910755</v>
      </c>
      <c r="M82" s="229">
        <v>0.49564343113565762</v>
      </c>
      <c r="N82" s="229">
        <v>0.38061466067985877</v>
      </c>
      <c r="O82" s="229">
        <v>0.44266921414223398</v>
      </c>
      <c r="P82" s="229">
        <v>0.3098630358773018</v>
      </c>
      <c r="Q82" s="229">
        <v>0.26574992538950848</v>
      </c>
      <c r="R82" s="229">
        <v>0.26044209454886053</v>
      </c>
      <c r="S82" s="229">
        <v>0.54828443813215988</v>
      </c>
      <c r="T82" s="229">
        <v>0.43430137065175989</v>
      </c>
      <c r="U82" s="229">
        <v>0.75599329015604622</v>
      </c>
      <c r="V82" s="229">
        <v>0.94458486463745683</v>
      </c>
      <c r="W82" s="229">
        <v>0.26106799023318628</v>
      </c>
      <c r="X82" s="229">
        <v>0.32901437551174367</v>
      </c>
      <c r="Y82" s="229">
        <v>0.25126772534147701</v>
      </c>
      <c r="DA82" s="73" t="s">
        <v>1197</v>
      </c>
    </row>
    <row r="83" spans="1:105" ht="12" customHeight="1" x14ac:dyDescent="0.25">
      <c r="A83" s="64" t="s">
        <v>39</v>
      </c>
      <c r="B83" s="229">
        <v>2.6497651487251361E-2</v>
      </c>
      <c r="C83" s="229">
        <v>6.1650147581154523E-2</v>
      </c>
      <c r="D83" s="229">
        <v>6.0825135701519477E-2</v>
      </c>
      <c r="E83" s="229">
        <v>4.8537922932314549E-2</v>
      </c>
      <c r="F83" s="229">
        <v>3.2236260336327427E-2</v>
      </c>
      <c r="G83" s="229">
        <v>3.4159077151261277E-2</v>
      </c>
      <c r="H83" s="229">
        <v>2.0779196623419389E-2</v>
      </c>
      <c r="I83" s="229">
        <v>1.9405337038179711E-2</v>
      </c>
      <c r="J83" s="229">
        <v>2.632764802296067E-2</v>
      </c>
      <c r="K83" s="229">
        <v>0.43055709976957679</v>
      </c>
      <c r="L83" s="229">
        <v>0.50729570515624567</v>
      </c>
      <c r="M83" s="229">
        <v>8.2704244318726916E-2</v>
      </c>
      <c r="N83" s="229">
        <v>2.5559408654456509E-2</v>
      </c>
      <c r="O83" s="229">
        <v>0.12821924282959979</v>
      </c>
      <c r="P83" s="229">
        <v>5.7772125479875563E-2</v>
      </c>
      <c r="Q83" s="229">
        <v>6.7818959615570565E-2</v>
      </c>
      <c r="R83" s="229">
        <v>8.0644290955820486E-2</v>
      </c>
      <c r="S83" s="229">
        <v>0.1535516109740051</v>
      </c>
      <c r="T83" s="229">
        <v>0.16334616986396289</v>
      </c>
      <c r="U83" s="229">
        <v>0.25320805913457051</v>
      </c>
      <c r="V83" s="229">
        <v>0.33889998535342603</v>
      </c>
      <c r="W83" s="229">
        <v>0.2500690985137789</v>
      </c>
      <c r="X83" s="229">
        <v>0.2190918517917923</v>
      </c>
      <c r="Y83" s="229">
        <v>0.1506416452868771</v>
      </c>
      <c r="DA83" s="73" t="s">
        <v>1198</v>
      </c>
    </row>
    <row r="84" spans="1:105" ht="12" customHeight="1" x14ac:dyDescent="0.25">
      <c r="A84" s="60" t="s">
        <v>1064</v>
      </c>
      <c r="B84" s="262">
        <v>8.9889266478108813E-4</v>
      </c>
      <c r="C84" s="262">
        <v>1.203628703498313E-3</v>
      </c>
      <c r="D84" s="262">
        <v>1.167571643990427E-3</v>
      </c>
      <c r="E84" s="262">
        <v>1.195305453251769E-3</v>
      </c>
      <c r="F84" s="262">
        <v>1.1412163026999879E-3</v>
      </c>
      <c r="G84" s="262">
        <v>1.335721333023365E-3</v>
      </c>
      <c r="H84" s="262">
        <v>1.5115221682987529E-3</v>
      </c>
      <c r="I84" s="262">
        <v>1.1117429248015929E-3</v>
      </c>
      <c r="J84" s="262">
        <v>1.6369594393629101E-3</v>
      </c>
      <c r="K84" s="262">
        <v>9.940771446233503E-4</v>
      </c>
      <c r="L84" s="262">
        <v>1.3779469364678201E-3</v>
      </c>
      <c r="M84" s="262">
        <v>9.5588075779607653E-4</v>
      </c>
      <c r="N84" s="262">
        <v>5.9668298685139451E-4</v>
      </c>
      <c r="O84" s="262">
        <v>7.0801375199019815E-4</v>
      </c>
      <c r="P84" s="262">
        <v>3.0640210203849798E-4</v>
      </c>
      <c r="Q84" s="262">
        <v>3.3747773256257449E-4</v>
      </c>
      <c r="R84" s="262">
        <v>4.271051903391264E-4</v>
      </c>
      <c r="S84" s="262">
        <v>8.7461287641105525E-4</v>
      </c>
      <c r="T84" s="262">
        <v>8.9323998892856609E-4</v>
      </c>
      <c r="U84" s="262">
        <v>1.3296370562748969E-3</v>
      </c>
      <c r="V84" s="262">
        <v>1.2764083159177481E-3</v>
      </c>
      <c r="W84" s="262">
        <v>5.3892274281144652E-4</v>
      </c>
      <c r="X84" s="262">
        <v>9.9519335893559512E-4</v>
      </c>
      <c r="Y84" s="262">
        <v>6.7966075440678141E-4</v>
      </c>
      <c r="DA84" s="72" t="s">
        <v>1199</v>
      </c>
    </row>
    <row r="85" spans="1:105" ht="12" customHeight="1" x14ac:dyDescent="0.25">
      <c r="A85" s="57" t="s">
        <v>1010</v>
      </c>
      <c r="B85" s="261">
        <v>0.26912349198235219</v>
      </c>
      <c r="C85" s="261">
        <v>0.37178258302557732</v>
      </c>
      <c r="D85" s="261">
        <v>0.38164821461795267</v>
      </c>
      <c r="E85" s="261">
        <v>0.37838361241138591</v>
      </c>
      <c r="F85" s="261">
        <v>0.39661318963826531</v>
      </c>
      <c r="G85" s="261">
        <v>0.44072967379068673</v>
      </c>
      <c r="H85" s="261">
        <v>0.51768153950884921</v>
      </c>
      <c r="I85" s="261">
        <v>0.39656741285812669</v>
      </c>
      <c r="J85" s="261">
        <v>0.94796644072424219</v>
      </c>
      <c r="K85" s="261">
        <v>0.6110438954817049</v>
      </c>
      <c r="L85" s="261">
        <v>0.87647652548209798</v>
      </c>
      <c r="M85" s="261">
        <v>0.46315822599716028</v>
      </c>
      <c r="N85" s="261">
        <v>0.29395416612781949</v>
      </c>
      <c r="O85" s="261">
        <v>0.36103300609350492</v>
      </c>
      <c r="P85" s="261">
        <v>0.18330850996384129</v>
      </c>
      <c r="Q85" s="261">
        <v>0.18996168401968119</v>
      </c>
      <c r="R85" s="261">
        <v>0.2383912402333582</v>
      </c>
      <c r="S85" s="261">
        <v>0.54364556669301101</v>
      </c>
      <c r="T85" s="261">
        <v>0.56085069984929004</v>
      </c>
      <c r="U85" s="261">
        <v>0.70531183361572947</v>
      </c>
      <c r="V85" s="261">
        <v>0.67078409676155948</v>
      </c>
      <c r="W85" s="261">
        <v>0.29874082095853438</v>
      </c>
      <c r="X85" s="261">
        <v>0.3713080153155327</v>
      </c>
      <c r="Y85" s="261">
        <v>0.26189526110881428</v>
      </c>
      <c r="DA85" s="70" t="s">
        <v>1200</v>
      </c>
    </row>
    <row r="86" spans="1:105" ht="12" customHeight="1" x14ac:dyDescent="0.25">
      <c r="A86" s="60" t="s">
        <v>1012</v>
      </c>
      <c r="B86" s="262">
        <v>0.2442659133988194</v>
      </c>
      <c r="C86" s="262">
        <v>0.33826217463204061</v>
      </c>
      <c r="D86" s="262">
        <v>0.35708175667720399</v>
      </c>
      <c r="E86" s="262">
        <v>0.35159985319053161</v>
      </c>
      <c r="F86" s="262">
        <v>0.37403846165681681</v>
      </c>
      <c r="G86" s="262">
        <v>0.41272034528789869</v>
      </c>
      <c r="H86" s="262">
        <v>0.488316749365997</v>
      </c>
      <c r="I86" s="262">
        <v>0.37575767789989378</v>
      </c>
      <c r="J86" s="262">
        <v>0.93588616786304568</v>
      </c>
      <c r="K86" s="262">
        <v>0.60428942238698324</v>
      </c>
      <c r="L86" s="262">
        <v>0.86774986071754046</v>
      </c>
      <c r="M86" s="262">
        <v>0.45260564046118867</v>
      </c>
      <c r="N86" s="262">
        <v>0.28705167421049549</v>
      </c>
      <c r="O86" s="262">
        <v>0.35338944918275828</v>
      </c>
      <c r="P86" s="262">
        <v>0.18068137512097429</v>
      </c>
      <c r="Q86" s="262">
        <v>0.18678842598021439</v>
      </c>
      <c r="R86" s="262">
        <v>0.2346918647916254</v>
      </c>
      <c r="S86" s="262">
        <v>0.53751072971516767</v>
      </c>
      <c r="T86" s="262">
        <v>0.55517391554123063</v>
      </c>
      <c r="U86" s="262">
        <v>0.69197558676047821</v>
      </c>
      <c r="V86" s="262">
        <v>0.65661232369007805</v>
      </c>
      <c r="W86" s="262">
        <v>0.29361412351086491</v>
      </c>
      <c r="X86" s="262">
        <v>0.34907332528739821</v>
      </c>
      <c r="Y86" s="262">
        <v>0.24763529914560131</v>
      </c>
      <c r="DA86" s="72" t="s">
        <v>1201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1.2922211636332431E-2</v>
      </c>
      <c r="P87" s="230">
        <v>3.731716180137957E-3</v>
      </c>
      <c r="Q87" s="230">
        <v>0</v>
      </c>
      <c r="R87" s="230">
        <v>0</v>
      </c>
      <c r="S87" s="230">
        <v>0</v>
      </c>
      <c r="T87" s="230">
        <v>2.0151438670876821E-3</v>
      </c>
      <c r="U87" s="230">
        <v>2.1135602740725981E-4</v>
      </c>
      <c r="V87" s="230">
        <v>1.3081967559055881E-3</v>
      </c>
      <c r="W87" s="230">
        <v>4.368905230645757E-3</v>
      </c>
      <c r="X87" s="230">
        <v>1.652427146696133E-3</v>
      </c>
      <c r="Y87" s="230">
        <v>7.9307990035259849E-4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4.4071004562730463E-2</v>
      </c>
      <c r="N88" s="295">
        <v>8.4263307913586508E-2</v>
      </c>
      <c r="O88" s="295">
        <v>0.1019489613258769</v>
      </c>
      <c r="P88" s="295">
        <v>5.8871726920852553E-2</v>
      </c>
      <c r="Q88" s="295">
        <v>5.9667905466935511E-2</v>
      </c>
      <c r="R88" s="295">
        <v>6.7972826226590996E-2</v>
      </c>
      <c r="S88" s="295">
        <v>0.13919675243406621</v>
      </c>
      <c r="T88" s="295">
        <v>0.16633755240800199</v>
      </c>
      <c r="U88" s="295">
        <v>0.27133753526852022</v>
      </c>
      <c r="V88" s="295">
        <v>0.29613153264726599</v>
      </c>
      <c r="W88" s="295">
        <v>0.11129796507950469</v>
      </c>
      <c r="X88" s="295">
        <v>0.15364193124967371</v>
      </c>
      <c r="Y88" s="295">
        <v>0.1278041094191206</v>
      </c>
      <c r="DA88" s="122" t="s">
        <v>1203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3.2546585417341811E-3</v>
      </c>
      <c r="I89" s="295">
        <v>1.473624123400234E-3</v>
      </c>
      <c r="J89" s="295">
        <v>6.6739796644733729E-2</v>
      </c>
      <c r="K89" s="295">
        <v>9.0987507265725187E-2</v>
      </c>
      <c r="L89" s="295">
        <v>0.1165513594074412</v>
      </c>
      <c r="M89" s="295">
        <v>7.390799696694729E-2</v>
      </c>
      <c r="N89" s="295">
        <v>0</v>
      </c>
      <c r="O89" s="295">
        <v>0</v>
      </c>
      <c r="P89" s="295">
        <v>0</v>
      </c>
      <c r="Q89" s="295">
        <v>0</v>
      </c>
      <c r="R89" s="295">
        <v>0</v>
      </c>
      <c r="S89" s="295">
        <v>8.8661901287274102E-3</v>
      </c>
      <c r="T89" s="295">
        <v>2.2023344848194432E-2</v>
      </c>
      <c r="U89" s="295">
        <v>1.685071044137007E-2</v>
      </c>
      <c r="V89" s="295">
        <v>2.124000848068271E-2</v>
      </c>
      <c r="W89" s="295">
        <v>6.5954491054867831E-3</v>
      </c>
      <c r="X89" s="295">
        <v>1.148492984418845E-2</v>
      </c>
      <c r="Y89" s="295">
        <v>8.6272411811307223E-3</v>
      </c>
      <c r="DA89" s="122" t="s">
        <v>1204</v>
      </c>
    </row>
    <row r="90" spans="1:105" ht="12" customHeight="1" x14ac:dyDescent="0.25">
      <c r="A90" s="59" t="s">
        <v>32</v>
      </c>
      <c r="B90" s="295">
        <v>9.0142509294068474E-2</v>
      </c>
      <c r="C90" s="295">
        <v>0.1135165911749358</v>
      </c>
      <c r="D90" s="295">
        <v>0.13305864651340349</v>
      </c>
      <c r="E90" s="295">
        <v>9.8890918736891723E-2</v>
      </c>
      <c r="F90" s="295">
        <v>0</v>
      </c>
      <c r="G90" s="295">
        <v>0</v>
      </c>
      <c r="H90" s="295">
        <v>0</v>
      </c>
      <c r="I90" s="295">
        <v>0</v>
      </c>
      <c r="J90" s="295">
        <v>0.1242863097156833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1205</v>
      </c>
    </row>
    <row r="91" spans="1:105" ht="12" customHeight="1" x14ac:dyDescent="0.25">
      <c r="A91" s="59" t="s">
        <v>35</v>
      </c>
      <c r="B91" s="295">
        <v>0.15412340410475089</v>
      </c>
      <c r="C91" s="295">
        <v>0.2247455834571048</v>
      </c>
      <c r="D91" s="295">
        <v>0.22402311016380039</v>
      </c>
      <c r="E91" s="295">
        <v>0.2527089344536399</v>
      </c>
      <c r="F91" s="295">
        <v>0.37403846165681681</v>
      </c>
      <c r="G91" s="295">
        <v>0.41272034528789869</v>
      </c>
      <c r="H91" s="295">
        <v>0.48506209082426283</v>
      </c>
      <c r="I91" s="295">
        <v>0.37428405377649349</v>
      </c>
      <c r="J91" s="295">
        <v>0.74486006150262862</v>
      </c>
      <c r="K91" s="295">
        <v>0.513301915121258</v>
      </c>
      <c r="L91" s="295">
        <v>0.75119850131009924</v>
      </c>
      <c r="M91" s="295">
        <v>0.33462663893151101</v>
      </c>
      <c r="N91" s="295">
        <v>0.202788366296909</v>
      </c>
      <c r="O91" s="295">
        <v>0.238518276220549</v>
      </c>
      <c r="P91" s="295">
        <v>0.1180779320199838</v>
      </c>
      <c r="Q91" s="295">
        <v>0.12712052051327891</v>
      </c>
      <c r="R91" s="295">
        <v>0.16671903856503439</v>
      </c>
      <c r="S91" s="295">
        <v>0.38944778715237399</v>
      </c>
      <c r="T91" s="295">
        <v>0.36479787441794648</v>
      </c>
      <c r="U91" s="295">
        <v>0.40357598502318071</v>
      </c>
      <c r="V91" s="295">
        <v>0.33793258580622382</v>
      </c>
      <c r="W91" s="295">
        <v>0.17135180409522771</v>
      </c>
      <c r="X91" s="295">
        <v>0.18229403704683991</v>
      </c>
      <c r="Y91" s="295">
        <v>0.1104108686449974</v>
      </c>
      <c r="DA91" s="122" t="s">
        <v>1206</v>
      </c>
    </row>
    <row r="92" spans="1:105" ht="12" customHeight="1" x14ac:dyDescent="0.25">
      <c r="A92" s="60" t="s">
        <v>1019</v>
      </c>
      <c r="B92" s="262">
        <v>2.4857578583532741E-2</v>
      </c>
      <c r="C92" s="262">
        <v>3.3520408393536677E-2</v>
      </c>
      <c r="D92" s="262">
        <v>2.456645794074875E-2</v>
      </c>
      <c r="E92" s="262">
        <v>2.6783759220854249E-2</v>
      </c>
      <c r="F92" s="262">
        <v>2.257472798144847E-2</v>
      </c>
      <c r="G92" s="262">
        <v>2.8009328502787999E-2</v>
      </c>
      <c r="H92" s="262">
        <v>2.936479014285218E-2</v>
      </c>
      <c r="I92" s="262">
        <v>2.0809734958232979E-2</v>
      </c>
      <c r="J92" s="262">
        <v>1.208027286119653E-2</v>
      </c>
      <c r="K92" s="262">
        <v>6.7544730947216476E-3</v>
      </c>
      <c r="L92" s="262">
        <v>8.7266647645575669E-3</v>
      </c>
      <c r="M92" s="262">
        <v>1.055258553597165E-2</v>
      </c>
      <c r="N92" s="262">
        <v>6.9024919173240303E-3</v>
      </c>
      <c r="O92" s="262">
        <v>7.6435569107466241E-3</v>
      </c>
      <c r="P92" s="262">
        <v>2.6271348428669968E-3</v>
      </c>
      <c r="Q92" s="262">
        <v>3.173258039466823E-3</v>
      </c>
      <c r="R92" s="262">
        <v>3.6993754417328321E-3</v>
      </c>
      <c r="S92" s="262">
        <v>6.1348369778433231E-3</v>
      </c>
      <c r="T92" s="262">
        <v>5.6767843080593756E-3</v>
      </c>
      <c r="U92" s="262">
        <v>1.3336246855251239E-2</v>
      </c>
      <c r="V92" s="262">
        <v>1.4171773071481431E-2</v>
      </c>
      <c r="W92" s="262">
        <v>5.1266974476695303E-3</v>
      </c>
      <c r="X92" s="262">
        <v>2.22346900281345E-2</v>
      </c>
      <c r="Y92" s="262">
        <v>1.425996196321303E-2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9.4250611755794009E-2</v>
      </c>
      <c r="C93" s="261">
        <f t="shared" si="3"/>
        <v>0.12787829598803391</v>
      </c>
      <c r="D93" s="261">
        <f t="shared" si="3"/>
        <v>0.12467588048898279</v>
      </c>
      <c r="E93" s="261">
        <f t="shared" si="3"/>
        <v>0.12417773403431909</v>
      </c>
      <c r="F93" s="261">
        <f t="shared" si="3"/>
        <v>0.11939601438547159</v>
      </c>
      <c r="G93" s="261">
        <f t="shared" si="3"/>
        <v>0.1355408285457429</v>
      </c>
      <c r="H93" s="261">
        <f t="shared" si="3"/>
        <v>0.15643482376525666</v>
      </c>
      <c r="I93" s="261">
        <f t="shared" si="3"/>
        <v>0.11814747424584129</v>
      </c>
      <c r="J93" s="261">
        <f t="shared" si="3"/>
        <v>0.25023001895759972</v>
      </c>
      <c r="K93" s="261">
        <f t="shared" si="3"/>
        <v>0.16132878610209353</v>
      </c>
      <c r="L93" s="261">
        <f t="shared" si="3"/>
        <v>0.2308283238844531</v>
      </c>
      <c r="M93" s="261">
        <f t="shared" si="3"/>
        <v>0.125828243346394</v>
      </c>
      <c r="N93" s="261">
        <f t="shared" si="3"/>
        <v>7.8867607082612146E-2</v>
      </c>
      <c r="O93" s="261">
        <f t="shared" si="3"/>
        <v>9.6618720637777045E-2</v>
      </c>
      <c r="P93" s="261">
        <f t="shared" si="3"/>
        <v>4.7480860309220004E-2</v>
      </c>
      <c r="Q93" s="261">
        <f t="shared" si="3"/>
        <v>4.9646166775765707E-2</v>
      </c>
      <c r="R93" s="261">
        <f t="shared" si="3"/>
        <v>6.2299699554935299E-2</v>
      </c>
      <c r="S93" s="261">
        <f t="shared" si="3"/>
        <v>0.1396433257559403</v>
      </c>
      <c r="T93" s="261">
        <f t="shared" si="3"/>
        <v>0.14293240548927535</v>
      </c>
      <c r="U93" s="261">
        <f t="shared" si="3"/>
        <v>0.18461823764716709</v>
      </c>
      <c r="V93" s="261">
        <f t="shared" si="3"/>
        <v>0.17681308466539244</v>
      </c>
      <c r="W93" s="261">
        <f t="shared" si="3"/>
        <v>7.8215764685612615E-2</v>
      </c>
      <c r="X93" s="261">
        <f t="shared" si="3"/>
        <v>0.11507462592050936</v>
      </c>
      <c r="Y93" s="261">
        <f t="shared" si="3"/>
        <v>8.0048957107566293E-2</v>
      </c>
      <c r="DA93" s="70"/>
    </row>
    <row r="94" spans="1:105" ht="12" customHeight="1" x14ac:dyDescent="0.25">
      <c r="A94" s="60" t="s">
        <v>1022</v>
      </c>
      <c r="B94" s="262">
        <v>2.6587989105147009E-2</v>
      </c>
      <c r="C94" s="262">
        <v>3.7667649277596707E-2</v>
      </c>
      <c r="D94" s="262">
        <v>4.4223971693307183E-2</v>
      </c>
      <c r="E94" s="262">
        <v>4.504811027249693E-2</v>
      </c>
      <c r="F94" s="262">
        <v>5.6476243729448407E-2</v>
      </c>
      <c r="G94" s="262">
        <v>6.1209294963682062E-2</v>
      </c>
      <c r="H94" s="262">
        <v>7.4010201959103558E-2</v>
      </c>
      <c r="I94" s="262">
        <v>5.7605724436054717E-2</v>
      </c>
      <c r="J94" s="262">
        <v>0.1656679436777288</v>
      </c>
      <c r="K94" s="262">
        <v>0.1090636309712304</v>
      </c>
      <c r="L94" s="262">
        <v>0.15849621747270429</v>
      </c>
      <c r="M94" s="262">
        <v>7.2186370759748181E-2</v>
      </c>
      <c r="N94" s="262">
        <v>4.4071810558369777E-2</v>
      </c>
      <c r="O94" s="262">
        <v>5.4444397903678471E-2</v>
      </c>
      <c r="P94" s="262">
        <v>2.8711397132966238E-2</v>
      </c>
      <c r="Q94" s="262">
        <v>2.955101985945156E-2</v>
      </c>
      <c r="R94" s="262">
        <v>3.844217836067234E-2</v>
      </c>
      <c r="S94" s="262">
        <v>9.1920008026427205E-2</v>
      </c>
      <c r="T94" s="262">
        <v>9.4512068145689132E-2</v>
      </c>
      <c r="U94" s="262">
        <v>0.1028890844164756</v>
      </c>
      <c r="V94" s="262">
        <v>9.0096152987145614E-2</v>
      </c>
      <c r="W94" s="262">
        <v>4.4242332920265519E-2</v>
      </c>
      <c r="X94" s="262">
        <v>3.720463273064948E-2</v>
      </c>
      <c r="Y94" s="262">
        <v>2.487117172375396E-2</v>
      </c>
      <c r="DA94" s="72" t="s">
        <v>1208</v>
      </c>
    </row>
    <row r="95" spans="1:105" ht="12" customHeight="1" x14ac:dyDescent="0.25">
      <c r="A95" s="60" t="s">
        <v>1024</v>
      </c>
      <c r="B95" s="262">
        <v>1.3269706846913381E-2</v>
      </c>
      <c r="C95" s="262">
        <v>1.8949423462266132E-2</v>
      </c>
      <c r="D95" s="262">
        <v>1.8937892396740201E-2</v>
      </c>
      <c r="E95" s="262">
        <v>1.856847105201349E-2</v>
      </c>
      <c r="F95" s="262">
        <v>1.9684449692086131E-2</v>
      </c>
      <c r="G95" s="262">
        <v>2.164121603787153E-2</v>
      </c>
      <c r="H95" s="262">
        <v>2.5593297509067331E-2</v>
      </c>
      <c r="I95" s="262">
        <v>1.9916365091329519E-2</v>
      </c>
      <c r="J95" s="262">
        <v>5.0481481176801443E-2</v>
      </c>
      <c r="K95" s="262">
        <v>3.4061224850232018E-2</v>
      </c>
      <c r="L95" s="262">
        <v>4.8977147796907518E-2</v>
      </c>
      <c r="M95" s="262">
        <v>2.476699196222136E-2</v>
      </c>
      <c r="N95" s="262">
        <v>1.5767917451958189E-2</v>
      </c>
      <c r="O95" s="262">
        <v>2.0043698678745659E-2</v>
      </c>
      <c r="P95" s="262">
        <v>1.066667338803228E-2</v>
      </c>
      <c r="Q95" s="262">
        <v>1.073831516946803E-2</v>
      </c>
      <c r="R95" s="262">
        <v>1.303775636764957E-2</v>
      </c>
      <c r="S95" s="262">
        <v>2.935664618179764E-2</v>
      </c>
      <c r="T95" s="262">
        <v>2.9764962461431441E-2</v>
      </c>
      <c r="U95" s="262">
        <v>3.8602651346616952E-2</v>
      </c>
      <c r="V95" s="262">
        <v>3.8791394955709407E-2</v>
      </c>
      <c r="W95" s="262">
        <v>1.7183317711404539E-2</v>
      </c>
      <c r="X95" s="262">
        <v>2.0309797988620801E-2</v>
      </c>
      <c r="Y95" s="262">
        <v>1.4433246572340739E-2</v>
      </c>
      <c r="DA95" s="72" t="s">
        <v>1209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3.7203270105782952E-4</v>
      </c>
      <c r="P96" s="229">
        <v>8.9384083098555418E-5</v>
      </c>
      <c r="Q96" s="229">
        <v>0</v>
      </c>
      <c r="R96" s="229">
        <v>0</v>
      </c>
      <c r="S96" s="229">
        <v>0</v>
      </c>
      <c r="T96" s="229">
        <v>7.0116865905447813E-5</v>
      </c>
      <c r="U96" s="229">
        <v>6.4416565464851858E-6</v>
      </c>
      <c r="V96" s="229">
        <v>3.3095911676009852E-5</v>
      </c>
      <c r="W96" s="229">
        <v>1.2405750292139071E-4</v>
      </c>
      <c r="X96" s="229">
        <v>5.1149704549121743E-5</v>
      </c>
      <c r="Y96" s="229">
        <v>2.3916717021730041E-5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1.4441077120432889E-3</v>
      </c>
      <c r="N98" s="229">
        <v>2.588672554992474E-3</v>
      </c>
      <c r="O98" s="229">
        <v>2.9643843925602912E-3</v>
      </c>
      <c r="P98" s="229">
        <v>1.424183028524952E-3</v>
      </c>
      <c r="Q98" s="229">
        <v>1.605871186723645E-3</v>
      </c>
      <c r="R98" s="229">
        <v>2.0858110294734908E-3</v>
      </c>
      <c r="S98" s="229">
        <v>4.4423108389334094E-3</v>
      </c>
      <c r="T98" s="229">
        <v>5.845399418524343E-3</v>
      </c>
      <c r="U98" s="229">
        <v>8.352187793356735E-3</v>
      </c>
      <c r="V98" s="229">
        <v>7.566471179063357E-3</v>
      </c>
      <c r="W98" s="229">
        <v>3.1918691689634591E-3</v>
      </c>
      <c r="X98" s="229">
        <v>4.8032812026668828E-3</v>
      </c>
      <c r="Y98" s="229">
        <v>3.8925740838655228E-3</v>
      </c>
      <c r="DA98" s="73" t="s">
        <v>1212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1.4530076994222511E-4</v>
      </c>
      <c r="I99" s="229">
        <v>5.9726985552181298E-5</v>
      </c>
      <c r="J99" s="229">
        <v>2.194277567511897E-3</v>
      </c>
      <c r="K99" s="229">
        <v>2.9431146277056068E-3</v>
      </c>
      <c r="L99" s="229">
        <v>3.5814901999199501E-3</v>
      </c>
      <c r="M99" s="229">
        <v>2.4678538278752821E-3</v>
      </c>
      <c r="N99" s="229">
        <v>0</v>
      </c>
      <c r="O99" s="229">
        <v>0</v>
      </c>
      <c r="P99" s="229">
        <v>0</v>
      </c>
      <c r="Q99" s="229">
        <v>0</v>
      </c>
      <c r="R99" s="229">
        <v>0</v>
      </c>
      <c r="S99" s="229">
        <v>2.8833558494737962E-4</v>
      </c>
      <c r="T99" s="229">
        <v>7.8865766308156319E-4</v>
      </c>
      <c r="U99" s="229">
        <v>5.2855471801467515E-4</v>
      </c>
      <c r="V99" s="229">
        <v>5.5302501564350793E-4</v>
      </c>
      <c r="W99" s="229">
        <v>1.9274521014452759E-4</v>
      </c>
      <c r="X99" s="229">
        <v>3.6587940559471011E-4</v>
      </c>
      <c r="Y99" s="229">
        <v>2.6775979743877897E-4</v>
      </c>
      <c r="DA99" s="73" t="s">
        <v>1213</v>
      </c>
    </row>
    <row r="100" spans="1:105" ht="12" customHeight="1" x14ac:dyDescent="0.25">
      <c r="A100" s="64" t="s">
        <v>32</v>
      </c>
      <c r="B100" s="229">
        <v>3.827170462449599E-3</v>
      </c>
      <c r="C100" s="229">
        <v>4.2336338632051607E-3</v>
      </c>
      <c r="D100" s="229">
        <v>6.0032203046681051E-3</v>
      </c>
      <c r="E100" s="229">
        <v>4.640407860675452E-3</v>
      </c>
      <c r="F100" s="229">
        <v>0</v>
      </c>
      <c r="G100" s="229">
        <v>0</v>
      </c>
      <c r="H100" s="229">
        <v>0</v>
      </c>
      <c r="I100" s="229">
        <v>0</v>
      </c>
      <c r="J100" s="229">
        <v>3.961570301253982E-3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2.4850534401813082E-3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3.4339806423117308E-3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1.9330722963079001E-4</v>
      </c>
      <c r="T101" s="229">
        <v>2.4608201066089101E-5</v>
      </c>
      <c r="U101" s="229">
        <v>1.8747711724376481E-5</v>
      </c>
      <c r="V101" s="229">
        <v>1.824843682262257E-5</v>
      </c>
      <c r="W101" s="229">
        <v>8.3124192076724706E-6</v>
      </c>
      <c r="X101" s="229">
        <v>6.264955533038001E-6</v>
      </c>
      <c r="Y101" s="229">
        <v>3.0723852537713842E-6</v>
      </c>
      <c r="DA101" s="73" t="s">
        <v>1215</v>
      </c>
    </row>
    <row r="102" spans="1:105" ht="12" customHeight="1" x14ac:dyDescent="0.25">
      <c r="A102" s="64" t="s">
        <v>35</v>
      </c>
      <c r="B102" s="229">
        <v>6.6077470605459768E-3</v>
      </c>
      <c r="C102" s="229">
        <v>8.4641192981778374E-3</v>
      </c>
      <c r="D102" s="229">
        <v>1.020635469171517E-2</v>
      </c>
      <c r="E102" s="229">
        <v>1.19744891100522E-2</v>
      </c>
      <c r="F102" s="229">
        <v>1.6235728710589991E-2</v>
      </c>
      <c r="G102" s="229">
        <v>1.916200678650623E-2</v>
      </c>
      <c r="H102" s="229">
        <v>2.1199902455406289E-2</v>
      </c>
      <c r="I102" s="229">
        <v>1.4851121219247721E-2</v>
      </c>
      <c r="J102" s="229">
        <v>2.397482342474147E-2</v>
      </c>
      <c r="K102" s="229">
        <v>1.6254452258232702E-2</v>
      </c>
      <c r="L102" s="229">
        <v>2.2598269370058151E-2</v>
      </c>
      <c r="M102" s="229">
        <v>1.0938620518819589E-2</v>
      </c>
      <c r="N102" s="229">
        <v>6.2149417024894779E-3</v>
      </c>
      <c r="O102" s="229">
        <v>6.9187682241081726E-3</v>
      </c>
      <c r="P102" s="229">
        <v>2.849595240271664E-3</v>
      </c>
      <c r="Q102" s="229">
        <v>3.4130368939903669E-3</v>
      </c>
      <c r="R102" s="229">
        <v>5.1036423973809444E-3</v>
      </c>
      <c r="S102" s="229">
        <v>1.2398938018060119E-2</v>
      </c>
      <c r="T102" s="229">
        <v>1.278885289875786E-2</v>
      </c>
      <c r="U102" s="229">
        <v>1.2392847281698821E-2</v>
      </c>
      <c r="V102" s="229">
        <v>8.6137885559269007E-3</v>
      </c>
      <c r="W102" s="229">
        <v>4.9023232757691021E-3</v>
      </c>
      <c r="X102" s="229">
        <v>5.6853358586702492E-3</v>
      </c>
      <c r="Y102" s="229">
        <v>3.3547433656011178E-3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2.38045781230451E-3</v>
      </c>
      <c r="C104" s="229">
        <v>2.709556964084015E-3</v>
      </c>
      <c r="D104" s="229">
        <v>1.6854032439589141E-3</v>
      </c>
      <c r="E104" s="229">
        <v>1.121337763776045E-3</v>
      </c>
      <c r="F104" s="229">
        <v>2.8959946806611419E-3</v>
      </c>
      <c r="G104" s="229">
        <v>1.89351413174632E-3</v>
      </c>
      <c r="H104" s="229">
        <v>3.8918119989823801E-3</v>
      </c>
      <c r="I104" s="229">
        <v>4.6727909423392982E-3</v>
      </c>
      <c r="J104" s="229">
        <v>1.646541262659865E-2</v>
      </c>
      <c r="K104" s="229">
        <v>7.4812807725541672E-3</v>
      </c>
      <c r="L104" s="229">
        <v>1.4099242858482E-2</v>
      </c>
      <c r="M104" s="229">
        <v>8.4983542559387091E-3</v>
      </c>
      <c r="N104" s="229">
        <v>6.5260588928818799E-3</v>
      </c>
      <c r="O104" s="229">
        <v>7.590052775155307E-3</v>
      </c>
      <c r="P104" s="229">
        <v>5.3129441132151586E-3</v>
      </c>
      <c r="Q104" s="229">
        <v>4.5565760939766994E-3</v>
      </c>
      <c r="R104" s="229">
        <v>4.4655674696697668E-3</v>
      </c>
      <c r="S104" s="229">
        <v>9.4009424831660755E-3</v>
      </c>
      <c r="T104" s="229">
        <v>7.4465768530042557E-3</v>
      </c>
      <c r="U104" s="229">
        <v>1.2962340245563151E-2</v>
      </c>
      <c r="V104" s="229">
        <v>1.619595116209643E-2</v>
      </c>
      <c r="W104" s="229">
        <v>4.4762991427204427E-3</v>
      </c>
      <c r="X104" s="229">
        <v>5.6413149912804038E-3</v>
      </c>
      <c r="Y104" s="229">
        <v>4.3082627729839314E-3</v>
      </c>
      <c r="DA104" s="73" t="s">
        <v>1218</v>
      </c>
    </row>
    <row r="105" spans="1:105" ht="12" customHeight="1" x14ac:dyDescent="0.25">
      <c r="A105" s="64" t="s">
        <v>39</v>
      </c>
      <c r="B105" s="229">
        <v>4.543315116132943E-4</v>
      </c>
      <c r="C105" s="229">
        <v>1.0570598966178079E-3</v>
      </c>
      <c r="D105" s="229">
        <v>1.0429141563980059E-3</v>
      </c>
      <c r="E105" s="229">
        <v>8.3223631750979664E-4</v>
      </c>
      <c r="F105" s="229">
        <v>5.5272630083499463E-4</v>
      </c>
      <c r="G105" s="229">
        <v>5.8569511961897858E-4</v>
      </c>
      <c r="H105" s="229">
        <v>3.5628228473644588E-4</v>
      </c>
      <c r="I105" s="229">
        <v>3.3272594419031591E-4</v>
      </c>
      <c r="J105" s="229">
        <v>4.5141661438370982E-4</v>
      </c>
      <c r="K105" s="229">
        <v>7.3823771917395451E-3</v>
      </c>
      <c r="L105" s="229">
        <v>8.6981453684474193E-3</v>
      </c>
      <c r="M105" s="229">
        <v>1.418055647544489E-3</v>
      </c>
      <c r="N105" s="229">
        <v>4.3824430159435692E-4</v>
      </c>
      <c r="O105" s="229">
        <v>2.1984605858640541E-3</v>
      </c>
      <c r="P105" s="229">
        <v>9.9056692292194873E-4</v>
      </c>
      <c r="Q105" s="229">
        <v>1.1628309947773171E-3</v>
      </c>
      <c r="R105" s="229">
        <v>1.3827354711253661E-3</v>
      </c>
      <c r="S105" s="229">
        <v>2.6328120270598721E-3</v>
      </c>
      <c r="T105" s="229">
        <v>2.8007505610918768E-3</v>
      </c>
      <c r="U105" s="229">
        <v>4.3415319397127148E-3</v>
      </c>
      <c r="V105" s="229">
        <v>5.8108146944805834E-3</v>
      </c>
      <c r="W105" s="229">
        <v>4.2877109916779413E-3</v>
      </c>
      <c r="X105" s="229">
        <v>3.7565718703263971E-3</v>
      </c>
      <c r="Y105" s="229">
        <v>2.5829174501758871E-3</v>
      </c>
      <c r="DA105" s="73" t="s">
        <v>1219</v>
      </c>
    </row>
    <row r="106" spans="1:105" ht="12" customHeight="1" x14ac:dyDescent="0.25">
      <c r="A106" s="60" t="s">
        <v>1036</v>
      </c>
      <c r="B106" s="262">
        <v>5.4392915803733621E-2</v>
      </c>
      <c r="C106" s="262">
        <v>7.1261223248171079E-2</v>
      </c>
      <c r="D106" s="262">
        <v>6.1514016398935403E-2</v>
      </c>
      <c r="E106" s="262">
        <v>6.0561152709808663E-2</v>
      </c>
      <c r="F106" s="262">
        <v>4.3235320963937063E-2</v>
      </c>
      <c r="G106" s="262">
        <v>5.2690317544189312E-2</v>
      </c>
      <c r="H106" s="262">
        <v>5.6831324297085782E-2</v>
      </c>
      <c r="I106" s="262">
        <v>4.0625384718457058E-2</v>
      </c>
      <c r="J106" s="262">
        <v>3.4080594103069441E-2</v>
      </c>
      <c r="K106" s="262">
        <v>1.8203930280631119E-2</v>
      </c>
      <c r="L106" s="262">
        <v>2.3354958614841291E-2</v>
      </c>
      <c r="M106" s="262">
        <v>2.8874880624424459E-2</v>
      </c>
      <c r="N106" s="262">
        <v>1.9027879072284169E-2</v>
      </c>
      <c r="O106" s="262">
        <v>2.2130624055352911E-2</v>
      </c>
      <c r="P106" s="262">
        <v>8.1027897882214872E-3</v>
      </c>
      <c r="Q106" s="262">
        <v>9.3568317468461192E-3</v>
      </c>
      <c r="R106" s="262">
        <v>1.081976482661339E-2</v>
      </c>
      <c r="S106" s="262">
        <v>1.8366671547715471E-2</v>
      </c>
      <c r="T106" s="262">
        <v>1.8655374882154779E-2</v>
      </c>
      <c r="U106" s="262">
        <v>4.3126501884074547E-2</v>
      </c>
      <c r="V106" s="262">
        <v>4.7925536722537437E-2</v>
      </c>
      <c r="W106" s="262">
        <v>1.679011405394255E-2</v>
      </c>
      <c r="X106" s="262">
        <v>5.7560195201239082E-2</v>
      </c>
      <c r="Y106" s="262">
        <v>4.0744538811471602E-2</v>
      </c>
      <c r="DA106" s="72" t="s">
        <v>1220</v>
      </c>
    </row>
    <row r="107" spans="1:105" ht="12" customHeight="1" x14ac:dyDescent="0.25">
      <c r="A107" s="132" t="s">
        <v>1038</v>
      </c>
      <c r="B107" s="316">
        <v>6.317612174014034E-2</v>
      </c>
      <c r="C107" s="316">
        <v>8.4593630008823445E-2</v>
      </c>
      <c r="D107" s="316">
        <v>8.2059461836902228E-2</v>
      </c>
      <c r="E107" s="316">
        <v>8.4008653969467939E-2</v>
      </c>
      <c r="F107" s="316">
        <v>8.0207151416421429E-2</v>
      </c>
      <c r="G107" s="316">
        <v>9.3877385868464641E-2</v>
      </c>
      <c r="H107" s="316">
        <v>0.10623304901550019</v>
      </c>
      <c r="I107" s="316">
        <v>7.8135698635509468E-2</v>
      </c>
      <c r="J107" s="316">
        <v>0.1150490518799024</v>
      </c>
      <c r="K107" s="316">
        <v>6.986589296855629E-2</v>
      </c>
      <c r="L107" s="316">
        <v>9.6845092657358564E-2</v>
      </c>
      <c r="M107" s="316">
        <v>6.7181368242991882E-2</v>
      </c>
      <c r="N107" s="316">
        <v>4.1936171574805968E-2</v>
      </c>
      <c r="O107" s="316">
        <v>4.9760738675422952E-2</v>
      </c>
      <c r="P107" s="316">
        <v>2.153460280436623E-2</v>
      </c>
      <c r="Q107" s="316">
        <v>2.37186653671849E-2</v>
      </c>
      <c r="R107" s="316">
        <v>3.0017877059083278E-2</v>
      </c>
      <c r="S107" s="316">
        <v>6.1469685670530627E-2</v>
      </c>
      <c r="T107" s="316">
        <v>6.2778839448484919E-2</v>
      </c>
      <c r="U107" s="316">
        <v>9.3449769731831139E-2</v>
      </c>
      <c r="V107" s="316">
        <v>8.9708738669244212E-2</v>
      </c>
      <c r="W107" s="316">
        <v>3.7876656626937698E-2</v>
      </c>
      <c r="X107" s="316">
        <v>6.9944342925977718E-2</v>
      </c>
      <c r="Y107" s="316">
        <v>4.7768028647619948E-2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1.204199844132793</v>
      </c>
      <c r="C110" s="223">
        <v>1.5848896160661401</v>
      </c>
      <c r="D110" s="223">
        <v>1.6206094965150539</v>
      </c>
      <c r="E110" s="223">
        <v>1.6697283516187249</v>
      </c>
      <c r="F110" s="223">
        <v>1.8198333451780839</v>
      </c>
      <c r="G110" s="223">
        <v>2.2715849129675671</v>
      </c>
      <c r="H110" s="223">
        <v>2.86486631511917</v>
      </c>
      <c r="I110" s="223">
        <v>2.3118405877431019</v>
      </c>
      <c r="J110" s="223">
        <v>2.7122681791264669</v>
      </c>
      <c r="K110" s="223">
        <v>2.5541547926374082</v>
      </c>
      <c r="L110" s="223">
        <v>3.2561713312808251</v>
      </c>
      <c r="M110" s="223">
        <v>3.346778008289113</v>
      </c>
      <c r="N110" s="223">
        <v>3.4307331205051081</v>
      </c>
      <c r="O110" s="223">
        <v>3.6030579411937311</v>
      </c>
      <c r="P110" s="223">
        <v>3.415568460825626</v>
      </c>
      <c r="Q110" s="223">
        <v>3.1663114494346982</v>
      </c>
      <c r="R110" s="223">
        <v>3.297403687737849</v>
      </c>
      <c r="S110" s="223">
        <v>3.120273218852649</v>
      </c>
      <c r="T110" s="223">
        <v>3.43844542764871</v>
      </c>
      <c r="U110" s="223">
        <v>3.1986892781800491</v>
      </c>
      <c r="V110" s="223">
        <v>3.2978883548936802</v>
      </c>
      <c r="W110" s="223">
        <v>3.2778520313855108</v>
      </c>
      <c r="X110" s="223">
        <v>2.8966374646103792</v>
      </c>
      <c r="Y110" s="223">
        <v>3.163617299118449</v>
      </c>
      <c r="DA110" s="89" t="s">
        <v>1222</v>
      </c>
    </row>
    <row r="111" spans="1:105" ht="12" customHeight="1" x14ac:dyDescent="0.25">
      <c r="A111" s="55" t="s">
        <v>91</v>
      </c>
      <c r="B111" s="259">
        <v>3.5527587287673239E-3</v>
      </c>
      <c r="C111" s="259">
        <v>4.5191020967681114E-3</v>
      </c>
      <c r="D111" s="259">
        <v>4.5154516915233657E-3</v>
      </c>
      <c r="E111" s="259">
        <v>4.7919794510735744E-3</v>
      </c>
      <c r="F111" s="259">
        <v>4.912267492857331E-3</v>
      </c>
      <c r="G111" s="259">
        <v>6.3972697240526118E-3</v>
      </c>
      <c r="H111" s="259">
        <v>7.8332089658553934E-3</v>
      </c>
      <c r="I111" s="259">
        <v>6.0901993710457524E-3</v>
      </c>
      <c r="J111" s="259">
        <v>4.6955738963751562E-3</v>
      </c>
      <c r="K111" s="259">
        <v>4.097242520713874E-3</v>
      </c>
      <c r="L111" s="259">
        <v>5.0604560392294006E-3</v>
      </c>
      <c r="M111" s="259">
        <v>8.5340700290638359E-3</v>
      </c>
      <c r="N111" s="259">
        <v>9.2550602734909233E-3</v>
      </c>
      <c r="O111" s="259">
        <v>8.9523565695991854E-3</v>
      </c>
      <c r="P111" s="259">
        <v>7.5765103150530087E-3</v>
      </c>
      <c r="Q111" s="259">
        <v>7.5813622937667318E-3</v>
      </c>
      <c r="R111" s="259">
        <v>7.3766809176218058E-3</v>
      </c>
      <c r="S111" s="259">
        <v>6.6769484434184654E-3</v>
      </c>
      <c r="T111" s="259">
        <v>6.9157678046534226E-3</v>
      </c>
      <c r="U111" s="259">
        <v>8.3116564570843519E-3</v>
      </c>
      <c r="V111" s="259">
        <v>8.0414872710312252E-3</v>
      </c>
      <c r="W111" s="259">
        <v>7.8450744270165945E-3</v>
      </c>
      <c r="X111" s="259">
        <v>9.2514717830809116E-3</v>
      </c>
      <c r="Y111" s="259">
        <v>9.8482554958694898E-3</v>
      </c>
      <c r="DA111" s="67" t="s">
        <v>1223</v>
      </c>
    </row>
    <row r="112" spans="1:105" ht="12" customHeight="1" x14ac:dyDescent="0.25">
      <c r="A112" s="173" t="s">
        <v>92</v>
      </c>
      <c r="B112" s="224">
        <v>7.6405276971142442E-3</v>
      </c>
      <c r="C112" s="224">
        <v>9.7187361632136079E-3</v>
      </c>
      <c r="D112" s="224">
        <v>9.7108856378873808E-3</v>
      </c>
      <c r="E112" s="224">
        <v>1.030558349585237E-2</v>
      </c>
      <c r="F112" s="224">
        <v>1.056427376587791E-2</v>
      </c>
      <c r="G112" s="224">
        <v>1.37579048407527E-2</v>
      </c>
      <c r="H112" s="224">
        <v>1.6846021537090819E-2</v>
      </c>
      <c r="I112" s="224">
        <v>1.309752238412424E-2</v>
      </c>
      <c r="J112" s="224">
        <v>1.0098254665761921E-2</v>
      </c>
      <c r="K112" s="224">
        <v>8.8114891416142573E-3</v>
      </c>
      <c r="L112" s="224">
        <v>1.088296658444252E-2</v>
      </c>
      <c r="M112" s="224">
        <v>1.8353286390713739E-2</v>
      </c>
      <c r="N112" s="224">
        <v>1.990384086188822E-2</v>
      </c>
      <c r="O112" s="224">
        <v>1.9252849277552189E-2</v>
      </c>
      <c r="P112" s="224">
        <v>1.6293967963796809E-2</v>
      </c>
      <c r="Q112" s="224">
        <v>1.630440258111204E-2</v>
      </c>
      <c r="R112" s="224">
        <v>1.5864216842954311E-2</v>
      </c>
      <c r="S112" s="224">
        <v>1.4359379121655981E-2</v>
      </c>
      <c r="T112" s="224">
        <v>1.487298167207627E-2</v>
      </c>
      <c r="U112" s="224">
        <v>1.7874965968005779E-2</v>
      </c>
      <c r="V112" s="224">
        <v>1.729394279515949E-2</v>
      </c>
      <c r="W112" s="224">
        <v>1.6871539280220151E-2</v>
      </c>
      <c r="X112" s="224">
        <v>1.9896123489991681E-2</v>
      </c>
      <c r="Y112" s="224">
        <v>2.1179560625710119E-2</v>
      </c>
      <c r="DA112" s="177" t="s">
        <v>1224</v>
      </c>
    </row>
    <row r="113" spans="1:105" ht="12" customHeight="1" x14ac:dyDescent="0.25">
      <c r="A113" s="173" t="s">
        <v>93</v>
      </c>
      <c r="B113" s="224">
        <v>4.9146635508049923E-2</v>
      </c>
      <c r="C113" s="224">
        <v>6.2514423446532921E-2</v>
      </c>
      <c r="D113" s="224">
        <v>6.2463926030379237E-2</v>
      </c>
      <c r="E113" s="224">
        <v>6.6289237582336832E-2</v>
      </c>
      <c r="F113" s="224">
        <v>6.7953226892293314E-2</v>
      </c>
      <c r="G113" s="224">
        <v>8.849581617488092E-2</v>
      </c>
      <c r="H113" s="224">
        <v>0.1083596988408093</v>
      </c>
      <c r="I113" s="224">
        <v>8.4247997545274039E-2</v>
      </c>
      <c r="J113" s="224">
        <v>6.4955623616561431E-2</v>
      </c>
      <c r="K113" s="224">
        <v>5.6678682715804618E-2</v>
      </c>
      <c r="L113" s="224">
        <v>7.0003174279951327E-2</v>
      </c>
      <c r="M113" s="224">
        <v>0.1180549711193299</v>
      </c>
      <c r="N113" s="224">
        <v>0.12802869786322621</v>
      </c>
      <c r="O113" s="224">
        <v>0.12384128471815579</v>
      </c>
      <c r="P113" s="224">
        <v>0.1048086907399101</v>
      </c>
      <c r="Q113" s="224">
        <v>0.1048758099696528</v>
      </c>
      <c r="R113" s="224">
        <v>0.1020443762144619</v>
      </c>
      <c r="S113" s="224">
        <v>9.2364716128242236E-2</v>
      </c>
      <c r="T113" s="224">
        <v>9.5668393353448053E-2</v>
      </c>
      <c r="U113" s="224">
        <v>0.1149782412908701</v>
      </c>
      <c r="V113" s="224">
        <v>0.1112408902557587</v>
      </c>
      <c r="W113" s="224">
        <v>0.1085238381869751</v>
      </c>
      <c r="X113" s="224">
        <v>0.1279790569380552</v>
      </c>
      <c r="Y113" s="224">
        <v>0.13623458844152361</v>
      </c>
      <c r="DA113" s="177" t="s">
        <v>1225</v>
      </c>
    </row>
    <row r="114" spans="1:105" ht="12" customHeight="1" x14ac:dyDescent="0.25">
      <c r="A114" s="173" t="s">
        <v>94</v>
      </c>
      <c r="B114" s="224">
        <v>6.8541346403072703E-2</v>
      </c>
      <c r="C114" s="224">
        <v>8.7184457457629094E-2</v>
      </c>
      <c r="D114" s="224">
        <v>8.7114032272725406E-2</v>
      </c>
      <c r="E114" s="224">
        <v>9.244892450841985E-2</v>
      </c>
      <c r="F114" s="224">
        <v>9.4769573043680347E-2</v>
      </c>
      <c r="G114" s="224">
        <v>0.1234188735192594</v>
      </c>
      <c r="H114" s="224">
        <v>0.1511216297433835</v>
      </c>
      <c r="I114" s="224">
        <v>0.1174947404603114</v>
      </c>
      <c r="J114" s="224">
        <v>9.0589027165473235E-2</v>
      </c>
      <c r="K114" s="224">
        <v>7.9045761434829068E-2</v>
      </c>
      <c r="L114" s="224">
        <v>9.7628490089640266E-2</v>
      </c>
      <c r="M114" s="224">
        <v>0.1646429422166521</v>
      </c>
      <c r="N114" s="224">
        <v>0.17855259549436259</v>
      </c>
      <c r="O114" s="224">
        <v>0.17271270570451031</v>
      </c>
      <c r="P114" s="224">
        <v>0.14616928918521879</v>
      </c>
      <c r="Q114" s="224">
        <v>0.1462628956412568</v>
      </c>
      <c r="R114" s="224">
        <v>0.1423140946739942</v>
      </c>
      <c r="S114" s="224">
        <v>0.12881455542425421</v>
      </c>
      <c r="T114" s="224">
        <v>0.13342196105346951</v>
      </c>
      <c r="U114" s="224">
        <v>0.16035204411587389</v>
      </c>
      <c r="V114" s="224">
        <v>0.15513982420947789</v>
      </c>
      <c r="W114" s="224">
        <v>0.15135054331330791</v>
      </c>
      <c r="X114" s="224">
        <v>0.1784833647970272</v>
      </c>
      <c r="Y114" s="224">
        <v>0.18999677235120299</v>
      </c>
      <c r="DA114" s="177" t="s">
        <v>1226</v>
      </c>
    </row>
    <row r="115" spans="1:105" ht="12" customHeight="1" x14ac:dyDescent="0.25">
      <c r="A115" s="56" t="s">
        <v>95</v>
      </c>
      <c r="B115" s="260">
        <v>9.0044770580334998E-2</v>
      </c>
      <c r="C115" s="260">
        <v>0.1155470273119622</v>
      </c>
      <c r="D115" s="260">
        <v>0.1175553265798306</v>
      </c>
      <c r="E115" s="260">
        <v>0.1219518441182505</v>
      </c>
      <c r="F115" s="260">
        <v>0.12772413579798239</v>
      </c>
      <c r="G115" s="260">
        <v>0.16125572229676599</v>
      </c>
      <c r="H115" s="260">
        <v>0.2016468638032721</v>
      </c>
      <c r="I115" s="260">
        <v>0.1608316658098122</v>
      </c>
      <c r="J115" s="260">
        <v>0.1812452481690543</v>
      </c>
      <c r="K115" s="260">
        <v>0.16727467393497331</v>
      </c>
      <c r="L115" s="260">
        <v>0.21362774693242831</v>
      </c>
      <c r="M115" s="260">
        <v>0.21138187995195409</v>
      </c>
      <c r="N115" s="260">
        <v>0.21009289822494029</v>
      </c>
      <c r="O115" s="260">
        <v>0.21806855578034909</v>
      </c>
      <c r="P115" s="260">
        <v>0.19890095304232469</v>
      </c>
      <c r="Q115" s="260">
        <v>0.18748309138657901</v>
      </c>
      <c r="R115" s="260">
        <v>0.2037095484638555</v>
      </c>
      <c r="S115" s="260">
        <v>0.19582190740810909</v>
      </c>
      <c r="T115" s="260">
        <v>0.219362475388091</v>
      </c>
      <c r="U115" s="260">
        <v>0.19072591092747279</v>
      </c>
      <c r="V115" s="260">
        <v>0.189578263505813</v>
      </c>
      <c r="W115" s="260">
        <v>0.19134128872166739</v>
      </c>
      <c r="X115" s="260">
        <v>0.18088575019751771</v>
      </c>
      <c r="Y115" s="260">
        <v>0.19458805017556571</v>
      </c>
      <c r="DA115" s="68" t="s">
        <v>1227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8.1812382556151338E-4</v>
      </c>
      <c r="I116" s="226">
        <v>3.9570945624536842E-4</v>
      </c>
      <c r="J116" s="226">
        <v>1.267818203577065E-2</v>
      </c>
      <c r="K116" s="226">
        <v>2.2175394211880271E-2</v>
      </c>
      <c r="L116" s="226">
        <v>2.551296016972213E-2</v>
      </c>
      <c r="M116" s="226">
        <v>2.974289124049001E-2</v>
      </c>
      <c r="N116" s="226">
        <v>0</v>
      </c>
      <c r="O116" s="226">
        <v>0</v>
      </c>
      <c r="P116" s="226">
        <v>0</v>
      </c>
      <c r="Q116" s="226">
        <v>0</v>
      </c>
      <c r="R116" s="226">
        <v>0</v>
      </c>
      <c r="S116" s="226">
        <v>3.66014143058344E-3</v>
      </c>
      <c r="T116" s="226">
        <v>1.0572435785783209E-2</v>
      </c>
      <c r="U116" s="226">
        <v>5.6261058308735247E-3</v>
      </c>
      <c r="V116" s="226">
        <v>7.7934864362142484E-3</v>
      </c>
      <c r="W116" s="226">
        <v>5.3355233610402194E-3</v>
      </c>
      <c r="X116" s="226">
        <v>4.8349763568429037E-3</v>
      </c>
      <c r="Y116" s="226">
        <v>6.2158159897588473E-3</v>
      </c>
      <c r="DA116" s="69" t="s">
        <v>1228</v>
      </c>
    </row>
    <row r="117" spans="1:105" ht="12" customHeight="1" x14ac:dyDescent="0.25">
      <c r="A117" s="37" t="s">
        <v>35</v>
      </c>
      <c r="B117" s="226">
        <v>3.4383258448593662E-2</v>
      </c>
      <c r="C117" s="226">
        <v>4.6273441027892152E-2</v>
      </c>
      <c r="D117" s="226">
        <v>5.5960175212616717E-2</v>
      </c>
      <c r="E117" s="226">
        <v>5.9090312198499882E-2</v>
      </c>
      <c r="F117" s="226">
        <v>7.953961884399384E-2</v>
      </c>
      <c r="G117" s="226">
        <v>9.5917938859162458E-2</v>
      </c>
      <c r="H117" s="226">
        <v>0.1249213589664589</v>
      </c>
      <c r="I117" s="226">
        <v>0.1029714404273218</v>
      </c>
      <c r="J117" s="226">
        <v>0.1449681343171608</v>
      </c>
      <c r="K117" s="226">
        <v>0.12817054282196191</v>
      </c>
      <c r="L117" s="226">
        <v>0.16847054375319229</v>
      </c>
      <c r="M117" s="226">
        <v>0.13796788891029679</v>
      </c>
      <c r="N117" s="226">
        <v>0.15659300007729349</v>
      </c>
      <c r="O117" s="226">
        <v>0.16499646273913521</v>
      </c>
      <c r="P117" s="226">
        <v>0.1625908509309936</v>
      </c>
      <c r="Q117" s="226">
        <v>0.1499196048316993</v>
      </c>
      <c r="R117" s="226">
        <v>0.16660347444550691</v>
      </c>
      <c r="S117" s="226">
        <v>0.16471601416245599</v>
      </c>
      <c r="T117" s="226">
        <v>0.17941957891352481</v>
      </c>
      <c r="U117" s="226">
        <v>0.13805138051061289</v>
      </c>
      <c r="V117" s="226">
        <v>0.1270377890158815</v>
      </c>
      <c r="W117" s="226">
        <v>0.14201920941630289</v>
      </c>
      <c r="X117" s="226">
        <v>7.8625646229868271E-2</v>
      </c>
      <c r="Y117" s="226">
        <v>8.1501160700126946E-2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1.4017719437371681E-3</v>
      </c>
      <c r="T119" s="226">
        <v>1.3459739341007389E-3</v>
      </c>
      <c r="U119" s="226">
        <v>1.2588293478454581E-3</v>
      </c>
      <c r="V119" s="226">
        <v>1.2727278532625929E-3</v>
      </c>
      <c r="W119" s="226">
        <v>1.3370663607051179E-3</v>
      </c>
      <c r="X119" s="226">
        <v>1.1662962406662021E-3</v>
      </c>
      <c r="Y119" s="226">
        <v>1.2165551286850661E-3</v>
      </c>
      <c r="DA119" s="69" t="s">
        <v>1231</v>
      </c>
    </row>
    <row r="120" spans="1:105" ht="12" customHeight="1" x14ac:dyDescent="0.25">
      <c r="A120" s="37" t="s">
        <v>40</v>
      </c>
      <c r="B120" s="226">
        <v>5.5661512131741329E-2</v>
      </c>
      <c r="C120" s="226">
        <v>6.9273586284070043E-2</v>
      </c>
      <c r="D120" s="226">
        <v>6.1595151367213892E-2</v>
      </c>
      <c r="E120" s="226">
        <v>6.2861531919750635E-2</v>
      </c>
      <c r="F120" s="226">
        <v>4.8184516953988593E-2</v>
      </c>
      <c r="G120" s="226">
        <v>6.5337783437603533E-2</v>
      </c>
      <c r="H120" s="226">
        <v>7.5907381011251648E-2</v>
      </c>
      <c r="I120" s="226">
        <v>5.7464515926245081E-2</v>
      </c>
      <c r="J120" s="226">
        <v>2.359893181612286E-2</v>
      </c>
      <c r="K120" s="226">
        <v>1.6928736901131069E-2</v>
      </c>
      <c r="L120" s="226">
        <v>1.9644243009513819E-2</v>
      </c>
      <c r="M120" s="226">
        <v>4.3671099801167283E-2</v>
      </c>
      <c r="N120" s="226">
        <v>5.3499898147646822E-2</v>
      </c>
      <c r="O120" s="226">
        <v>5.3072093041213957E-2</v>
      </c>
      <c r="P120" s="226">
        <v>3.631010211133117E-2</v>
      </c>
      <c r="Q120" s="226">
        <v>3.7563486554879712E-2</v>
      </c>
      <c r="R120" s="226">
        <v>3.7106074018348673E-2</v>
      </c>
      <c r="S120" s="226">
        <v>2.6043979871332539E-2</v>
      </c>
      <c r="T120" s="226">
        <v>2.8024486754682269E-2</v>
      </c>
      <c r="U120" s="226">
        <v>4.5789595238140919E-2</v>
      </c>
      <c r="V120" s="226">
        <v>5.3474260200454628E-2</v>
      </c>
      <c r="W120" s="226">
        <v>4.2649489583619173E-2</v>
      </c>
      <c r="X120" s="226">
        <v>9.6258831370140269E-2</v>
      </c>
      <c r="Y120" s="226">
        <v>0.1056545183569948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0.47801088417096133</v>
      </c>
      <c r="C121" s="261">
        <f t="shared" si="4"/>
        <v>0.64837693853405265</v>
      </c>
      <c r="D121" s="261">
        <f t="shared" si="4"/>
        <v>0.66742414651345572</v>
      </c>
      <c r="E121" s="261">
        <f t="shared" si="4"/>
        <v>0.67841336702835342</v>
      </c>
      <c r="F121" s="261">
        <f t="shared" si="4"/>
        <v>0.7720670105783598</v>
      </c>
      <c r="G121" s="261">
        <f t="shared" si="4"/>
        <v>0.94453328123437541</v>
      </c>
      <c r="H121" s="261">
        <f t="shared" si="4"/>
        <v>1.2085988024845231</v>
      </c>
      <c r="I121" s="261">
        <f t="shared" si="4"/>
        <v>0.9941086817070901</v>
      </c>
      <c r="J121" s="261">
        <f t="shared" si="4"/>
        <v>1.3186720231621416</v>
      </c>
      <c r="K121" s="261">
        <f t="shared" si="4"/>
        <v>1.2782804442102969</v>
      </c>
      <c r="L121" s="261">
        <f t="shared" si="4"/>
        <v>1.6377170818555353</v>
      </c>
      <c r="M121" s="261">
        <f t="shared" si="4"/>
        <v>1.5295337064766514</v>
      </c>
      <c r="N121" s="261">
        <f t="shared" si="4"/>
        <v>1.5595170897968966</v>
      </c>
      <c r="O121" s="261">
        <f t="shared" si="4"/>
        <v>1.6907026148705131</v>
      </c>
      <c r="P121" s="261">
        <f t="shared" si="4"/>
        <v>1.6810167486951593</v>
      </c>
      <c r="Q121" s="261">
        <f t="shared" si="4"/>
        <v>1.5161759568720325</v>
      </c>
      <c r="R121" s="261">
        <f t="shared" si="4"/>
        <v>1.5726083716250692</v>
      </c>
      <c r="S121" s="261">
        <f t="shared" si="4"/>
        <v>1.4948669950398228</v>
      </c>
      <c r="T121" s="261">
        <f t="shared" si="4"/>
        <v>1.6524030444239182</v>
      </c>
      <c r="U121" s="261">
        <f t="shared" si="4"/>
        <v>1.4875280952804439</v>
      </c>
      <c r="V121" s="261">
        <f t="shared" si="4"/>
        <v>1.5885125530994404</v>
      </c>
      <c r="W121" s="261">
        <f t="shared" si="4"/>
        <v>1.5813161886679958</v>
      </c>
      <c r="X121" s="261">
        <f t="shared" si="4"/>
        <v>1.234654932565368</v>
      </c>
      <c r="Y121" s="261">
        <f t="shared" si="4"/>
        <v>1.3675670339803805</v>
      </c>
      <c r="DA121" s="70"/>
    </row>
    <row r="122" spans="1:105" ht="12" customHeight="1" x14ac:dyDescent="0.25">
      <c r="A122" s="60" t="s">
        <v>1052</v>
      </c>
      <c r="B122" s="262">
        <v>0.47723468921585838</v>
      </c>
      <c r="C122" s="262">
        <v>0.6473896200818583</v>
      </c>
      <c r="D122" s="262">
        <v>0.66643762558970376</v>
      </c>
      <c r="E122" s="262">
        <v>0.6773664312359613</v>
      </c>
      <c r="F122" s="262">
        <v>0.77099379465316953</v>
      </c>
      <c r="G122" s="262">
        <v>0.9431356269422233</v>
      </c>
      <c r="H122" s="262">
        <v>1.2068874289447631</v>
      </c>
      <c r="I122" s="262">
        <v>0.99277811512819469</v>
      </c>
      <c r="J122" s="262">
        <v>1.3176461497359031</v>
      </c>
      <c r="K122" s="262">
        <v>1.27738529224046</v>
      </c>
      <c r="L122" s="262">
        <v>1.636611490187752</v>
      </c>
      <c r="M122" s="262">
        <v>1.5281176439945869</v>
      </c>
      <c r="N122" s="262">
        <v>1.5581014376669351</v>
      </c>
      <c r="O122" s="262">
        <v>1.6892698841692619</v>
      </c>
      <c r="P122" s="262">
        <v>1.6798581448708041</v>
      </c>
      <c r="Q122" s="262">
        <v>1.515032729755128</v>
      </c>
      <c r="R122" s="262">
        <v>1.5713723890342539</v>
      </c>
      <c r="S122" s="262">
        <v>1.493798430800116</v>
      </c>
      <c r="T122" s="262">
        <v>1.65121326693937</v>
      </c>
      <c r="U122" s="262">
        <v>1.486298890683253</v>
      </c>
      <c r="V122" s="262">
        <v>1.587258521181464</v>
      </c>
      <c r="W122" s="262">
        <v>1.5801262340702491</v>
      </c>
      <c r="X122" s="262">
        <v>1.2332039978734739</v>
      </c>
      <c r="Y122" s="262">
        <v>1.3660225039976239</v>
      </c>
      <c r="DA122" s="72" t="s">
        <v>1233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3.1355660221872507E-2</v>
      </c>
      <c r="P123" s="229">
        <v>1.4077170382634389E-2</v>
      </c>
      <c r="Q123" s="229">
        <v>0</v>
      </c>
      <c r="R123" s="229">
        <v>0</v>
      </c>
      <c r="S123" s="229">
        <v>0</v>
      </c>
      <c r="T123" s="229">
        <v>3.8898427459995439E-3</v>
      </c>
      <c r="U123" s="229">
        <v>2.4802793160555182E-4</v>
      </c>
      <c r="V123" s="229">
        <v>1.3542700517304241E-3</v>
      </c>
      <c r="W123" s="229">
        <v>1.140877133028389E-2</v>
      </c>
      <c r="X123" s="229">
        <v>3.105957332267944E-3</v>
      </c>
      <c r="Y123" s="229">
        <v>2.2636937693837661E-3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8.9102572921689618E-2</v>
      </c>
      <c r="N125" s="229">
        <v>0.25580084298105887</v>
      </c>
      <c r="O125" s="229">
        <v>0.24984424626074481</v>
      </c>
      <c r="P125" s="229">
        <v>0.2242957185844425</v>
      </c>
      <c r="Q125" s="229">
        <v>0.22657399424592559</v>
      </c>
      <c r="R125" s="229">
        <v>0.25139950855909621</v>
      </c>
      <c r="S125" s="229">
        <v>0.22605060482160641</v>
      </c>
      <c r="T125" s="229">
        <v>0.3242826705386192</v>
      </c>
      <c r="U125" s="229">
        <v>0.32159054861404218</v>
      </c>
      <c r="V125" s="229">
        <v>0.30961665040079989</v>
      </c>
      <c r="W125" s="229">
        <v>0.29353569600673007</v>
      </c>
      <c r="X125" s="229">
        <v>0.29166906440369961</v>
      </c>
      <c r="Y125" s="229">
        <v>0.36842831282007232</v>
      </c>
      <c r="DA125" s="73" t="s">
        <v>1236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6.8518866174351514E-3</v>
      </c>
      <c r="I126" s="229">
        <v>2.9772464971876619E-3</v>
      </c>
      <c r="J126" s="229">
        <v>5.727424661325934E-2</v>
      </c>
      <c r="K126" s="229">
        <v>0.1103813802680278</v>
      </c>
      <c r="L126" s="229">
        <v>0.11968452233643399</v>
      </c>
      <c r="M126" s="229">
        <v>0.15226850727581781</v>
      </c>
      <c r="N126" s="229">
        <v>0</v>
      </c>
      <c r="O126" s="229">
        <v>0</v>
      </c>
      <c r="P126" s="229">
        <v>0</v>
      </c>
      <c r="Q126" s="229">
        <v>0</v>
      </c>
      <c r="R126" s="229">
        <v>0</v>
      </c>
      <c r="S126" s="229">
        <v>1.467219105824572E-2</v>
      </c>
      <c r="T126" s="229">
        <v>4.3752016725214449E-2</v>
      </c>
      <c r="U126" s="229">
        <v>2.035133858868441E-2</v>
      </c>
      <c r="V126" s="229">
        <v>2.2629538774320519E-2</v>
      </c>
      <c r="W126" s="229">
        <v>1.7725538365380621E-2</v>
      </c>
      <c r="X126" s="229">
        <v>2.2217250960684949E-2</v>
      </c>
      <c r="Y126" s="229">
        <v>2.534320176982964E-2</v>
      </c>
      <c r="DA126" s="73" t="s">
        <v>1237</v>
      </c>
    </row>
    <row r="127" spans="1:105" ht="12" customHeight="1" x14ac:dyDescent="0.25">
      <c r="A127" s="64" t="s">
        <v>32</v>
      </c>
      <c r="B127" s="229">
        <v>0.1376425613546593</v>
      </c>
      <c r="C127" s="229">
        <v>0.14464051993215979</v>
      </c>
      <c r="D127" s="229">
        <v>0.211260840582153</v>
      </c>
      <c r="E127" s="229">
        <v>0.1692814073146672</v>
      </c>
      <c r="F127" s="229">
        <v>0</v>
      </c>
      <c r="G127" s="229">
        <v>0</v>
      </c>
      <c r="H127" s="229">
        <v>0</v>
      </c>
      <c r="I127" s="229">
        <v>0</v>
      </c>
      <c r="J127" s="229">
        <v>0.1034034881316602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8.4900922767777012E-2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8.9632531948059688E-2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9.8365958076271961E-3</v>
      </c>
      <c r="T128" s="229">
        <v>1.3651784228077949E-3</v>
      </c>
      <c r="U128" s="229">
        <v>7.218572005164484E-4</v>
      </c>
      <c r="V128" s="229">
        <v>7.4671795482480477E-4</v>
      </c>
      <c r="W128" s="229">
        <v>7.6443977759158086E-4</v>
      </c>
      <c r="X128" s="229">
        <v>3.804261382484588E-4</v>
      </c>
      <c r="Y128" s="229">
        <v>2.907982458374108E-4</v>
      </c>
      <c r="DA128" s="73" t="s">
        <v>1239</v>
      </c>
    </row>
    <row r="129" spans="1:105" ht="12" customHeight="1" x14ac:dyDescent="0.25">
      <c r="A129" s="64" t="s">
        <v>35</v>
      </c>
      <c r="B129" s="229">
        <v>0.237644818573128</v>
      </c>
      <c r="C129" s="229">
        <v>0.28917347498950302</v>
      </c>
      <c r="D129" s="229">
        <v>0.35917440340723211</v>
      </c>
      <c r="E129" s="229">
        <v>0.43682763008869141</v>
      </c>
      <c r="F129" s="229">
        <v>0.63592059094767728</v>
      </c>
      <c r="G129" s="229">
        <v>0.83509685916128618</v>
      </c>
      <c r="H129" s="229">
        <v>0.99971478460084784</v>
      </c>
      <c r="I129" s="229">
        <v>0.74029265365628083</v>
      </c>
      <c r="J129" s="229">
        <v>0.62578224818430794</v>
      </c>
      <c r="K129" s="229">
        <v>0.60962249274103175</v>
      </c>
      <c r="L129" s="229">
        <v>0.75517813094837638</v>
      </c>
      <c r="M129" s="229">
        <v>0.6749214233208084</v>
      </c>
      <c r="N129" s="229">
        <v>0.61413225999128618</v>
      </c>
      <c r="O129" s="229">
        <v>0.58312762553446107</v>
      </c>
      <c r="P129" s="229">
        <v>0.44878502221271321</v>
      </c>
      <c r="Q129" s="229">
        <v>0.48154883652768588</v>
      </c>
      <c r="R129" s="229">
        <v>0.61513395625624345</v>
      </c>
      <c r="S129" s="229">
        <v>0.63093005864511797</v>
      </c>
      <c r="T129" s="229">
        <v>0.70948160667893423</v>
      </c>
      <c r="U129" s="229">
        <v>0.47717109035569538</v>
      </c>
      <c r="V129" s="229">
        <v>0.35247241373580063</v>
      </c>
      <c r="W129" s="229">
        <v>0.45083516855742078</v>
      </c>
      <c r="X129" s="229">
        <v>0.34522996275930451</v>
      </c>
      <c r="Y129" s="229">
        <v>0.31752316372238648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8.5612154905842938E-2</v>
      </c>
      <c r="C131" s="229">
        <v>9.2571001823528343E-2</v>
      </c>
      <c r="D131" s="229">
        <v>5.9311450849434177E-2</v>
      </c>
      <c r="E131" s="229">
        <v>4.0906239370834208E-2</v>
      </c>
      <c r="F131" s="229">
        <v>0.1134302427402681</v>
      </c>
      <c r="G131" s="229">
        <v>8.2520986544706826E-2</v>
      </c>
      <c r="H131" s="229">
        <v>0.18352452340069511</v>
      </c>
      <c r="I131" s="229">
        <v>0.23292738343567421</v>
      </c>
      <c r="J131" s="229">
        <v>0.4297742989890781</v>
      </c>
      <c r="K131" s="229">
        <v>0.28058509514831859</v>
      </c>
      <c r="L131" s="229">
        <v>0.47116173788790833</v>
      </c>
      <c r="M131" s="229">
        <v>0.52435509033652417</v>
      </c>
      <c r="N131" s="229">
        <v>0.64487544510938477</v>
      </c>
      <c r="O131" s="229">
        <v>0.63970483026667191</v>
      </c>
      <c r="P131" s="229">
        <v>0.83673979664454246</v>
      </c>
      <c r="Q131" s="229">
        <v>0.6428919419148067</v>
      </c>
      <c r="R131" s="229">
        <v>0.53822779314569424</v>
      </c>
      <c r="S131" s="229">
        <v>0.47837461430840689</v>
      </c>
      <c r="T131" s="229">
        <v>0.41311049175026188</v>
      </c>
      <c r="U131" s="229">
        <v>0.49909870491755182</v>
      </c>
      <c r="V131" s="229">
        <v>0.66273115038600905</v>
      </c>
      <c r="W131" s="229">
        <v>0.41165646674029333</v>
      </c>
      <c r="X131" s="229">
        <v>0.3425568889449489</v>
      </c>
      <c r="Y131" s="229">
        <v>0.40777283885622062</v>
      </c>
      <c r="DA131" s="73" t="s">
        <v>1242</v>
      </c>
    </row>
    <row r="132" spans="1:105" ht="12" customHeight="1" x14ac:dyDescent="0.25">
      <c r="A132" s="64" t="s">
        <v>39</v>
      </c>
      <c r="B132" s="229">
        <v>1.633515438222816E-2</v>
      </c>
      <c r="C132" s="229">
        <v>3.6103700568890278E-2</v>
      </c>
      <c r="D132" s="229">
        <v>3.6690930750884372E-2</v>
      </c>
      <c r="E132" s="229">
        <v>3.0351154461768559E-2</v>
      </c>
      <c r="F132" s="229">
        <v>2.1642960965224271E-2</v>
      </c>
      <c r="G132" s="229">
        <v>2.551778123623024E-2</v>
      </c>
      <c r="H132" s="229">
        <v>1.6796234325785201E-2</v>
      </c>
      <c r="I132" s="229">
        <v>1.6580831539052151E-2</v>
      </c>
      <c r="J132" s="229">
        <v>1.177933586953781E-2</v>
      </c>
      <c r="K132" s="229">
        <v>0.27679632408308219</v>
      </c>
      <c r="L132" s="229">
        <v>0.29058709901503288</v>
      </c>
      <c r="M132" s="229">
        <v>8.7470050139746999E-2</v>
      </c>
      <c r="N132" s="229">
        <v>4.3292889585205448E-2</v>
      </c>
      <c r="O132" s="229">
        <v>0.18523752188551151</v>
      </c>
      <c r="P132" s="229">
        <v>0.155960437046471</v>
      </c>
      <c r="Q132" s="229">
        <v>0.16401795706670921</v>
      </c>
      <c r="R132" s="229">
        <v>0.16661113107321959</v>
      </c>
      <c r="S132" s="229">
        <v>0.13393436615911181</v>
      </c>
      <c r="T132" s="229">
        <v>0.1553314600775329</v>
      </c>
      <c r="U132" s="229">
        <v>0.16711732307515759</v>
      </c>
      <c r="V132" s="229">
        <v>0.23770777987797931</v>
      </c>
      <c r="W132" s="229">
        <v>0.39420015329254871</v>
      </c>
      <c r="X132" s="229">
        <v>0.22804444733431961</v>
      </c>
      <c r="Y132" s="229">
        <v>0.244400494813894</v>
      </c>
      <c r="DA132" s="73" t="s">
        <v>1243</v>
      </c>
    </row>
    <row r="133" spans="1:105" ht="12" customHeight="1" x14ac:dyDescent="0.25">
      <c r="A133" s="60" t="s">
        <v>1064</v>
      </c>
      <c r="B133" s="262">
        <v>7.761949551029258E-4</v>
      </c>
      <c r="C133" s="262">
        <v>9.8731845219433324E-4</v>
      </c>
      <c r="D133" s="262">
        <v>9.8652092375196821E-4</v>
      </c>
      <c r="E133" s="262">
        <v>1.046935792392165E-3</v>
      </c>
      <c r="F133" s="262">
        <v>1.0732159251903061E-3</v>
      </c>
      <c r="G133" s="262">
        <v>1.3976542921520529E-3</v>
      </c>
      <c r="H133" s="262">
        <v>1.711373539760053E-3</v>
      </c>
      <c r="I133" s="262">
        <v>1.3305665788954041E-3</v>
      </c>
      <c r="J133" s="262">
        <v>1.0258734262385311E-3</v>
      </c>
      <c r="K133" s="262">
        <v>8.9515196983689814E-4</v>
      </c>
      <c r="L133" s="262">
        <v>1.105591667783427E-3</v>
      </c>
      <c r="M133" s="262">
        <v>1.416062482064599E-3</v>
      </c>
      <c r="N133" s="262">
        <v>1.4156521299614759E-3</v>
      </c>
      <c r="O133" s="262">
        <v>1.432730701251195E-3</v>
      </c>
      <c r="P133" s="262">
        <v>1.1586038243551369E-3</v>
      </c>
      <c r="Q133" s="262">
        <v>1.143227116904537E-3</v>
      </c>
      <c r="R133" s="262">
        <v>1.23598259081536E-3</v>
      </c>
      <c r="S133" s="262">
        <v>1.068564239706817E-3</v>
      </c>
      <c r="T133" s="262">
        <v>1.1897774845481979E-3</v>
      </c>
      <c r="U133" s="262">
        <v>1.2292045971907821E-3</v>
      </c>
      <c r="V133" s="262">
        <v>1.254031917976417E-3</v>
      </c>
      <c r="W133" s="262">
        <v>1.1899545977468149E-3</v>
      </c>
      <c r="X133" s="262">
        <v>1.4509346918941441E-3</v>
      </c>
      <c r="Y133" s="262">
        <v>1.5445299827565001E-3</v>
      </c>
      <c r="DA133" s="72" t="s">
        <v>1244</v>
      </c>
    </row>
    <row r="134" spans="1:105" ht="12" customHeight="1" x14ac:dyDescent="0.25">
      <c r="A134" s="57" t="s">
        <v>1010</v>
      </c>
      <c r="B134" s="261">
        <v>0.1759979689335216</v>
      </c>
      <c r="C134" s="261">
        <v>0.23096534719463371</v>
      </c>
      <c r="D134" s="261">
        <v>0.24421878393134369</v>
      </c>
      <c r="E134" s="261">
        <v>0.25099584561769051</v>
      </c>
      <c r="F134" s="261">
        <v>0.28247457354182948</v>
      </c>
      <c r="G134" s="261">
        <v>0.34926032981847538</v>
      </c>
      <c r="H134" s="261">
        <v>0.44390091238765361</v>
      </c>
      <c r="I134" s="261">
        <v>0.35945317819639683</v>
      </c>
      <c r="J134" s="261">
        <v>0.44992683031532121</v>
      </c>
      <c r="K134" s="261">
        <v>0.41671790401864039</v>
      </c>
      <c r="L134" s="261">
        <v>0.53259320321180492</v>
      </c>
      <c r="M134" s="261">
        <v>0.51963829192044797</v>
      </c>
      <c r="N134" s="261">
        <v>0.52818441058630228</v>
      </c>
      <c r="O134" s="261">
        <v>0.55330277576124742</v>
      </c>
      <c r="P134" s="261">
        <v>0.52495117479118802</v>
      </c>
      <c r="Q134" s="261">
        <v>0.48735617496385519</v>
      </c>
      <c r="R134" s="261">
        <v>0.52246940626200489</v>
      </c>
      <c r="S134" s="261">
        <v>0.50302976937942223</v>
      </c>
      <c r="T134" s="261">
        <v>0.56576740349956256</v>
      </c>
      <c r="U134" s="261">
        <v>0.49381616630450409</v>
      </c>
      <c r="V134" s="261">
        <v>0.49910829813819058</v>
      </c>
      <c r="W134" s="261">
        <v>0.49956444075945577</v>
      </c>
      <c r="X134" s="261">
        <v>0.40998482980910772</v>
      </c>
      <c r="Y134" s="261">
        <v>0.45073871025606987</v>
      </c>
      <c r="DA134" s="70" t="s">
        <v>1245</v>
      </c>
    </row>
    <row r="135" spans="1:105" ht="12" customHeight="1" x14ac:dyDescent="0.25">
      <c r="A135" s="60" t="s">
        <v>1012</v>
      </c>
      <c r="B135" s="262">
        <v>0.159741924873295</v>
      </c>
      <c r="C135" s="262">
        <v>0.21014120664529951</v>
      </c>
      <c r="D135" s="262">
        <v>0.22849857287311559</v>
      </c>
      <c r="E135" s="262">
        <v>0.23322918745927651</v>
      </c>
      <c r="F135" s="262">
        <v>0.26639647320129761</v>
      </c>
      <c r="G135" s="262">
        <v>0.32706407689377731</v>
      </c>
      <c r="H135" s="262">
        <v>0.4187212292394944</v>
      </c>
      <c r="I135" s="262">
        <v>0.34059099959667022</v>
      </c>
      <c r="J135" s="262">
        <v>0.44419325300257378</v>
      </c>
      <c r="K135" s="262">
        <v>0.41211150848536399</v>
      </c>
      <c r="L135" s="262">
        <v>0.52729042304007712</v>
      </c>
      <c r="M135" s="262">
        <v>0.50779886596304236</v>
      </c>
      <c r="N135" s="262">
        <v>0.51578183547415635</v>
      </c>
      <c r="O135" s="262">
        <v>0.54158860784855012</v>
      </c>
      <c r="P135" s="262">
        <v>0.51742769689935453</v>
      </c>
      <c r="Q135" s="262">
        <v>0.47921502319280851</v>
      </c>
      <c r="R135" s="262">
        <v>0.51436168179742137</v>
      </c>
      <c r="S135" s="262">
        <v>0.49735326649001771</v>
      </c>
      <c r="T135" s="262">
        <v>0.5600408536012369</v>
      </c>
      <c r="U135" s="262">
        <v>0.48447894270910552</v>
      </c>
      <c r="V135" s="262">
        <v>0.48856354972591259</v>
      </c>
      <c r="W135" s="262">
        <v>0.4909914049916273</v>
      </c>
      <c r="X135" s="262">
        <v>0.38543409233230852</v>
      </c>
      <c r="Y135" s="262">
        <v>0.42619639194001341</v>
      </c>
      <c r="DA135" s="72" t="s">
        <v>1246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1.9803994224021879E-2</v>
      </c>
      <c r="P136" s="230">
        <v>1.068673130962181E-2</v>
      </c>
      <c r="Q136" s="230">
        <v>0</v>
      </c>
      <c r="R136" s="230">
        <v>0</v>
      </c>
      <c r="S136" s="230">
        <v>0</v>
      </c>
      <c r="T136" s="230">
        <v>2.0328096473208111E-3</v>
      </c>
      <c r="U136" s="230">
        <v>1.4797855105386839E-4</v>
      </c>
      <c r="V136" s="230">
        <v>9.7338601141886425E-4</v>
      </c>
      <c r="W136" s="230">
        <v>7.3058301549675051E-3</v>
      </c>
      <c r="X136" s="230">
        <v>1.824550062390812E-3</v>
      </c>
      <c r="Y136" s="230">
        <v>1.3649418851699559E-3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4.9445265675440983E-2</v>
      </c>
      <c r="N137" s="295">
        <v>0.15140648016887459</v>
      </c>
      <c r="O137" s="295">
        <v>0.15624234442701981</v>
      </c>
      <c r="P137" s="295">
        <v>0.16859436703284361</v>
      </c>
      <c r="Q137" s="295">
        <v>0.15308098749776181</v>
      </c>
      <c r="R137" s="295">
        <v>0.14897242921255621</v>
      </c>
      <c r="S137" s="295">
        <v>0.12879735357947331</v>
      </c>
      <c r="T137" s="295">
        <v>0.16779575233771871</v>
      </c>
      <c r="U137" s="295">
        <v>0.18997393075615851</v>
      </c>
      <c r="V137" s="295">
        <v>0.2203416956338029</v>
      </c>
      <c r="W137" s="295">
        <v>0.18611619765992951</v>
      </c>
      <c r="X137" s="295">
        <v>0.1696458423646236</v>
      </c>
      <c r="Y137" s="295">
        <v>0.2199591516131533</v>
      </c>
      <c r="DA137" s="122" t="s">
        <v>1248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2.7908004939808679E-3</v>
      </c>
      <c r="I138" s="295">
        <v>1.3357095349954911E-3</v>
      </c>
      <c r="J138" s="295">
        <v>3.1676253367485099E-2</v>
      </c>
      <c r="K138" s="295">
        <v>6.2051390415680953E-2</v>
      </c>
      <c r="L138" s="295">
        <v>7.0822731745560349E-2</v>
      </c>
      <c r="M138" s="295">
        <v>8.2920745325165815E-2</v>
      </c>
      <c r="N138" s="295">
        <v>0</v>
      </c>
      <c r="O138" s="295">
        <v>0</v>
      </c>
      <c r="P138" s="295">
        <v>0</v>
      </c>
      <c r="Q138" s="295">
        <v>0</v>
      </c>
      <c r="R138" s="295">
        <v>0</v>
      </c>
      <c r="S138" s="295">
        <v>8.2037964603624471E-3</v>
      </c>
      <c r="T138" s="295">
        <v>2.2216412736021641E-2</v>
      </c>
      <c r="U138" s="295">
        <v>1.1797835840931321E-2</v>
      </c>
      <c r="V138" s="295">
        <v>1.5803988997972009E-2</v>
      </c>
      <c r="W138" s="295">
        <v>1.102913165120239E-2</v>
      </c>
      <c r="X138" s="295">
        <v>1.268124256229103E-2</v>
      </c>
      <c r="Y138" s="295">
        <v>1.484804095571335E-2</v>
      </c>
      <c r="DA138" s="122" t="s">
        <v>1249</v>
      </c>
    </row>
    <row r="139" spans="1:105" ht="12" customHeight="1" x14ac:dyDescent="0.25">
      <c r="A139" s="59" t="s">
        <v>32</v>
      </c>
      <c r="B139" s="295">
        <v>5.8950255265591937E-2</v>
      </c>
      <c r="C139" s="295">
        <v>7.0520783086997413E-2</v>
      </c>
      <c r="D139" s="295">
        <v>8.5144957053142095E-2</v>
      </c>
      <c r="E139" s="295">
        <v>6.5598004136845037E-2</v>
      </c>
      <c r="F139" s="295">
        <v>0</v>
      </c>
      <c r="G139" s="295">
        <v>0</v>
      </c>
      <c r="H139" s="295">
        <v>0</v>
      </c>
      <c r="I139" s="295">
        <v>0</v>
      </c>
      <c r="J139" s="295">
        <v>5.8989161408755438E-2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1250</v>
      </c>
    </row>
    <row r="140" spans="1:105" ht="12" customHeight="1" x14ac:dyDescent="0.25">
      <c r="A140" s="59" t="s">
        <v>35</v>
      </c>
      <c r="B140" s="295">
        <v>0.100791669607703</v>
      </c>
      <c r="C140" s="295">
        <v>0.13962042355830209</v>
      </c>
      <c r="D140" s="295">
        <v>0.1433536158199735</v>
      </c>
      <c r="E140" s="295">
        <v>0.1676311833224314</v>
      </c>
      <c r="F140" s="295">
        <v>0.26639647320129761</v>
      </c>
      <c r="G140" s="295">
        <v>0.32706407689377731</v>
      </c>
      <c r="H140" s="295">
        <v>0.4159304287455135</v>
      </c>
      <c r="I140" s="295">
        <v>0.33925529006167471</v>
      </c>
      <c r="J140" s="295">
        <v>0.35352783822633332</v>
      </c>
      <c r="K140" s="295">
        <v>0.35006011806968312</v>
      </c>
      <c r="L140" s="295">
        <v>0.45646769129451681</v>
      </c>
      <c r="M140" s="295">
        <v>0.3754328549624355</v>
      </c>
      <c r="N140" s="295">
        <v>0.3643753553052817</v>
      </c>
      <c r="O140" s="295">
        <v>0.36554226919750837</v>
      </c>
      <c r="P140" s="295">
        <v>0.33814659855688911</v>
      </c>
      <c r="Q140" s="295">
        <v>0.32613403569504668</v>
      </c>
      <c r="R140" s="295">
        <v>0.3653892525848651</v>
      </c>
      <c r="S140" s="295">
        <v>0.36035211645018189</v>
      </c>
      <c r="T140" s="295">
        <v>0.36799587888017571</v>
      </c>
      <c r="U140" s="295">
        <v>0.28255919756096182</v>
      </c>
      <c r="V140" s="295">
        <v>0.25144447908271889</v>
      </c>
      <c r="W140" s="295">
        <v>0.28654024552552793</v>
      </c>
      <c r="X140" s="295">
        <v>0.20128245734300301</v>
      </c>
      <c r="Y140" s="295">
        <v>0.19002425748597679</v>
      </c>
      <c r="DA140" s="122" t="s">
        <v>1251</v>
      </c>
    </row>
    <row r="141" spans="1:105" ht="12" customHeight="1" x14ac:dyDescent="0.25">
      <c r="A141" s="60" t="s">
        <v>1019</v>
      </c>
      <c r="B141" s="262">
        <v>1.625604406022664E-2</v>
      </c>
      <c r="C141" s="262">
        <v>2.0824140549334149E-2</v>
      </c>
      <c r="D141" s="262">
        <v>1.5720211058228139E-2</v>
      </c>
      <c r="E141" s="262">
        <v>1.776665815841405E-2</v>
      </c>
      <c r="F141" s="262">
        <v>1.6078100340531969E-2</v>
      </c>
      <c r="G141" s="262">
        <v>2.2196252924698071E-2</v>
      </c>
      <c r="H141" s="262">
        <v>2.5179683148159139E-2</v>
      </c>
      <c r="I141" s="262">
        <v>1.8862178599726609E-2</v>
      </c>
      <c r="J141" s="262">
        <v>5.7335773127473264E-3</v>
      </c>
      <c r="K141" s="262">
        <v>4.6063955332763494E-3</v>
      </c>
      <c r="L141" s="262">
        <v>5.3027801717277544E-3</v>
      </c>
      <c r="M141" s="262">
        <v>1.183942595740565E-2</v>
      </c>
      <c r="N141" s="262">
        <v>1.2402575112145941E-2</v>
      </c>
      <c r="O141" s="262">
        <v>1.1714167912697261E-2</v>
      </c>
      <c r="P141" s="262">
        <v>7.5234778918334601E-3</v>
      </c>
      <c r="Q141" s="262">
        <v>8.1411517710467604E-3</v>
      </c>
      <c r="R141" s="262">
        <v>8.1077244645834778E-3</v>
      </c>
      <c r="S141" s="262">
        <v>5.676502889404602E-3</v>
      </c>
      <c r="T141" s="262">
        <v>5.7265498983256344E-3</v>
      </c>
      <c r="U141" s="262">
        <v>9.3372235953986336E-3</v>
      </c>
      <c r="V141" s="262">
        <v>1.054474841227792E-2</v>
      </c>
      <c r="W141" s="262">
        <v>8.573035767828481E-3</v>
      </c>
      <c r="X141" s="262">
        <v>2.4550737476799221E-2</v>
      </c>
      <c r="Y141" s="262">
        <v>2.4542318316056511E-2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0.24276534404287745</v>
      </c>
      <c r="C142" s="261">
        <f t="shared" si="5"/>
        <v>0.31349225692453681</v>
      </c>
      <c r="D142" s="261">
        <f t="shared" si="5"/>
        <v>0.31512654891454644</v>
      </c>
      <c r="E142" s="261">
        <f t="shared" si="5"/>
        <v>0.32516283817267394</v>
      </c>
      <c r="F142" s="261">
        <f t="shared" si="5"/>
        <v>0.33700316415897669</v>
      </c>
      <c r="G142" s="261">
        <f t="shared" si="5"/>
        <v>0.42510902763904557</v>
      </c>
      <c r="H142" s="261">
        <f t="shared" si="5"/>
        <v>0.53143308624872831</v>
      </c>
      <c r="I142" s="261">
        <f t="shared" si="5"/>
        <v>0.42480907058954565</v>
      </c>
      <c r="J142" s="261">
        <f t="shared" si="5"/>
        <v>0.47511833939143011</v>
      </c>
      <c r="K142" s="261">
        <f t="shared" si="5"/>
        <v>0.44118583585087262</v>
      </c>
      <c r="L142" s="261">
        <f t="shared" si="5"/>
        <v>0.56260169950202266</v>
      </c>
      <c r="M142" s="261">
        <f t="shared" si="5"/>
        <v>0.56405424342371879</v>
      </c>
      <c r="N142" s="261">
        <f t="shared" si="5"/>
        <v>0.56665396488744879</v>
      </c>
      <c r="O142" s="261">
        <f t="shared" si="5"/>
        <v>0.59322061832920003</v>
      </c>
      <c r="P142" s="261">
        <f t="shared" si="5"/>
        <v>0.54711942642061995</v>
      </c>
      <c r="Q142" s="261">
        <f t="shared" si="5"/>
        <v>0.51141919273425529</v>
      </c>
      <c r="R142" s="261">
        <f t="shared" si="5"/>
        <v>0.54726306518665679</v>
      </c>
      <c r="S142" s="261">
        <f t="shared" si="5"/>
        <v>0.51801543273380735</v>
      </c>
      <c r="T142" s="261">
        <f t="shared" si="5"/>
        <v>0.57776086890049128</v>
      </c>
      <c r="U142" s="261">
        <f t="shared" si="5"/>
        <v>0.51805792745162993</v>
      </c>
      <c r="V142" s="261">
        <f t="shared" si="5"/>
        <v>0.52865876917487764</v>
      </c>
      <c r="W142" s="261">
        <f t="shared" si="5"/>
        <v>0.52561745698720685</v>
      </c>
      <c r="X142" s="261">
        <f t="shared" si="5"/>
        <v>0.50504676220182942</v>
      </c>
      <c r="Y142" s="261">
        <f t="shared" si="5"/>
        <v>0.54814320748027989</v>
      </c>
      <c r="DA142" s="70"/>
    </row>
    <row r="143" spans="1:105" ht="12" customHeight="1" x14ac:dyDescent="0.25">
      <c r="A143" s="60" t="s">
        <v>1022</v>
      </c>
      <c r="B143" s="262">
        <v>6.5999825362647785E-2</v>
      </c>
      <c r="C143" s="262">
        <v>8.8823432233328059E-2</v>
      </c>
      <c r="D143" s="262">
        <v>0.10741744552273361</v>
      </c>
      <c r="E143" s="262">
        <v>0.11342584913981139</v>
      </c>
      <c r="F143" s="262">
        <v>0.15267898360953289</v>
      </c>
      <c r="G143" s="262">
        <v>0.1841177218068111</v>
      </c>
      <c r="H143" s="262">
        <v>0.24088857150329729</v>
      </c>
      <c r="I143" s="262">
        <v>0.19819477179986381</v>
      </c>
      <c r="J143" s="262">
        <v>0.29846173433657192</v>
      </c>
      <c r="K143" s="262">
        <v>0.28232604877903839</v>
      </c>
      <c r="L143" s="262">
        <v>0.36557415147038069</v>
      </c>
      <c r="M143" s="262">
        <v>0.30741724068002813</v>
      </c>
      <c r="N143" s="262">
        <v>0.30058555019055172</v>
      </c>
      <c r="O143" s="262">
        <v>0.31671628046884398</v>
      </c>
      <c r="P143" s="262">
        <v>0.31209862739023769</v>
      </c>
      <c r="Q143" s="262">
        <v>0.28777574272440809</v>
      </c>
      <c r="R143" s="262">
        <v>0.31980099369155501</v>
      </c>
      <c r="S143" s="262">
        <v>0.32284133744294952</v>
      </c>
      <c r="T143" s="262">
        <v>0.36189215625779902</v>
      </c>
      <c r="U143" s="262">
        <v>0.27343536470684943</v>
      </c>
      <c r="V143" s="262">
        <v>0.2544600029545071</v>
      </c>
      <c r="W143" s="262">
        <v>0.2808252889551146</v>
      </c>
      <c r="X143" s="262">
        <v>0.155930737263032</v>
      </c>
      <c r="Y143" s="262">
        <v>0.1624780548862802</v>
      </c>
      <c r="DA143" s="72" t="s">
        <v>1253</v>
      </c>
    </row>
    <row r="144" spans="1:105" ht="12" customHeight="1" x14ac:dyDescent="0.25">
      <c r="A144" s="60" t="s">
        <v>1024</v>
      </c>
      <c r="B144" s="262">
        <v>4.174504271212906E-2</v>
      </c>
      <c r="C144" s="262">
        <v>5.6628966737751828E-2</v>
      </c>
      <c r="D144" s="262">
        <v>5.8295148642534121E-2</v>
      </c>
      <c r="E144" s="262">
        <v>5.9251121602599571E-2</v>
      </c>
      <c r="F144" s="262">
        <v>6.7440966920209192E-2</v>
      </c>
      <c r="G144" s="262">
        <v>8.249869072745819E-2</v>
      </c>
      <c r="H144" s="262">
        <v>0.10556979282627681</v>
      </c>
      <c r="I144" s="262">
        <v>8.6841056939488556E-2</v>
      </c>
      <c r="J144" s="262">
        <v>0.1152581655172142</v>
      </c>
      <c r="K144" s="262">
        <v>0.1117364365780716</v>
      </c>
      <c r="L144" s="262">
        <v>0.14315894905566429</v>
      </c>
      <c r="M144" s="262">
        <v>0.13366869123140901</v>
      </c>
      <c r="N144" s="262">
        <v>0.13629145687650601</v>
      </c>
      <c r="O144" s="262">
        <v>0.14776512491752841</v>
      </c>
      <c r="P144" s="262">
        <v>0.14694185396114601</v>
      </c>
      <c r="Q144" s="262">
        <v>0.13252411746895201</v>
      </c>
      <c r="R144" s="262">
        <v>0.1374523038228366</v>
      </c>
      <c r="S144" s="262">
        <v>0.13066669440883141</v>
      </c>
      <c r="T144" s="262">
        <v>0.14443620699173521</v>
      </c>
      <c r="U144" s="262">
        <v>0.13001068882169739</v>
      </c>
      <c r="V144" s="262">
        <v>0.13884190788976961</v>
      </c>
      <c r="W144" s="262">
        <v>0.1382180269422591</v>
      </c>
      <c r="X144" s="262">
        <v>0.10787177614557571</v>
      </c>
      <c r="Y144" s="262">
        <v>0.1194897794810499</v>
      </c>
      <c r="DA144" s="72" t="s">
        <v>1254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2.7427666194588481E-3</v>
      </c>
      <c r="P145" s="229">
        <v>1.2313691610611091E-3</v>
      </c>
      <c r="Q145" s="229">
        <v>0</v>
      </c>
      <c r="R145" s="229">
        <v>0</v>
      </c>
      <c r="S145" s="229">
        <v>0</v>
      </c>
      <c r="T145" s="229">
        <v>3.4025534028556202E-4</v>
      </c>
      <c r="U145" s="229">
        <v>2.1695691517494822E-5</v>
      </c>
      <c r="V145" s="229">
        <v>1.184617598652239E-4</v>
      </c>
      <c r="W145" s="229">
        <v>9.9795689047280632E-4</v>
      </c>
      <c r="X145" s="229">
        <v>2.7168670766707369E-4</v>
      </c>
      <c r="Y145" s="229">
        <v>1.9801157632814761E-4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7.7940493355337691E-3</v>
      </c>
      <c r="N147" s="229">
        <v>2.237560964729653E-2</v>
      </c>
      <c r="O147" s="229">
        <v>2.185456960111503E-2</v>
      </c>
      <c r="P147" s="229">
        <v>1.96197689816721E-2</v>
      </c>
      <c r="Q147" s="229">
        <v>1.9819056076570599E-2</v>
      </c>
      <c r="R147" s="229">
        <v>2.1990612710596279E-2</v>
      </c>
      <c r="S147" s="229">
        <v>1.9773273751087971E-2</v>
      </c>
      <c r="T147" s="229">
        <v>2.8365905158069749E-2</v>
      </c>
      <c r="U147" s="229">
        <v>2.8130417782010839E-2</v>
      </c>
      <c r="V147" s="229">
        <v>2.7083027674716299E-2</v>
      </c>
      <c r="W147" s="229">
        <v>2.5676381965169779E-2</v>
      </c>
      <c r="X147" s="229">
        <v>2.5513102518480039E-2</v>
      </c>
      <c r="Y147" s="229">
        <v>3.2227447003700518E-2</v>
      </c>
      <c r="DA147" s="73" t="s">
        <v>1257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5.9935353813754392E-4</v>
      </c>
      <c r="I148" s="229">
        <v>2.6042801371762832E-4</v>
      </c>
      <c r="J148" s="229">
        <v>5.0099373017163176E-3</v>
      </c>
      <c r="K148" s="229">
        <v>9.65536566816581E-3</v>
      </c>
      <c r="L148" s="229">
        <v>1.046913732345083E-2</v>
      </c>
      <c r="M148" s="229">
        <v>1.3319348914860739E-2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1.2834172708890181E-3</v>
      </c>
      <c r="T148" s="229">
        <v>3.8271103258165451E-3</v>
      </c>
      <c r="U148" s="229">
        <v>1.780188066440749E-3</v>
      </c>
      <c r="V148" s="229">
        <v>1.9794685592574471E-3</v>
      </c>
      <c r="W148" s="229">
        <v>1.5505020336516379E-3</v>
      </c>
      <c r="X148" s="229">
        <v>1.9434045999962579E-3</v>
      </c>
      <c r="Y148" s="229">
        <v>2.2168401925726708E-3</v>
      </c>
      <c r="DA148" s="73" t="s">
        <v>1258</v>
      </c>
    </row>
    <row r="149" spans="1:105" ht="12" customHeight="1" x14ac:dyDescent="0.25">
      <c r="A149" s="64" t="s">
        <v>32</v>
      </c>
      <c r="B149" s="229">
        <v>1.203997683445465E-2</v>
      </c>
      <c r="C149" s="229">
        <v>1.2652107692325569E-2</v>
      </c>
      <c r="D149" s="229">
        <v>1.847957202774355E-2</v>
      </c>
      <c r="E149" s="229">
        <v>1.480751449633992E-2</v>
      </c>
      <c r="F149" s="229">
        <v>0</v>
      </c>
      <c r="G149" s="229">
        <v>0</v>
      </c>
      <c r="H149" s="229">
        <v>0</v>
      </c>
      <c r="I149" s="229">
        <v>0</v>
      </c>
      <c r="J149" s="229">
        <v>9.0449900775902061E-3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7.4265193359339902E-3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7.8404063223400898E-3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8.6043433432311692E-4</v>
      </c>
      <c r="T150" s="229">
        <v>1.194159453568377E-4</v>
      </c>
      <c r="U150" s="229">
        <v>6.3142852664650094E-5</v>
      </c>
      <c r="V150" s="229">
        <v>6.5317491838854568E-5</v>
      </c>
      <c r="W150" s="229">
        <v>6.6867668858784529E-5</v>
      </c>
      <c r="X150" s="229">
        <v>3.3276930090907793E-5</v>
      </c>
      <c r="Y150" s="229">
        <v>2.5436929601745988E-5</v>
      </c>
      <c r="DA150" s="73" t="s">
        <v>1260</v>
      </c>
    </row>
    <row r="151" spans="1:105" ht="12" customHeight="1" x14ac:dyDescent="0.25">
      <c r="A151" s="64" t="s">
        <v>35</v>
      </c>
      <c r="B151" s="229">
        <v>2.0787451804795871E-2</v>
      </c>
      <c r="C151" s="229">
        <v>2.529480638653131E-2</v>
      </c>
      <c r="D151" s="229">
        <v>3.1417981865430863E-2</v>
      </c>
      <c r="E151" s="229">
        <v>3.8210525110513233E-2</v>
      </c>
      <c r="F151" s="229">
        <v>5.5625738929941562E-2</v>
      </c>
      <c r="G151" s="229">
        <v>7.3048239874877671E-2</v>
      </c>
      <c r="H151" s="229">
        <v>8.7447826669265746E-2</v>
      </c>
      <c r="I151" s="229">
        <v>6.4755452913815334E-2</v>
      </c>
      <c r="J151" s="229">
        <v>5.473890995197591E-2</v>
      </c>
      <c r="K151" s="229">
        <v>5.3325371295962577E-2</v>
      </c>
      <c r="L151" s="229">
        <v>6.6057526923502183E-2</v>
      </c>
      <c r="M151" s="229">
        <v>5.9037249974748567E-2</v>
      </c>
      <c r="N151" s="229">
        <v>5.3719853153081892E-2</v>
      </c>
      <c r="O151" s="229">
        <v>5.1007791731476619E-2</v>
      </c>
      <c r="P151" s="229">
        <v>3.9256471384375123E-2</v>
      </c>
      <c r="Q151" s="229">
        <v>4.2122413150339579E-2</v>
      </c>
      <c r="R151" s="229">
        <v>5.3807474305337041E-2</v>
      </c>
      <c r="S151" s="229">
        <v>5.5189203219453038E-2</v>
      </c>
      <c r="T151" s="229">
        <v>6.2060325126294003E-2</v>
      </c>
      <c r="U151" s="229">
        <v>4.1739479543327747E-2</v>
      </c>
      <c r="V151" s="229">
        <v>3.083174022916204E-2</v>
      </c>
      <c r="W151" s="229">
        <v>3.9435803374818973E-2</v>
      </c>
      <c r="X151" s="229">
        <v>3.019822294262299E-2</v>
      </c>
      <c r="Y151" s="229">
        <v>2.7774632337520588E-2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7.4887327848988704E-3</v>
      </c>
      <c r="C153" s="229">
        <v>8.097442437341066E-3</v>
      </c>
      <c r="D153" s="229">
        <v>5.1881372100092017E-3</v>
      </c>
      <c r="E153" s="229">
        <v>3.578182282880254E-3</v>
      </c>
      <c r="F153" s="229">
        <v>9.9220581299736491E-3</v>
      </c>
      <c r="G153" s="229">
        <v>7.2183397095798166E-3</v>
      </c>
      <c r="H153" s="229">
        <v>1.605339938861796E-2</v>
      </c>
      <c r="I153" s="229">
        <v>2.0374804661252549E-2</v>
      </c>
      <c r="J153" s="229">
        <v>3.7593550664460407E-2</v>
      </c>
      <c r="K153" s="229">
        <v>2.4543556966906532E-2</v>
      </c>
      <c r="L153" s="229">
        <v>4.1213824805504312E-2</v>
      </c>
      <c r="M153" s="229">
        <v>4.5866794969130487E-2</v>
      </c>
      <c r="N153" s="229">
        <v>5.6409044875441003E-2</v>
      </c>
      <c r="O153" s="229">
        <v>5.5956756845390913E-2</v>
      </c>
      <c r="P153" s="229">
        <v>7.319195217610322E-2</v>
      </c>
      <c r="Q153" s="229">
        <v>5.6235542346290468E-2</v>
      </c>
      <c r="R153" s="229">
        <v>4.7080278784091698E-2</v>
      </c>
      <c r="S153" s="229">
        <v>4.1844755123553387E-2</v>
      </c>
      <c r="T153" s="229">
        <v>3.6135921199020538E-2</v>
      </c>
      <c r="U153" s="229">
        <v>4.3657548843704513E-2</v>
      </c>
      <c r="V153" s="229">
        <v>5.79709329700651E-2</v>
      </c>
      <c r="W153" s="229">
        <v>3.6008733596113097E-2</v>
      </c>
      <c r="X153" s="229">
        <v>2.9964401757628462E-2</v>
      </c>
      <c r="Y153" s="229">
        <v>3.5669021887048083E-2</v>
      </c>
      <c r="DA153" s="73" t="s">
        <v>1263</v>
      </c>
    </row>
    <row r="154" spans="1:105" ht="12" customHeight="1" x14ac:dyDescent="0.25">
      <c r="A154" s="64" t="s">
        <v>39</v>
      </c>
      <c r="B154" s="229">
        <v>1.428881287979676E-3</v>
      </c>
      <c r="C154" s="229">
        <v>3.1580908856198892E-3</v>
      </c>
      <c r="D154" s="229">
        <v>3.209457539350518E-3</v>
      </c>
      <c r="E154" s="229">
        <v>2.654899712866162E-3</v>
      </c>
      <c r="F154" s="229">
        <v>1.8931698602939831E-3</v>
      </c>
      <c r="G154" s="229">
        <v>2.2321111430007061E-3</v>
      </c>
      <c r="H154" s="229">
        <v>1.469213230255543E-3</v>
      </c>
      <c r="I154" s="229">
        <v>1.450371350703038E-3</v>
      </c>
      <c r="J154" s="229">
        <v>1.0303711991312421E-3</v>
      </c>
      <c r="K154" s="229">
        <v>2.4212142647036701E-2</v>
      </c>
      <c r="L154" s="229">
        <v>2.5418460003207011E-2</v>
      </c>
      <c r="M154" s="229">
        <v>7.6512480371355007E-3</v>
      </c>
      <c r="N154" s="229">
        <v>3.7869492006865481E-3</v>
      </c>
      <c r="O154" s="229">
        <v>1.6203240120086941E-2</v>
      </c>
      <c r="P154" s="229">
        <v>1.3642292257934421E-2</v>
      </c>
      <c r="Q154" s="229">
        <v>1.434710589575139E-2</v>
      </c>
      <c r="R154" s="229">
        <v>1.457393802281162E-2</v>
      </c>
      <c r="S154" s="229">
        <v>1.171561070952481E-2</v>
      </c>
      <c r="T154" s="229">
        <v>1.358727389689196E-2</v>
      </c>
      <c r="U154" s="229">
        <v>1.461821604203138E-2</v>
      </c>
      <c r="V154" s="229">
        <v>2.0792959204864681E-2</v>
      </c>
      <c r="W154" s="229">
        <v>3.4481781413173998E-2</v>
      </c>
      <c r="X154" s="229">
        <v>1.9947680689089978E-2</v>
      </c>
      <c r="Y154" s="229">
        <v>2.1378389554278131E-2</v>
      </c>
      <c r="DA154" s="73" t="s">
        <v>1264</v>
      </c>
    </row>
    <row r="155" spans="1:105" ht="12" customHeight="1" x14ac:dyDescent="0.25">
      <c r="A155" s="60" t="s">
        <v>1036</v>
      </c>
      <c r="B155" s="262">
        <v>0.1350204759681006</v>
      </c>
      <c r="C155" s="262">
        <v>0.16803985795345691</v>
      </c>
      <c r="D155" s="262">
        <v>0.14941395474927871</v>
      </c>
      <c r="E155" s="262">
        <v>0.15248586743026299</v>
      </c>
      <c r="F155" s="262">
        <v>0.11688321362923459</v>
      </c>
      <c r="G155" s="262">
        <v>0.1584926151047763</v>
      </c>
      <c r="H155" s="262">
        <v>0.18497472191915421</v>
      </c>
      <c r="I155" s="262">
        <v>0.1397732418501933</v>
      </c>
      <c r="J155" s="262">
        <v>6.1398439537644039E-2</v>
      </c>
      <c r="K155" s="262">
        <v>4.7123350493762629E-2</v>
      </c>
      <c r="L155" s="262">
        <v>5.3868598975977761E-2</v>
      </c>
      <c r="M155" s="262">
        <v>0.1229683115122816</v>
      </c>
      <c r="N155" s="262">
        <v>0.12977695782039109</v>
      </c>
      <c r="O155" s="262">
        <v>0.12873921294282761</v>
      </c>
      <c r="P155" s="262">
        <v>8.8078945069236234E-2</v>
      </c>
      <c r="Q155" s="262">
        <v>9.1119332540895173E-2</v>
      </c>
      <c r="R155" s="262">
        <v>9.0009767672265262E-2</v>
      </c>
      <c r="S155" s="262">
        <v>6.4507400882026417E-2</v>
      </c>
      <c r="T155" s="262">
        <v>7.1432505650957046E-2</v>
      </c>
      <c r="U155" s="262">
        <v>0.1146118739230831</v>
      </c>
      <c r="V155" s="262">
        <v>0.13535685833060099</v>
      </c>
      <c r="W155" s="262">
        <v>0.10657414108983319</v>
      </c>
      <c r="X155" s="262">
        <v>0.24124424879322171</v>
      </c>
      <c r="Y155" s="262">
        <v>0.26617537311294981</v>
      </c>
      <c r="DA155" s="72" t="s">
        <v>1265</v>
      </c>
    </row>
    <row r="156" spans="1:105" ht="12" customHeight="1" x14ac:dyDescent="0.25">
      <c r="A156" s="132" t="s">
        <v>1038</v>
      </c>
      <c r="B156" s="316">
        <v>8.8499608068092997E-2</v>
      </c>
      <c r="C156" s="316">
        <v>0.11257132693681091</v>
      </c>
      <c r="D156" s="316">
        <v>0.112480394943362</v>
      </c>
      <c r="E156" s="316">
        <v>0.11936873164407361</v>
      </c>
      <c r="F156" s="316">
        <v>0.12236511990622689</v>
      </c>
      <c r="G156" s="316">
        <v>0.15935668771995909</v>
      </c>
      <c r="H156" s="316">
        <v>0.19512609110785339</v>
      </c>
      <c r="I156" s="316">
        <v>0.15170753167950191</v>
      </c>
      <c r="J156" s="316">
        <v>0.11696725874434841</v>
      </c>
      <c r="K156" s="316">
        <v>0.1020627588096627</v>
      </c>
      <c r="L156" s="316">
        <v>0.1260565127857706</v>
      </c>
      <c r="M156" s="316">
        <v>0.2125846167605806</v>
      </c>
      <c r="N156" s="316">
        <v>0.23054456251655209</v>
      </c>
      <c r="O156" s="316">
        <v>0.22300418018260351</v>
      </c>
      <c r="P156" s="316">
        <v>0.1887316996723557</v>
      </c>
      <c r="Q156" s="316">
        <v>0.18885256299218731</v>
      </c>
      <c r="R156" s="316">
        <v>0.18375392755122991</v>
      </c>
      <c r="S156" s="316">
        <v>0.16632351517391691</v>
      </c>
      <c r="T156" s="316">
        <v>0.17227253155299979</v>
      </c>
      <c r="U156" s="316">
        <v>0.2070442703841637</v>
      </c>
      <c r="V156" s="316">
        <v>0.20031432644393091</v>
      </c>
      <c r="W156" s="316">
        <v>0.19542166104166611</v>
      </c>
      <c r="X156" s="316">
        <v>0.2304551728284005</v>
      </c>
      <c r="Y156" s="316">
        <v>0.24532112031184691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</v>
      </c>
      <c r="D160" s="232">
        <f t="shared" si="6"/>
        <v>1</v>
      </c>
      <c r="E160" s="232">
        <f t="shared" si="6"/>
        <v>1.0000000000000002</v>
      </c>
      <c r="F160" s="232">
        <f t="shared" si="6"/>
        <v>1.0000000000000002</v>
      </c>
      <c r="G160" s="232">
        <f t="shared" si="6"/>
        <v>1</v>
      </c>
      <c r="H160" s="232">
        <f t="shared" si="6"/>
        <v>1</v>
      </c>
      <c r="I160" s="232">
        <f t="shared" si="6"/>
        <v>1.0000000000000002</v>
      </c>
      <c r="J160" s="232">
        <f t="shared" si="6"/>
        <v>1</v>
      </c>
      <c r="K160" s="232">
        <f t="shared" si="6"/>
        <v>1.0000000000000002</v>
      </c>
      <c r="L160" s="232">
        <f t="shared" si="6"/>
        <v>0.99999999999999978</v>
      </c>
      <c r="M160" s="232">
        <f t="shared" si="6"/>
        <v>1</v>
      </c>
      <c r="N160" s="232">
        <f t="shared" si="6"/>
        <v>1</v>
      </c>
      <c r="O160" s="232">
        <f t="shared" si="6"/>
        <v>1.0000000000000002</v>
      </c>
      <c r="P160" s="232">
        <f t="shared" si="6"/>
        <v>0.99999999999999967</v>
      </c>
      <c r="Q160" s="232">
        <f t="shared" si="6"/>
        <v>0.99999999999999989</v>
      </c>
      <c r="R160" s="232">
        <f t="shared" si="6"/>
        <v>1.0000000000000002</v>
      </c>
      <c r="S160" s="232">
        <f t="shared" si="6"/>
        <v>1.0000000000000002</v>
      </c>
      <c r="T160" s="232">
        <f t="shared" si="6"/>
        <v>1</v>
      </c>
      <c r="U160" s="232">
        <f t="shared" si="6"/>
        <v>0.99999999999999989</v>
      </c>
      <c r="V160" s="232">
        <f t="shared" si="6"/>
        <v>1</v>
      </c>
      <c r="W160" s="232">
        <f t="shared" si="6"/>
        <v>0.99999999999999989</v>
      </c>
      <c r="X160" s="232">
        <f t="shared" si="6"/>
        <v>1</v>
      </c>
      <c r="Y160" s="232">
        <f t="shared" si="6"/>
        <v>0.99999999999999978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4.3956016965029264E-3</v>
      </c>
      <c r="C161" s="266">
        <f t="shared" si="7"/>
        <v>4.3268940412698048E-3</v>
      </c>
      <c r="D161" s="266">
        <f t="shared" si="7"/>
        <v>5.0317850192166304E-3</v>
      </c>
      <c r="E161" s="266">
        <f t="shared" si="7"/>
        <v>5.067392375665945E-3</v>
      </c>
      <c r="F161" s="266">
        <f t="shared" si="7"/>
        <v>3.7304488220416578E-3</v>
      </c>
      <c r="G161" s="266">
        <f t="shared" si="7"/>
        <v>3.6671014066990033E-3</v>
      </c>
      <c r="H161" s="266">
        <f t="shared" si="7"/>
        <v>3.3486585728099132E-3</v>
      </c>
      <c r="I161" s="266">
        <f t="shared" si="7"/>
        <v>3.7919401198266579E-3</v>
      </c>
      <c r="J161" s="266">
        <f t="shared" si="7"/>
        <v>3.1916632873179741E-3</v>
      </c>
      <c r="K161" s="266">
        <f t="shared" si="7"/>
        <v>3.8976743423478604E-3</v>
      </c>
      <c r="L161" s="266">
        <f t="shared" si="7"/>
        <v>3.6741767402207982E-3</v>
      </c>
      <c r="M161" s="266">
        <f t="shared" si="7"/>
        <v>4.6645620724935664E-3</v>
      </c>
      <c r="N161" s="266">
        <f t="shared" si="7"/>
        <v>4.7958952574034671E-3</v>
      </c>
      <c r="O161" s="266">
        <f t="shared" si="7"/>
        <v>4.5870308787051353E-3</v>
      </c>
      <c r="P161" s="266">
        <f t="shared" si="7"/>
        <v>3.9961108696940743E-3</v>
      </c>
      <c r="Q161" s="266">
        <f t="shared" si="7"/>
        <v>4.2755227806176976E-3</v>
      </c>
      <c r="R161" s="266">
        <f t="shared" si="7"/>
        <v>4.3571217043666408E-3</v>
      </c>
      <c r="S161" s="266">
        <f t="shared" si="7"/>
        <v>4.084921436716217E-3</v>
      </c>
      <c r="T161" s="266">
        <f t="shared" si="7"/>
        <v>3.9759537810307652E-3</v>
      </c>
      <c r="U161" s="266">
        <f t="shared" si="7"/>
        <v>3.7260501673339629E-3</v>
      </c>
      <c r="V161" s="266">
        <f t="shared" si="7"/>
        <v>3.4632041548455319E-3</v>
      </c>
      <c r="W161" s="266">
        <f t="shared" si="7"/>
        <v>4.1615406648937009E-3</v>
      </c>
      <c r="X161" s="266">
        <f t="shared" si="7"/>
        <v>5.6663530645751845E-3</v>
      </c>
      <c r="Y161" s="266">
        <f t="shared" si="7"/>
        <v>5.3083846203916705E-3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9.112839832060942E-3</v>
      </c>
      <c r="C162" s="267">
        <f t="shared" si="8"/>
        <v>8.9703970220415437E-3</v>
      </c>
      <c r="D162" s="267">
        <f t="shared" si="8"/>
        <v>1.043175749658243E-2</v>
      </c>
      <c r="E162" s="267">
        <f t="shared" si="8"/>
        <v>1.0505577682889086E-2</v>
      </c>
      <c r="F162" s="267">
        <f t="shared" si="8"/>
        <v>7.7338632943043792E-3</v>
      </c>
      <c r="G162" s="267">
        <f t="shared" si="8"/>
        <v>7.6025331853338774E-3</v>
      </c>
      <c r="H162" s="267">
        <f t="shared" si="8"/>
        <v>6.942346311894553E-3</v>
      </c>
      <c r="I162" s="267">
        <f t="shared" si="8"/>
        <v>7.8613453517041906E-3</v>
      </c>
      <c r="J162" s="267">
        <f t="shared" si="8"/>
        <v>6.6168680293160987E-3</v>
      </c>
      <c r="K162" s="267">
        <f t="shared" si="8"/>
        <v>8.0805506166784415E-3</v>
      </c>
      <c r="L162" s="267">
        <f t="shared" si="8"/>
        <v>7.6172015710508668E-3</v>
      </c>
      <c r="M162" s="267">
        <f t="shared" si="8"/>
        <v>9.6704410427265013E-3</v>
      </c>
      <c r="N162" s="267">
        <f t="shared" si="8"/>
        <v>9.9427173683250009E-3</v>
      </c>
      <c r="O162" s="267">
        <f t="shared" si="8"/>
        <v>9.5097055166790522E-3</v>
      </c>
      <c r="P162" s="267">
        <f t="shared" si="8"/>
        <v>8.2846265019079924E-3</v>
      </c>
      <c r="Q162" s="267">
        <f t="shared" si="8"/>
        <v>8.8638955456529622E-3</v>
      </c>
      <c r="R162" s="267">
        <f t="shared" si="8"/>
        <v>9.0330641769200484E-3</v>
      </c>
      <c r="S162" s="267">
        <f t="shared" si="8"/>
        <v>8.4692715077995442E-3</v>
      </c>
      <c r="T162" s="267">
        <f t="shared" si="8"/>
        <v>8.2428373833407769E-3</v>
      </c>
      <c r="U162" s="267">
        <f t="shared" si="8"/>
        <v>7.7247441250539806E-3</v>
      </c>
      <c r="V162" s="267">
        <f t="shared" si="8"/>
        <v>7.1798190436462165E-3</v>
      </c>
      <c r="W162" s="267">
        <f t="shared" si="8"/>
        <v>8.8088094307593474E-3</v>
      </c>
      <c r="X162" s="267">
        <f t="shared" si="8"/>
        <v>1.186137610365276E-2</v>
      </c>
      <c r="Y162" s="267">
        <f t="shared" si="8"/>
        <v>1.1005196137559708E-2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5.4511303875903215E-2</v>
      </c>
      <c r="C163" s="267">
        <f t="shared" si="9"/>
        <v>5.3659237621585143E-2</v>
      </c>
      <c r="D163" s="267">
        <f t="shared" si="9"/>
        <v>6.2400822722166932E-2</v>
      </c>
      <c r="E163" s="267">
        <f t="shared" si="9"/>
        <v>6.2842401273101242E-2</v>
      </c>
      <c r="F163" s="267">
        <f t="shared" si="9"/>
        <v>4.6262524080287235E-2</v>
      </c>
      <c r="G163" s="267">
        <f t="shared" si="9"/>
        <v>4.5476931925692375E-2</v>
      </c>
      <c r="H163" s="267">
        <f t="shared" si="9"/>
        <v>4.1527817496365839E-2</v>
      </c>
      <c r="I163" s="267">
        <f t="shared" si="9"/>
        <v>4.7025097909928947E-2</v>
      </c>
      <c r="J163" s="267">
        <f t="shared" si="9"/>
        <v>3.9580867270792908E-2</v>
      </c>
      <c r="K163" s="267">
        <f t="shared" si="9"/>
        <v>4.8336342816063478E-2</v>
      </c>
      <c r="L163" s="267">
        <f t="shared" si="9"/>
        <v>4.5564675466226744E-2</v>
      </c>
      <c r="M163" s="267">
        <f t="shared" si="9"/>
        <v>5.7846770052892689E-2</v>
      </c>
      <c r="N163" s="267">
        <f t="shared" si="9"/>
        <v>5.9475476119984584E-2</v>
      </c>
      <c r="O163" s="267">
        <f t="shared" si="9"/>
        <v>5.6885280191828806E-2</v>
      </c>
      <c r="P163" s="267">
        <f t="shared" si="9"/>
        <v>4.9557086601590521E-2</v>
      </c>
      <c r="Q163" s="267">
        <f t="shared" si="9"/>
        <v>5.3022165704417777E-2</v>
      </c>
      <c r="R163" s="267">
        <f t="shared" si="9"/>
        <v>5.4034100824008828E-2</v>
      </c>
      <c r="S163" s="267">
        <f t="shared" si="9"/>
        <v>5.0530450264123485E-2</v>
      </c>
      <c r="T163" s="267">
        <f t="shared" si="9"/>
        <v>4.9307111908420902E-2</v>
      </c>
      <c r="U163" s="267">
        <f t="shared" si="9"/>
        <v>4.6207974915014362E-2</v>
      </c>
      <c r="V163" s="267">
        <f t="shared" si="9"/>
        <v>4.2948334972950128E-2</v>
      </c>
      <c r="W163" s="267">
        <f t="shared" si="9"/>
        <v>5.1482298258531754E-2</v>
      </c>
      <c r="X163" s="267">
        <f t="shared" si="9"/>
        <v>6.9952379596078057E-2</v>
      </c>
      <c r="Y163" s="267">
        <f t="shared" si="9"/>
        <v>6.5831025445858157E-2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6.2957925217366373E-2</v>
      </c>
      <c r="C164" s="267">
        <f t="shared" si="10"/>
        <v>6.1973829815030669E-2</v>
      </c>
      <c r="D164" s="267">
        <f t="shared" si="10"/>
        <v>7.206993873028554E-2</v>
      </c>
      <c r="E164" s="267">
        <f t="shared" si="10"/>
        <v>7.25799406456792E-2</v>
      </c>
      <c r="F164" s="267">
        <f t="shared" si="10"/>
        <v>5.343098264616724E-2</v>
      </c>
      <c r="G164" s="267">
        <f t="shared" si="10"/>
        <v>5.2523661620918455E-2</v>
      </c>
      <c r="H164" s="267">
        <f t="shared" si="10"/>
        <v>4.7962625042480125E-2</v>
      </c>
      <c r="I164" s="267">
        <f t="shared" si="10"/>
        <v>5.4311718616978026E-2</v>
      </c>
      <c r="J164" s="267">
        <f t="shared" si="10"/>
        <v>4.5713991493324814E-2</v>
      </c>
      <c r="K164" s="267">
        <f t="shared" si="10"/>
        <v>5.5826143201831158E-2</v>
      </c>
      <c r="L164" s="267">
        <f t="shared" si="10"/>
        <v>5.2625001175661906E-2</v>
      </c>
      <c r="M164" s="267">
        <f t="shared" si="10"/>
        <v>6.6810227679512862E-2</v>
      </c>
      <c r="N164" s="267">
        <f t="shared" si="10"/>
        <v>6.8691304584341209E-2</v>
      </c>
      <c r="O164" s="267">
        <f t="shared" si="10"/>
        <v>6.5699753292256913E-2</v>
      </c>
      <c r="P164" s="267">
        <f t="shared" si="10"/>
        <v>5.7236043360039485E-2</v>
      </c>
      <c r="Q164" s="267">
        <f t="shared" si="10"/>
        <v>6.1238042496304705E-2</v>
      </c>
      <c r="R164" s="267">
        <f t="shared" si="10"/>
        <v>6.2406778722630861E-2</v>
      </c>
      <c r="S164" s="267">
        <f t="shared" si="10"/>
        <v>5.8511701298389472E-2</v>
      </c>
      <c r="T164" s="267">
        <f t="shared" si="10"/>
        <v>5.6947334653407983E-2</v>
      </c>
      <c r="U164" s="267">
        <f t="shared" si="10"/>
        <v>5.3367980992863578E-2</v>
      </c>
      <c r="V164" s="267">
        <f t="shared" si="10"/>
        <v>4.9603254172620757E-2</v>
      </c>
      <c r="W164" s="267">
        <f t="shared" si="10"/>
        <v>6.0941313869431732E-2</v>
      </c>
      <c r="X164" s="267">
        <f t="shared" si="10"/>
        <v>8.194675243622046E-2</v>
      </c>
      <c r="Y164" s="267">
        <f t="shared" si="10"/>
        <v>7.6031657331810762E-2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1.9604482330377874E-2</v>
      </c>
      <c r="C165" s="268">
        <f t="shared" si="11"/>
        <v>1.9468260540214027E-2</v>
      </c>
      <c r="D165" s="268">
        <f t="shared" si="11"/>
        <v>2.3051938679316746E-2</v>
      </c>
      <c r="E165" s="268">
        <f t="shared" si="11"/>
        <v>2.2693538798216336E-2</v>
      </c>
      <c r="F165" s="268">
        <f t="shared" si="11"/>
        <v>1.7068537755359776E-2</v>
      </c>
      <c r="G165" s="268">
        <f t="shared" si="11"/>
        <v>1.626625807805903E-2</v>
      </c>
      <c r="H165" s="268">
        <f t="shared" si="11"/>
        <v>1.5169347307382104E-2</v>
      </c>
      <c r="I165" s="268">
        <f t="shared" si="11"/>
        <v>1.7621618166569371E-2</v>
      </c>
      <c r="J165" s="268">
        <f t="shared" si="11"/>
        <v>2.1679001904021406E-2</v>
      </c>
      <c r="K165" s="268">
        <f t="shared" si="11"/>
        <v>2.8001953942152085E-2</v>
      </c>
      <c r="L165" s="268">
        <f t="shared" si="11"/>
        <v>2.7294322143824729E-2</v>
      </c>
      <c r="M165" s="268">
        <f t="shared" si="11"/>
        <v>2.6769828116031871E-2</v>
      </c>
      <c r="N165" s="268">
        <f t="shared" si="11"/>
        <v>2.7363640835666704E-2</v>
      </c>
      <c r="O165" s="268">
        <f t="shared" si="11"/>
        <v>2.6841668609758368E-2</v>
      </c>
      <c r="P165" s="268">
        <f t="shared" si="11"/>
        <v>2.6374777328875727E-2</v>
      </c>
      <c r="Q165" s="268">
        <f t="shared" si="11"/>
        <v>2.6956790281261155E-2</v>
      </c>
      <c r="R165" s="268">
        <f t="shared" si="11"/>
        <v>2.7608835547489826E-2</v>
      </c>
      <c r="S165" s="268">
        <f t="shared" si="11"/>
        <v>2.8781979379596631E-2</v>
      </c>
      <c r="T165" s="268">
        <f t="shared" si="11"/>
        <v>2.818300423354568E-2</v>
      </c>
      <c r="U165" s="268">
        <f t="shared" si="11"/>
        <v>2.2227140069231491E-2</v>
      </c>
      <c r="V165" s="268">
        <f t="shared" si="11"/>
        <v>2.0128314554782738E-2</v>
      </c>
      <c r="W165" s="268">
        <f t="shared" si="11"/>
        <v>2.6703993723611992E-2</v>
      </c>
      <c r="X165" s="268">
        <f t="shared" si="11"/>
        <v>2.7422404267629465E-2</v>
      </c>
      <c r="Y165" s="268">
        <f t="shared" si="11"/>
        <v>2.5711746149599188E-2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0.48591490147431671</v>
      </c>
      <c r="C166" s="317">
        <f t="shared" si="12"/>
        <v>0.47517635181635048</v>
      </c>
      <c r="D166" s="317">
        <f t="shared" si="12"/>
        <v>0.37409800401975329</v>
      </c>
      <c r="E166" s="317">
        <f t="shared" si="12"/>
        <v>0.38759333708536392</v>
      </c>
      <c r="F166" s="317">
        <f t="shared" si="12"/>
        <v>0.51769657339721853</v>
      </c>
      <c r="G166" s="317">
        <f t="shared" si="12"/>
        <v>0.54561843049094749</v>
      </c>
      <c r="H166" s="317">
        <f t="shared" si="12"/>
        <v>0.57237455678264804</v>
      </c>
      <c r="I166" s="317">
        <f t="shared" si="12"/>
        <v>0.49724671077754712</v>
      </c>
      <c r="J166" s="317">
        <f t="shared" si="12"/>
        <v>0.36097609071025394</v>
      </c>
      <c r="K166" s="317">
        <f t="shared" si="12"/>
        <v>0.160681549673476</v>
      </c>
      <c r="L166" s="317">
        <f t="shared" si="12"/>
        <v>0.18370303916887432</v>
      </c>
      <c r="M166" s="317">
        <f t="shared" si="12"/>
        <v>0.19202941942065885</v>
      </c>
      <c r="N166" s="317">
        <f t="shared" si="12"/>
        <v>0.15720098401322721</v>
      </c>
      <c r="O166" s="317">
        <f t="shared" si="12"/>
        <v>0.15579963235416505</v>
      </c>
      <c r="P166" s="317">
        <f t="shared" si="12"/>
        <v>0.13755892663356531</v>
      </c>
      <c r="Q166" s="317">
        <f t="shared" si="12"/>
        <v>0.13816845957690563</v>
      </c>
      <c r="R166" s="317">
        <f t="shared" si="12"/>
        <v>0.14419730695895452</v>
      </c>
      <c r="S166" s="317">
        <f t="shared" si="12"/>
        <v>0.12855697198907579</v>
      </c>
      <c r="T166" s="317">
        <f t="shared" si="12"/>
        <v>0.15333993785658515</v>
      </c>
      <c r="U166" s="317">
        <f t="shared" si="12"/>
        <v>0.29841679339466531</v>
      </c>
      <c r="V166" s="317">
        <f t="shared" si="12"/>
        <v>0.33253043218491957</v>
      </c>
      <c r="W166" s="317">
        <f t="shared" si="12"/>
        <v>0.1501316690555993</v>
      </c>
      <c r="X166" s="317">
        <f t="shared" si="12"/>
        <v>0.18288776055077979</v>
      </c>
      <c r="Y166" s="317">
        <f t="shared" si="12"/>
        <v>0.21784045740032967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0.22321444636937751</v>
      </c>
      <c r="C167" s="269">
        <f t="shared" si="13"/>
        <v>0.2342535430188652</v>
      </c>
      <c r="D167" s="269">
        <f t="shared" si="13"/>
        <v>0.28066056396437405</v>
      </c>
      <c r="E167" s="269">
        <f t="shared" si="13"/>
        <v>0.27074566909184283</v>
      </c>
      <c r="F167" s="269">
        <f t="shared" si="13"/>
        <v>0.22136453105792128</v>
      </c>
      <c r="G167" s="269">
        <f t="shared" si="13"/>
        <v>0.20440294240291915</v>
      </c>
      <c r="H167" s="269">
        <f t="shared" si="13"/>
        <v>0.19510520161737147</v>
      </c>
      <c r="I167" s="269">
        <f t="shared" si="13"/>
        <v>0.23374095737360365</v>
      </c>
      <c r="J167" s="269">
        <f t="shared" si="13"/>
        <v>0.33871213724127036</v>
      </c>
      <c r="K167" s="269">
        <f t="shared" si="13"/>
        <v>0.45811513864158959</v>
      </c>
      <c r="L167" s="269">
        <f t="shared" si="13"/>
        <v>0.44824169120415824</v>
      </c>
      <c r="M167" s="269">
        <f t="shared" si="13"/>
        <v>0.41560141460891376</v>
      </c>
      <c r="N167" s="269">
        <f t="shared" si="13"/>
        <v>0.43600746158533021</v>
      </c>
      <c r="O167" s="269">
        <f t="shared" si="13"/>
        <v>0.44618373982587373</v>
      </c>
      <c r="P167" s="269">
        <f t="shared" si="13"/>
        <v>0.47811593245414369</v>
      </c>
      <c r="Q167" s="269">
        <f t="shared" si="13"/>
        <v>0.46745035019667219</v>
      </c>
      <c r="R167" s="269">
        <f t="shared" si="13"/>
        <v>0.45702281185365989</v>
      </c>
      <c r="S167" s="269">
        <f t="shared" si="13"/>
        <v>0.47111707163944128</v>
      </c>
      <c r="T167" s="269">
        <f t="shared" si="13"/>
        <v>0.45533256374865416</v>
      </c>
      <c r="U167" s="269">
        <f t="shared" si="13"/>
        <v>0.37167212998795862</v>
      </c>
      <c r="V167" s="269">
        <f t="shared" si="13"/>
        <v>0.36141090935044523</v>
      </c>
      <c r="W167" s="269">
        <f t="shared" si="13"/>
        <v>0.46120240722589839</v>
      </c>
      <c r="X167" s="269">
        <f t="shared" si="13"/>
        <v>0.39950913517265313</v>
      </c>
      <c r="Y167" s="269">
        <f t="shared" si="13"/>
        <v>0.38691566815260525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8.469894518147808E-2</v>
      </c>
      <c r="C168" s="269">
        <f t="shared" si="14"/>
        <v>8.6017865438127242E-2</v>
      </c>
      <c r="D168" s="269">
        <f t="shared" si="14"/>
        <v>0.10585653410040734</v>
      </c>
      <c r="E168" s="269">
        <f t="shared" si="14"/>
        <v>0.1032413912900207</v>
      </c>
      <c r="F168" s="269">
        <f t="shared" si="14"/>
        <v>8.3440359908233633E-2</v>
      </c>
      <c r="G168" s="269">
        <f t="shared" si="14"/>
        <v>7.7874495496157339E-2</v>
      </c>
      <c r="H168" s="269">
        <f t="shared" si="14"/>
        <v>7.3813351229381194E-2</v>
      </c>
      <c r="I168" s="269">
        <f t="shared" si="14"/>
        <v>8.7054257761520648E-2</v>
      </c>
      <c r="J168" s="269">
        <f t="shared" si="14"/>
        <v>0.11895645383964866</v>
      </c>
      <c r="K168" s="269">
        <f t="shared" si="14"/>
        <v>0.15419623430857912</v>
      </c>
      <c r="L168" s="269">
        <f t="shared" si="14"/>
        <v>0.15041243273038968</v>
      </c>
      <c r="M168" s="269">
        <f t="shared" si="14"/>
        <v>0.14546296510728499</v>
      </c>
      <c r="N168" s="269">
        <f t="shared" si="14"/>
        <v>0.15206229850733263</v>
      </c>
      <c r="O168" s="269">
        <f t="shared" si="14"/>
        <v>0.15054029910064154</v>
      </c>
      <c r="P168" s="269">
        <f t="shared" si="14"/>
        <v>0.15386658411383011</v>
      </c>
      <c r="Q168" s="269">
        <f t="shared" si="14"/>
        <v>0.1548909380110885</v>
      </c>
      <c r="R168" s="269">
        <f t="shared" si="14"/>
        <v>0.15652042968403657</v>
      </c>
      <c r="S168" s="269">
        <f t="shared" si="14"/>
        <v>0.16342802463531939</v>
      </c>
      <c r="T168" s="269">
        <f t="shared" si="14"/>
        <v>0.16067056929648404</v>
      </c>
      <c r="U168" s="269">
        <f t="shared" si="14"/>
        <v>0.12720748162529696</v>
      </c>
      <c r="V168" s="269">
        <f t="shared" si="14"/>
        <v>0.11713511899498721</v>
      </c>
      <c r="W168" s="269">
        <f t="shared" si="14"/>
        <v>0.15411260413283873</v>
      </c>
      <c r="X168" s="269">
        <f t="shared" si="14"/>
        <v>0.1373859824455736</v>
      </c>
      <c r="Y168" s="269">
        <f t="shared" si="14"/>
        <v>0.13164783633730684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7.6875731123565272E-2</v>
      </c>
      <c r="C169" s="318">
        <f t="shared" si="15"/>
        <v>7.8262381157068434E-2</v>
      </c>
      <c r="D169" s="318">
        <f t="shared" si="15"/>
        <v>9.9042614912198026E-2</v>
      </c>
      <c r="E169" s="318">
        <f t="shared" si="15"/>
        <v>9.5933483454594834E-2</v>
      </c>
      <c r="F169" s="318">
        <f t="shared" si="15"/>
        <v>7.8691038713644704E-2</v>
      </c>
      <c r="G169" s="318">
        <f t="shared" si="15"/>
        <v>7.2925402081184185E-2</v>
      </c>
      <c r="H169" s="318">
        <f t="shared" si="15"/>
        <v>6.9626388003595996E-2</v>
      </c>
      <c r="I169" s="318">
        <f t="shared" si="15"/>
        <v>8.2486116325121206E-2</v>
      </c>
      <c r="J169" s="318">
        <f t="shared" si="15"/>
        <v>0.117440549521469</v>
      </c>
      <c r="K169" s="318">
        <f t="shared" si="15"/>
        <v>0.15249175068040435</v>
      </c>
      <c r="L169" s="318">
        <f t="shared" si="15"/>
        <v>0.14891484684109538</v>
      </c>
      <c r="M169" s="318">
        <f t="shared" si="15"/>
        <v>0.14214874051739268</v>
      </c>
      <c r="N169" s="318">
        <f t="shared" si="15"/>
        <v>0.14849164393827924</v>
      </c>
      <c r="O169" s="318">
        <f t="shared" si="15"/>
        <v>0.14735315741521193</v>
      </c>
      <c r="P169" s="318">
        <f t="shared" si="15"/>
        <v>0.15166140409050158</v>
      </c>
      <c r="Q169" s="318">
        <f t="shared" si="15"/>
        <v>0.15230352720337373</v>
      </c>
      <c r="R169" s="318">
        <f t="shared" si="15"/>
        <v>0.15409153240938922</v>
      </c>
      <c r="S169" s="318">
        <f t="shared" si="15"/>
        <v>0.16158380047499479</v>
      </c>
      <c r="T169" s="318">
        <f t="shared" si="15"/>
        <v>0.15904430375595008</v>
      </c>
      <c r="U169" s="318">
        <f t="shared" si="15"/>
        <v>0.12480220456069284</v>
      </c>
      <c r="V169" s="318">
        <f t="shared" si="15"/>
        <v>0.11466038482476433</v>
      </c>
      <c r="W169" s="318">
        <f t="shared" si="15"/>
        <v>0.15146787452499175</v>
      </c>
      <c r="X169" s="318">
        <f t="shared" si="15"/>
        <v>0.12915902636628673</v>
      </c>
      <c r="Y169" s="318">
        <f t="shared" si="15"/>
        <v>0.12447972977913091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7.8232140579128102E-3</v>
      </c>
      <c r="C170" s="318">
        <f t="shared" si="16"/>
        <v>7.7554842810588177E-3</v>
      </c>
      <c r="D170" s="318">
        <f t="shared" si="16"/>
        <v>6.81391918820931E-3</v>
      </c>
      <c r="E170" s="318">
        <f t="shared" si="16"/>
        <v>7.3079078354258732E-3</v>
      </c>
      <c r="F170" s="318">
        <f t="shared" si="16"/>
        <v>4.7493211945889326E-3</v>
      </c>
      <c r="G170" s="318">
        <f t="shared" si="16"/>
        <v>4.949093414973153E-3</v>
      </c>
      <c r="H170" s="318">
        <f t="shared" si="16"/>
        <v>4.186963225785198E-3</v>
      </c>
      <c r="I170" s="318">
        <f t="shared" si="16"/>
        <v>4.5681414363994578E-3</v>
      </c>
      <c r="J170" s="318">
        <f t="shared" si="16"/>
        <v>1.5159043181796632E-3</v>
      </c>
      <c r="K170" s="318">
        <f t="shared" si="16"/>
        <v>1.7044836281747556E-3</v>
      </c>
      <c r="L170" s="318">
        <f t="shared" si="16"/>
        <v>1.4975858892942889E-3</v>
      </c>
      <c r="M170" s="318">
        <f t="shared" si="16"/>
        <v>3.3142245898922992E-3</v>
      </c>
      <c r="N170" s="318">
        <f t="shared" si="16"/>
        <v>3.5706545690533864E-3</v>
      </c>
      <c r="O170" s="318">
        <f t="shared" si="16"/>
        <v>3.1871416854296081E-3</v>
      </c>
      <c r="P170" s="318">
        <f t="shared" si="16"/>
        <v>2.2051800233284582E-3</v>
      </c>
      <c r="Q170" s="318">
        <f t="shared" si="16"/>
        <v>2.587410807714889E-3</v>
      </c>
      <c r="R170" s="318">
        <f t="shared" si="16"/>
        <v>2.4288972746473072E-3</v>
      </c>
      <c r="S170" s="318">
        <f t="shared" si="16"/>
        <v>1.8442241603246693E-3</v>
      </c>
      <c r="T170" s="318">
        <f t="shared" si="16"/>
        <v>1.6262655405339446E-3</v>
      </c>
      <c r="U170" s="318">
        <f t="shared" si="16"/>
        <v>2.4052770646041267E-3</v>
      </c>
      <c r="V170" s="318">
        <f t="shared" si="16"/>
        <v>2.4747341702228962E-3</v>
      </c>
      <c r="W170" s="318">
        <f t="shared" si="16"/>
        <v>2.6447296078469106E-3</v>
      </c>
      <c r="X170" s="318">
        <f t="shared" si="16"/>
        <v>8.2269560792868502E-3</v>
      </c>
      <c r="Y170" s="318">
        <f t="shared" si="16"/>
        <v>7.168106558175927E-3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2.3452007699278628E-2</v>
      </c>
      <c r="C171" s="269">
        <f t="shared" si="17"/>
        <v>2.3459722920244445E-2</v>
      </c>
      <c r="D171" s="269">
        <f t="shared" si="17"/>
        <v>2.746047644785304E-2</v>
      </c>
      <c r="E171" s="269">
        <f t="shared" si="17"/>
        <v>2.6880675615339852E-2</v>
      </c>
      <c r="F171" s="269">
        <f t="shared" si="17"/>
        <v>2.0051676440884479E-2</v>
      </c>
      <c r="G171" s="269">
        <f t="shared" si="17"/>
        <v>1.9078660795680061E-2</v>
      </c>
      <c r="H171" s="269">
        <f t="shared" si="17"/>
        <v>1.77975446984741E-2</v>
      </c>
      <c r="I171" s="269">
        <f t="shared" si="17"/>
        <v>2.0735057405310703E-2</v>
      </c>
      <c r="J171" s="269">
        <f t="shared" si="17"/>
        <v>2.5435317112354489E-2</v>
      </c>
      <c r="K171" s="269">
        <f t="shared" si="17"/>
        <v>3.3069503216638069E-2</v>
      </c>
      <c r="L171" s="269">
        <f t="shared" si="17"/>
        <v>3.2195563313193898E-2</v>
      </c>
      <c r="M171" s="269">
        <f t="shared" si="17"/>
        <v>3.1943603726042734E-2</v>
      </c>
      <c r="N171" s="269">
        <f t="shared" si="17"/>
        <v>3.3021876799271793E-2</v>
      </c>
      <c r="O171" s="269">
        <f t="shared" si="17"/>
        <v>3.2693244948466794E-2</v>
      </c>
      <c r="P171" s="269">
        <f t="shared" si="17"/>
        <v>3.256131153505043E-2</v>
      </c>
      <c r="Q171" s="269">
        <f t="shared" si="17"/>
        <v>3.2963392208019582E-2</v>
      </c>
      <c r="R171" s="269">
        <f t="shared" si="17"/>
        <v>3.3217910382935763E-2</v>
      </c>
      <c r="S171" s="269">
        <f t="shared" si="17"/>
        <v>3.410243984082563E-2</v>
      </c>
      <c r="T171" s="269">
        <f t="shared" si="17"/>
        <v>3.3240930891847487E-2</v>
      </c>
      <c r="U171" s="269">
        <f t="shared" si="17"/>
        <v>2.7037685197386297E-2</v>
      </c>
      <c r="V171" s="269">
        <f t="shared" si="17"/>
        <v>2.5167883491391301E-2</v>
      </c>
      <c r="W171" s="269">
        <f t="shared" si="17"/>
        <v>3.266036266476266E-2</v>
      </c>
      <c r="X171" s="269">
        <f t="shared" si="17"/>
        <v>3.4102750152197957E-2</v>
      </c>
      <c r="Y171" s="269">
        <f t="shared" si="17"/>
        <v>3.2300473513717808E-2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6.2422093937856771E-3</v>
      </c>
      <c r="C172" s="318">
        <f t="shared" si="18"/>
        <v>6.5012158740178575E-3</v>
      </c>
      <c r="D172" s="318">
        <f t="shared" si="18"/>
        <v>9.1503694037060237E-3</v>
      </c>
      <c r="E172" s="318">
        <f t="shared" si="18"/>
        <v>9.169054521045928E-3</v>
      </c>
      <c r="F172" s="318">
        <f t="shared" si="18"/>
        <v>8.8634187497672063E-3</v>
      </c>
      <c r="G172" s="318">
        <f t="shared" si="18"/>
        <v>8.068016533590773E-3</v>
      </c>
      <c r="H172" s="318">
        <f t="shared" si="18"/>
        <v>7.8720942043770323E-3</v>
      </c>
      <c r="I172" s="318">
        <f t="shared" si="18"/>
        <v>9.4333312267357305E-3</v>
      </c>
      <c r="J172" s="318">
        <f t="shared" si="18"/>
        <v>1.5508149396381621E-2</v>
      </c>
      <c r="K172" s="318">
        <f t="shared" si="18"/>
        <v>2.053088916758869E-2</v>
      </c>
      <c r="L172" s="318">
        <f t="shared" si="18"/>
        <v>2.0290315357423552E-2</v>
      </c>
      <c r="M172" s="318">
        <f t="shared" si="18"/>
        <v>1.6912379302125479E-2</v>
      </c>
      <c r="N172" s="318">
        <f t="shared" si="18"/>
        <v>1.700706109927657E-2</v>
      </c>
      <c r="O172" s="318">
        <f t="shared" si="18"/>
        <v>1.6935012234318307E-2</v>
      </c>
      <c r="P172" s="318">
        <f t="shared" si="18"/>
        <v>1.7978044860955222E-2</v>
      </c>
      <c r="Q172" s="318">
        <f t="shared" si="18"/>
        <v>1.7974587020003586E-2</v>
      </c>
      <c r="R172" s="318">
        <f t="shared" si="18"/>
        <v>1.882847630157139E-2</v>
      </c>
      <c r="S172" s="318">
        <f t="shared" si="18"/>
        <v>2.0613283794227322E-2</v>
      </c>
      <c r="T172" s="318">
        <f t="shared" si="18"/>
        <v>2.0197740183758594E-2</v>
      </c>
      <c r="U172" s="318">
        <f t="shared" si="18"/>
        <v>1.3842904896684511E-2</v>
      </c>
      <c r="V172" s="318">
        <f t="shared" si="18"/>
        <v>1.1736458330935173E-2</v>
      </c>
      <c r="W172" s="318">
        <f t="shared" si="18"/>
        <v>1.7025820745416906E-2</v>
      </c>
      <c r="X172" s="318">
        <f t="shared" si="18"/>
        <v>1.0269080761660479E-2</v>
      </c>
      <c r="Y172" s="318">
        <f t="shared" si="18"/>
        <v>9.3262870877397833E-3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4.4396723421220889E-3</v>
      </c>
      <c r="C173" s="318">
        <f t="shared" si="19"/>
        <v>4.6592368589976722E-3</v>
      </c>
      <c r="D173" s="318">
        <f t="shared" si="19"/>
        <v>5.5822594084930233E-3</v>
      </c>
      <c r="E173" s="318">
        <f t="shared" si="19"/>
        <v>5.385054947685936E-3</v>
      </c>
      <c r="F173" s="318">
        <f t="shared" si="19"/>
        <v>4.4028780486651629E-3</v>
      </c>
      <c r="G173" s="318">
        <f t="shared" si="19"/>
        <v>4.0655168372610798E-3</v>
      </c>
      <c r="H173" s="318">
        <f t="shared" si="19"/>
        <v>3.8805873970692547E-3</v>
      </c>
      <c r="I173" s="318">
        <f t="shared" si="19"/>
        <v>4.6490416751766806E-3</v>
      </c>
      <c r="J173" s="318">
        <f t="shared" si="19"/>
        <v>6.7368888175036576E-3</v>
      </c>
      <c r="K173" s="318">
        <f t="shared" si="19"/>
        <v>9.1117808171286754E-3</v>
      </c>
      <c r="L173" s="318">
        <f t="shared" si="19"/>
        <v>8.9154007341083197E-3</v>
      </c>
      <c r="M173" s="318">
        <f t="shared" si="19"/>
        <v>8.2661948444531404E-3</v>
      </c>
      <c r="N173" s="318">
        <f t="shared" si="19"/>
        <v>8.6720653597661124E-3</v>
      </c>
      <c r="O173" s="318">
        <f t="shared" si="19"/>
        <v>8.8744686619946674E-3</v>
      </c>
      <c r="P173" s="318">
        <f t="shared" si="19"/>
        <v>9.5095909613840384E-3</v>
      </c>
      <c r="Q173" s="318">
        <f t="shared" si="19"/>
        <v>9.297455540351449E-3</v>
      </c>
      <c r="R173" s="318">
        <f t="shared" si="19"/>
        <v>9.0900547455960781E-3</v>
      </c>
      <c r="S173" s="318">
        <f t="shared" si="19"/>
        <v>9.3703855950164061E-3</v>
      </c>
      <c r="T173" s="318">
        <f t="shared" si="19"/>
        <v>9.0564361878137534E-3</v>
      </c>
      <c r="U173" s="318">
        <f t="shared" si="19"/>
        <v>7.3924537711799318E-3</v>
      </c>
      <c r="V173" s="318">
        <f t="shared" si="19"/>
        <v>7.1883609886483138E-3</v>
      </c>
      <c r="W173" s="318">
        <f t="shared" si="19"/>
        <v>9.173185717973556E-3</v>
      </c>
      <c r="X173" s="318">
        <f t="shared" si="19"/>
        <v>7.9461239480710984E-3</v>
      </c>
      <c r="Y173" s="318">
        <f t="shared" si="19"/>
        <v>7.6956434432035436E-3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1.2770125963370866E-2</v>
      </c>
      <c r="C174" s="318">
        <f t="shared" si="20"/>
        <v>1.2299270187228917E-2</v>
      </c>
      <c r="D174" s="318">
        <f t="shared" si="20"/>
        <v>1.2727847635653993E-2</v>
      </c>
      <c r="E174" s="318">
        <f t="shared" si="20"/>
        <v>1.2326566146607987E-2</v>
      </c>
      <c r="F174" s="318">
        <f t="shared" si="20"/>
        <v>6.7853796424521091E-3</v>
      </c>
      <c r="G174" s="318">
        <f t="shared" si="20"/>
        <v>6.9451274248282071E-3</v>
      </c>
      <c r="H174" s="318">
        <f t="shared" si="20"/>
        <v>6.044863097027813E-3</v>
      </c>
      <c r="I174" s="318">
        <f t="shared" si="20"/>
        <v>6.6526845033982925E-3</v>
      </c>
      <c r="J174" s="318">
        <f t="shared" si="20"/>
        <v>3.190278898469207E-3</v>
      </c>
      <c r="K174" s="318">
        <f t="shared" si="20"/>
        <v>3.4268332319207099E-3</v>
      </c>
      <c r="L174" s="318">
        <f t="shared" si="20"/>
        <v>2.9898472216620289E-3</v>
      </c>
      <c r="M174" s="318">
        <f t="shared" si="20"/>
        <v>6.7650295794641178E-3</v>
      </c>
      <c r="N174" s="318">
        <f t="shared" si="20"/>
        <v>7.342750340229116E-3</v>
      </c>
      <c r="O174" s="318">
        <f t="shared" si="20"/>
        <v>6.88376405215382E-3</v>
      </c>
      <c r="P174" s="318">
        <f t="shared" si="20"/>
        <v>5.0736757127111658E-3</v>
      </c>
      <c r="Q174" s="318">
        <f t="shared" si="20"/>
        <v>5.6913496476645488E-3</v>
      </c>
      <c r="R174" s="318">
        <f t="shared" si="20"/>
        <v>5.2993793357682924E-3</v>
      </c>
      <c r="S174" s="318">
        <f t="shared" si="20"/>
        <v>4.1187704515818985E-3</v>
      </c>
      <c r="T174" s="318">
        <f t="shared" si="20"/>
        <v>3.9867545202751393E-3</v>
      </c>
      <c r="U174" s="318">
        <f t="shared" si="20"/>
        <v>5.8023265295218526E-3</v>
      </c>
      <c r="V174" s="318">
        <f t="shared" si="20"/>
        <v>6.2430641718078132E-3</v>
      </c>
      <c r="W174" s="318">
        <f t="shared" si="20"/>
        <v>6.4613562013722007E-3</v>
      </c>
      <c r="X174" s="318">
        <f t="shared" si="20"/>
        <v>1.5887545442466386E-2</v>
      </c>
      <c r="Y174" s="318">
        <f t="shared" si="20"/>
        <v>1.5278542982774474E-2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3.2137546323337714E-2</v>
      </c>
      <c r="C175" s="319">
        <f t="shared" si="21"/>
        <v>3.2693897766271414E-2</v>
      </c>
      <c r="D175" s="319">
        <f t="shared" si="21"/>
        <v>3.8938178820044037E-2</v>
      </c>
      <c r="E175" s="319">
        <f t="shared" si="21"/>
        <v>3.7850076141880996E-2</v>
      </c>
      <c r="F175" s="319">
        <f t="shared" si="21"/>
        <v>2.9220502597581945E-2</v>
      </c>
      <c r="G175" s="319">
        <f t="shared" si="21"/>
        <v>2.7488984597593195E-2</v>
      </c>
      <c r="H175" s="319">
        <f t="shared" si="21"/>
        <v>2.5958550941192763E-2</v>
      </c>
      <c r="I175" s="319">
        <f t="shared" si="21"/>
        <v>3.061129651701067E-2</v>
      </c>
      <c r="J175" s="319">
        <f t="shared" si="21"/>
        <v>3.9137609111699313E-2</v>
      </c>
      <c r="K175" s="319">
        <f t="shared" si="21"/>
        <v>4.9794909240644336E-2</v>
      </c>
      <c r="L175" s="319">
        <f t="shared" si="21"/>
        <v>4.8671896486398636E-2</v>
      </c>
      <c r="M175" s="319">
        <f t="shared" si="21"/>
        <v>4.9200768173442253E-2</v>
      </c>
      <c r="N175" s="319">
        <f t="shared" si="21"/>
        <v>5.1438344929117197E-2</v>
      </c>
      <c r="O175" s="319">
        <f t="shared" si="21"/>
        <v>5.1259645281624848E-2</v>
      </c>
      <c r="P175" s="319">
        <f t="shared" si="21"/>
        <v>5.244860060130252E-2</v>
      </c>
      <c r="Q175" s="319">
        <f t="shared" si="21"/>
        <v>5.2170443199059759E-2</v>
      </c>
      <c r="R175" s="319">
        <f t="shared" si="21"/>
        <v>5.1601640144997143E-2</v>
      </c>
      <c r="S175" s="319">
        <f t="shared" si="21"/>
        <v>5.2417168008712711E-2</v>
      </c>
      <c r="T175" s="319">
        <f t="shared" si="21"/>
        <v>5.0759756246683073E-2</v>
      </c>
      <c r="U175" s="319">
        <f t="shared" si="21"/>
        <v>4.2412019525195369E-2</v>
      </c>
      <c r="V175" s="319">
        <f t="shared" si="21"/>
        <v>4.0432729079411187E-2</v>
      </c>
      <c r="W175" s="319">
        <f t="shared" si="21"/>
        <v>4.9795000973672322E-2</v>
      </c>
      <c r="X175" s="319">
        <f t="shared" si="21"/>
        <v>4.9265106210639655E-2</v>
      </c>
      <c r="Y175" s="319">
        <f t="shared" si="21"/>
        <v>4.740755491082084E-2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1</v>
      </c>
      <c r="D178" s="232">
        <f t="shared" si="22"/>
        <v>0.99999999999999978</v>
      </c>
      <c r="E178" s="232">
        <f t="shared" si="22"/>
        <v>1</v>
      </c>
      <c r="F178" s="232">
        <f t="shared" si="22"/>
        <v>1</v>
      </c>
      <c r="G178" s="232">
        <f t="shared" si="22"/>
        <v>0.99999999999999989</v>
      </c>
      <c r="H178" s="232">
        <f t="shared" si="22"/>
        <v>1</v>
      </c>
      <c r="I178" s="232">
        <f t="shared" si="22"/>
        <v>1</v>
      </c>
      <c r="J178" s="232">
        <f t="shared" si="22"/>
        <v>1</v>
      </c>
      <c r="K178" s="232">
        <f t="shared" si="22"/>
        <v>0.99999999999999967</v>
      </c>
      <c r="L178" s="232">
        <f t="shared" si="22"/>
        <v>1</v>
      </c>
      <c r="M178" s="232">
        <f t="shared" si="22"/>
        <v>0.99999999999999989</v>
      </c>
      <c r="N178" s="232">
        <f t="shared" si="22"/>
        <v>0.99999999999999967</v>
      </c>
      <c r="O178" s="232">
        <f t="shared" si="22"/>
        <v>0.99999999999999989</v>
      </c>
      <c r="P178" s="232">
        <f t="shared" si="22"/>
        <v>0.99999999999999989</v>
      </c>
      <c r="Q178" s="232">
        <f t="shared" si="22"/>
        <v>1.0000000000000002</v>
      </c>
      <c r="R178" s="232">
        <f t="shared" si="22"/>
        <v>0.99999999999999967</v>
      </c>
      <c r="S178" s="232">
        <f t="shared" si="22"/>
        <v>1.0000000000000002</v>
      </c>
      <c r="T178" s="232">
        <f t="shared" si="22"/>
        <v>0.99999999999999978</v>
      </c>
      <c r="U178" s="232">
        <f t="shared" si="22"/>
        <v>0.99999999999999967</v>
      </c>
      <c r="V178" s="232">
        <f t="shared" si="22"/>
        <v>0.99999999999999967</v>
      </c>
      <c r="W178" s="232">
        <f t="shared" si="22"/>
        <v>1.0000000000000004</v>
      </c>
      <c r="X178" s="232">
        <f t="shared" si="22"/>
        <v>1</v>
      </c>
      <c r="Y178" s="232">
        <f t="shared" si="22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9.1587656976674543E-3</v>
      </c>
      <c r="C179" s="266">
        <f t="shared" si="23"/>
        <v>8.8491529082779588E-3</v>
      </c>
      <c r="D179" s="266">
        <f t="shared" si="23"/>
        <v>8.6462352822395706E-3</v>
      </c>
      <c r="E179" s="266">
        <f t="shared" si="23"/>
        <v>8.880798342714262E-3</v>
      </c>
      <c r="F179" s="266">
        <f t="shared" si="23"/>
        <v>8.3327078393231283E-3</v>
      </c>
      <c r="G179" s="266">
        <f t="shared" si="23"/>
        <v>8.6707444996982456E-3</v>
      </c>
      <c r="H179" s="266">
        <f t="shared" si="23"/>
        <v>8.4319638522344312E-3</v>
      </c>
      <c r="I179" s="266">
        <f t="shared" si="23"/>
        <v>8.1408723751403896E-3</v>
      </c>
      <c r="J179" s="266">
        <f t="shared" si="23"/>
        <v>5.5021484423110334E-3</v>
      </c>
      <c r="K179" s="266">
        <f t="shared" si="23"/>
        <v>5.1091721904728037E-3</v>
      </c>
      <c r="L179" s="266">
        <f t="shared" si="23"/>
        <v>4.9605767799320568E-3</v>
      </c>
      <c r="M179" s="266">
        <f t="shared" si="23"/>
        <v>6.3165604194235867E-3</v>
      </c>
      <c r="N179" s="266">
        <f t="shared" si="23"/>
        <v>6.2332095594409059E-3</v>
      </c>
      <c r="O179" s="266">
        <f t="shared" si="23"/>
        <v>5.956911848009068E-3</v>
      </c>
      <c r="P179" s="266">
        <f t="shared" si="23"/>
        <v>5.1124395321054117E-3</v>
      </c>
      <c r="Q179" s="266">
        <f t="shared" si="23"/>
        <v>5.4580134542595747E-3</v>
      </c>
      <c r="R179" s="266">
        <f t="shared" si="23"/>
        <v>5.5950572206416201E-3</v>
      </c>
      <c r="S179" s="266">
        <f t="shared" si="23"/>
        <v>5.1662846251523415E-3</v>
      </c>
      <c r="T179" s="266">
        <f t="shared" si="23"/>
        <v>5.1762899509698044E-3</v>
      </c>
      <c r="U179" s="266">
        <f t="shared" si="23"/>
        <v>5.8275987074203157E-3</v>
      </c>
      <c r="V179" s="266">
        <f t="shared" si="23"/>
        <v>5.6963485817650827E-3</v>
      </c>
      <c r="W179" s="266">
        <f t="shared" si="23"/>
        <v>5.472830461368268E-3</v>
      </c>
      <c r="X179" s="266">
        <f t="shared" si="23"/>
        <v>7.5480917602424426E-3</v>
      </c>
      <c r="Y179" s="266">
        <f t="shared" si="23"/>
        <v>7.3522273445707506E-3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1.9334148435426513E-2</v>
      </c>
      <c r="C180" s="267">
        <f t="shared" si="24"/>
        <v>1.8680556038244926E-2</v>
      </c>
      <c r="D180" s="267">
        <f t="shared" si="24"/>
        <v>1.8252197061555564E-2</v>
      </c>
      <c r="E180" s="267">
        <f t="shared" si="24"/>
        <v>1.8747359529773362E-2</v>
      </c>
      <c r="F180" s="267">
        <f t="shared" si="24"/>
        <v>1.7590340833322751E-2</v>
      </c>
      <c r="G180" s="267">
        <f t="shared" si="24"/>
        <v>1.8303936003682093E-2</v>
      </c>
      <c r="H180" s="267">
        <f t="shared" si="24"/>
        <v>1.7799870212071287E-2</v>
      </c>
      <c r="I180" s="267">
        <f t="shared" si="24"/>
        <v>1.7185376293108272E-2</v>
      </c>
      <c r="J180" s="267">
        <f t="shared" si="24"/>
        <v>1.1615031785831677E-2</v>
      </c>
      <c r="K180" s="267">
        <f t="shared" si="24"/>
        <v>1.078545917359934E-2</v>
      </c>
      <c r="L180" s="267">
        <f t="shared" si="24"/>
        <v>1.0471774358521081E-2</v>
      </c>
      <c r="M180" s="267">
        <f t="shared" si="24"/>
        <v>1.3334254940223918E-2</v>
      </c>
      <c r="N180" s="267">
        <f t="shared" si="24"/>
        <v>1.315830132897082E-2</v>
      </c>
      <c r="O180" s="267">
        <f t="shared" si="24"/>
        <v>1.2575037039706125E-2</v>
      </c>
      <c r="P180" s="267">
        <f t="shared" si="24"/>
        <v>1.0792356529662313E-2</v>
      </c>
      <c r="Q180" s="267">
        <f t="shared" si="24"/>
        <v>1.1521862854738702E-2</v>
      </c>
      <c r="R180" s="267">
        <f t="shared" si="24"/>
        <v>1.1811162156505446E-2</v>
      </c>
      <c r="S180" s="267">
        <f t="shared" si="24"/>
        <v>1.0906023486090047E-2</v>
      </c>
      <c r="T180" s="267">
        <f t="shared" si="24"/>
        <v>1.0927144722388184E-2</v>
      </c>
      <c r="U180" s="267">
        <f t="shared" si="24"/>
        <v>1.2302057083964838E-2</v>
      </c>
      <c r="V180" s="267">
        <f t="shared" si="24"/>
        <v>1.2024988154007075E-2</v>
      </c>
      <c r="W180" s="267">
        <f t="shared" si="24"/>
        <v>1.1553141547115469E-2</v>
      </c>
      <c r="X180" s="267">
        <f t="shared" si="24"/>
        <v>1.5934016800311205E-2</v>
      </c>
      <c r="Y180" s="267">
        <f t="shared" si="24"/>
        <v>1.5520547146122003E-2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0.11509843026181908</v>
      </c>
      <c r="C181" s="267">
        <f t="shared" si="25"/>
        <v>0.1112075188416492</v>
      </c>
      <c r="D181" s="267">
        <f t="shared" si="25"/>
        <v>0.10865744812246687</v>
      </c>
      <c r="E181" s="267">
        <f t="shared" si="25"/>
        <v>0.11160520778236527</v>
      </c>
      <c r="F181" s="267">
        <f t="shared" si="25"/>
        <v>0.10471734115664778</v>
      </c>
      <c r="G181" s="267">
        <f t="shared" si="25"/>
        <v>0.10896545605165295</v>
      </c>
      <c r="H181" s="267">
        <f t="shared" si="25"/>
        <v>0.10596469387395194</v>
      </c>
      <c r="I181" s="267">
        <f t="shared" si="25"/>
        <v>0.10230654023381117</v>
      </c>
      <c r="J181" s="267">
        <f t="shared" si="25"/>
        <v>6.914563268484944E-2</v>
      </c>
      <c r="K181" s="267">
        <f t="shared" si="25"/>
        <v>6.420709061380675E-2</v>
      </c>
      <c r="L181" s="267">
        <f t="shared" si="25"/>
        <v>6.2339688491956834E-2</v>
      </c>
      <c r="M181" s="267">
        <f t="shared" si="25"/>
        <v>7.9380367718627248E-2</v>
      </c>
      <c r="N181" s="267">
        <f t="shared" si="25"/>
        <v>7.833289544325038E-2</v>
      </c>
      <c r="O181" s="267">
        <f t="shared" si="25"/>
        <v>7.4860655414352537E-2</v>
      </c>
      <c r="P181" s="267">
        <f t="shared" si="25"/>
        <v>6.4248151375208076E-2</v>
      </c>
      <c r="Q181" s="267">
        <f t="shared" si="25"/>
        <v>6.8590987221472152E-2</v>
      </c>
      <c r="R181" s="267">
        <f t="shared" si="25"/>
        <v>7.0313219551507419E-2</v>
      </c>
      <c r="S181" s="267">
        <f t="shared" si="25"/>
        <v>6.4924823963150941E-2</v>
      </c>
      <c r="T181" s="267">
        <f t="shared" si="25"/>
        <v>6.5050561134933932E-2</v>
      </c>
      <c r="U181" s="267">
        <f t="shared" si="25"/>
        <v>7.3235574045824689E-2</v>
      </c>
      <c r="V181" s="267">
        <f t="shared" si="25"/>
        <v>7.1586150539070817E-2</v>
      </c>
      <c r="W181" s="267">
        <f t="shared" si="25"/>
        <v>6.877719290853572E-2</v>
      </c>
      <c r="X181" s="267">
        <f t="shared" si="25"/>
        <v>9.4857051894813069E-2</v>
      </c>
      <c r="Y181" s="267">
        <f t="shared" si="25"/>
        <v>9.2395619041071506E-2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0.13621539653371331</v>
      </c>
      <c r="C182" s="267">
        <f t="shared" si="26"/>
        <v>0.13161062442022417</v>
      </c>
      <c r="D182" s="267">
        <f t="shared" si="26"/>
        <v>0.12859269538841828</v>
      </c>
      <c r="E182" s="267">
        <f t="shared" si="26"/>
        <v>0.13208127685773771</v>
      </c>
      <c r="F182" s="267">
        <f t="shared" si="26"/>
        <v>0.12392970188352483</v>
      </c>
      <c r="G182" s="267">
        <f t="shared" si="26"/>
        <v>0.12895721315042566</v>
      </c>
      <c r="H182" s="267">
        <f t="shared" si="26"/>
        <v>0.12540590485708833</v>
      </c>
      <c r="I182" s="267">
        <f t="shared" si="26"/>
        <v>0.12107659430489814</v>
      </c>
      <c r="J182" s="267">
        <f t="shared" si="26"/>
        <v>8.1831696169236662E-2</v>
      </c>
      <c r="K182" s="267">
        <f t="shared" si="26"/>
        <v>7.5987085908477428E-2</v>
      </c>
      <c r="L182" s="267">
        <f t="shared" si="26"/>
        <v>7.3777073835010712E-2</v>
      </c>
      <c r="M182" s="267">
        <f t="shared" si="26"/>
        <v>9.3944185348039985E-2</v>
      </c>
      <c r="N182" s="267">
        <f t="shared" si="26"/>
        <v>9.2704534633221619E-2</v>
      </c>
      <c r="O182" s="267">
        <f t="shared" si="26"/>
        <v>8.8595247031986166E-2</v>
      </c>
      <c r="P182" s="267">
        <f t="shared" si="26"/>
        <v>7.6035680036855485E-2</v>
      </c>
      <c r="Q182" s="267">
        <f t="shared" si="26"/>
        <v>8.1175290590483701E-2</v>
      </c>
      <c r="R182" s="267">
        <f t="shared" si="26"/>
        <v>8.321349875044988E-2</v>
      </c>
      <c r="S182" s="267">
        <f t="shared" si="26"/>
        <v>7.6836500905397842E-2</v>
      </c>
      <c r="T182" s="267">
        <f t="shared" si="26"/>
        <v>7.6985306920167015E-2</v>
      </c>
      <c r="U182" s="267">
        <f t="shared" si="26"/>
        <v>8.6672013999962785E-2</v>
      </c>
      <c r="V182" s="267">
        <f t="shared" si="26"/>
        <v>8.4719972807798652E-2</v>
      </c>
      <c r="W182" s="267">
        <f t="shared" si="26"/>
        <v>8.1395659204047788E-2</v>
      </c>
      <c r="X182" s="267">
        <f t="shared" si="26"/>
        <v>0.11226035757811008</v>
      </c>
      <c r="Y182" s="267">
        <f t="shared" si="26"/>
        <v>0.10934732869100167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4.0726506211877775E-2</v>
      </c>
      <c r="C183" s="268">
        <f t="shared" si="27"/>
        <v>3.9696822790962913E-2</v>
      </c>
      <c r="D183" s="268">
        <f t="shared" si="27"/>
        <v>3.9492587294536773E-2</v>
      </c>
      <c r="E183" s="268">
        <f t="shared" si="27"/>
        <v>3.965270863715465E-2</v>
      </c>
      <c r="F183" s="268">
        <f t="shared" si="27"/>
        <v>3.80123347585717E-2</v>
      </c>
      <c r="G183" s="268">
        <f t="shared" si="27"/>
        <v>3.8346372555682774E-2</v>
      </c>
      <c r="H183" s="268">
        <f t="shared" si="27"/>
        <v>3.8082716606875296E-2</v>
      </c>
      <c r="I183" s="268">
        <f t="shared" si="27"/>
        <v>3.7718848141759451E-2</v>
      </c>
      <c r="J183" s="268">
        <f t="shared" si="27"/>
        <v>3.726127212952856E-2</v>
      </c>
      <c r="K183" s="268">
        <f t="shared" si="27"/>
        <v>3.6596241584103129E-2</v>
      </c>
      <c r="L183" s="268">
        <f t="shared" si="27"/>
        <v>3.6740715117174055E-2</v>
      </c>
      <c r="M183" s="268">
        <f t="shared" si="27"/>
        <v>3.6142527497037176E-2</v>
      </c>
      <c r="N183" s="268">
        <f t="shared" si="27"/>
        <v>3.5458395472610073E-2</v>
      </c>
      <c r="O183" s="268">
        <f t="shared" si="27"/>
        <v>3.4753790544576682E-2</v>
      </c>
      <c r="P183" s="268">
        <f t="shared" si="27"/>
        <v>3.3642062762111784E-2</v>
      </c>
      <c r="Q183" s="268">
        <f t="shared" si="27"/>
        <v>3.4309683877059682E-2</v>
      </c>
      <c r="R183" s="268">
        <f t="shared" si="27"/>
        <v>3.5347287384709755E-2</v>
      </c>
      <c r="S183" s="268">
        <f t="shared" si="27"/>
        <v>3.6290378293893463E-2</v>
      </c>
      <c r="T183" s="268">
        <f t="shared" si="27"/>
        <v>3.6582022590222696E-2</v>
      </c>
      <c r="U183" s="268">
        <f t="shared" si="27"/>
        <v>3.4659930394820716E-2</v>
      </c>
      <c r="V183" s="268">
        <f t="shared" si="27"/>
        <v>3.3008746624450518E-2</v>
      </c>
      <c r="W183" s="268">
        <f t="shared" si="27"/>
        <v>3.3732056877074028E-2</v>
      </c>
      <c r="X183" s="268">
        <f t="shared" si="27"/>
        <v>3.6070003764396924E-2</v>
      </c>
      <c r="Y183" s="268">
        <f t="shared" si="27"/>
        <v>3.5505143864726731E-2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0.43821967419870261</v>
      </c>
      <c r="C184" s="269">
        <f t="shared" si="28"/>
        <v>0.45151812620052822</v>
      </c>
      <c r="D184" s="269">
        <f t="shared" si="28"/>
        <v>0.45449729758744056</v>
      </c>
      <c r="E184" s="269">
        <f t="shared" si="28"/>
        <v>0.44712158570121374</v>
      </c>
      <c r="F184" s="269">
        <f t="shared" si="28"/>
        <v>0.46576865936545309</v>
      </c>
      <c r="G184" s="269">
        <f t="shared" si="28"/>
        <v>0.45528028789886182</v>
      </c>
      <c r="H184" s="269">
        <f t="shared" si="28"/>
        <v>0.46267636936061873</v>
      </c>
      <c r="I184" s="269">
        <f t="shared" si="28"/>
        <v>0.4725953197984441</v>
      </c>
      <c r="J184" s="269">
        <f t="shared" si="28"/>
        <v>0.54962334498725762</v>
      </c>
      <c r="K184" s="269">
        <f t="shared" si="28"/>
        <v>0.56702901363560676</v>
      </c>
      <c r="L184" s="269">
        <f t="shared" si="28"/>
        <v>0.57108390847199086</v>
      </c>
      <c r="M184" s="269">
        <f t="shared" si="28"/>
        <v>0.53019398691563913</v>
      </c>
      <c r="N184" s="269">
        <f t="shared" si="28"/>
        <v>0.5336068595072555</v>
      </c>
      <c r="O184" s="269">
        <f t="shared" si="28"/>
        <v>0.54628289154126086</v>
      </c>
      <c r="P184" s="269">
        <f t="shared" si="28"/>
        <v>0.57646983671568741</v>
      </c>
      <c r="Q184" s="269">
        <f t="shared" si="28"/>
        <v>0.56254450203525397</v>
      </c>
      <c r="R184" s="269">
        <f t="shared" si="28"/>
        <v>0.55324018009446774</v>
      </c>
      <c r="S184" s="269">
        <f t="shared" si="28"/>
        <v>0.56167874881430124</v>
      </c>
      <c r="T184" s="269">
        <f t="shared" si="28"/>
        <v>0.55869718725247763</v>
      </c>
      <c r="U184" s="269">
        <f t="shared" si="28"/>
        <v>0.54805907416202682</v>
      </c>
      <c r="V184" s="269">
        <f t="shared" si="28"/>
        <v>0.56076975359628922</v>
      </c>
      <c r="W184" s="269">
        <f t="shared" si="28"/>
        <v>0.56522750017276757</v>
      </c>
      <c r="X184" s="269">
        <f t="shared" si="28"/>
        <v>0.49911121947606246</v>
      </c>
      <c r="Y184" s="269">
        <f t="shared" si="28"/>
        <v>0.50586959375738005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0.43771128100968276</v>
      </c>
      <c r="C185" s="318">
        <f t="shared" si="29"/>
        <v>0.45102691928295097</v>
      </c>
      <c r="D185" s="318">
        <f t="shared" si="29"/>
        <v>0.45401735440805846</v>
      </c>
      <c r="E185" s="318">
        <f t="shared" si="29"/>
        <v>0.44662862217975963</v>
      </c>
      <c r="F185" s="318">
        <f t="shared" si="29"/>
        <v>0.46530611975570163</v>
      </c>
      <c r="G185" s="318">
        <f t="shared" si="29"/>
        <v>0.4547989842392976</v>
      </c>
      <c r="H185" s="318">
        <f t="shared" si="29"/>
        <v>0.46220832015682373</v>
      </c>
      <c r="I185" s="318">
        <f t="shared" si="29"/>
        <v>0.47214342876805609</v>
      </c>
      <c r="J185" s="318">
        <f t="shared" si="29"/>
        <v>0.54931792667158219</v>
      </c>
      <c r="K185" s="318">
        <f t="shared" si="29"/>
        <v>0.56674540900711101</v>
      </c>
      <c r="L185" s="318">
        <f t="shared" si="29"/>
        <v>0.57080855221419624</v>
      </c>
      <c r="M185" s="318">
        <f t="shared" si="29"/>
        <v>0.52984336147098066</v>
      </c>
      <c r="N185" s="318">
        <f t="shared" si="29"/>
        <v>0.53326086077878487</v>
      </c>
      <c r="O185" s="318">
        <f t="shared" si="29"/>
        <v>0.54595222980024805</v>
      </c>
      <c r="P185" s="318">
        <f t="shared" si="29"/>
        <v>0.57618605072058771</v>
      </c>
      <c r="Q185" s="318">
        <f t="shared" si="29"/>
        <v>0.56224153360508322</v>
      </c>
      <c r="R185" s="318">
        <f t="shared" si="29"/>
        <v>0.55292960451288309</v>
      </c>
      <c r="S185" s="318">
        <f t="shared" si="29"/>
        <v>0.56139197393625906</v>
      </c>
      <c r="T185" s="318">
        <f t="shared" si="29"/>
        <v>0.55840985698960877</v>
      </c>
      <c r="U185" s="318">
        <f t="shared" si="29"/>
        <v>0.54773559045374187</v>
      </c>
      <c r="V185" s="318">
        <f t="shared" si="29"/>
        <v>0.56045355544068065</v>
      </c>
      <c r="W185" s="318">
        <f t="shared" si="29"/>
        <v>0.56492370926654001</v>
      </c>
      <c r="X185" s="318">
        <f t="shared" si="29"/>
        <v>0.49869223305718491</v>
      </c>
      <c r="Y185" s="318">
        <f t="shared" si="29"/>
        <v>0.50546147956061038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5.0839318901987624E-4</v>
      </c>
      <c r="C186" s="318">
        <f t="shared" si="30"/>
        <v>4.9120691757730016E-4</v>
      </c>
      <c r="D186" s="318">
        <f t="shared" si="30"/>
        <v>4.7994317938206821E-4</v>
      </c>
      <c r="E186" s="318">
        <f t="shared" si="30"/>
        <v>4.9296352145407492E-4</v>
      </c>
      <c r="F186" s="318">
        <f t="shared" si="30"/>
        <v>4.6253960975148665E-4</v>
      </c>
      <c r="G186" s="318">
        <f t="shared" si="30"/>
        <v>4.8130365956417073E-4</v>
      </c>
      <c r="H186" s="318">
        <f t="shared" si="30"/>
        <v>4.6804920379495319E-4</v>
      </c>
      <c r="I186" s="318">
        <f t="shared" si="30"/>
        <v>4.5189103038802413E-4</v>
      </c>
      <c r="J186" s="318">
        <f t="shared" si="30"/>
        <v>3.0541831567540282E-4</v>
      </c>
      <c r="K186" s="318">
        <f t="shared" si="30"/>
        <v>2.8360462849569946E-4</v>
      </c>
      <c r="L186" s="318">
        <f t="shared" si="30"/>
        <v>2.7535625779463794E-4</v>
      </c>
      <c r="M186" s="318">
        <f t="shared" si="30"/>
        <v>3.5062544465847998E-4</v>
      </c>
      <c r="N186" s="318">
        <f t="shared" si="30"/>
        <v>3.459987284706276E-4</v>
      </c>
      <c r="O186" s="318">
        <f t="shared" si="30"/>
        <v>3.3066174101286343E-4</v>
      </c>
      <c r="P186" s="318">
        <f t="shared" si="30"/>
        <v>2.8378599509978712E-4</v>
      </c>
      <c r="Q186" s="318">
        <f t="shared" si="30"/>
        <v>3.0296843017079284E-4</v>
      </c>
      <c r="R186" s="318">
        <f t="shared" si="30"/>
        <v>3.1057558158465728E-4</v>
      </c>
      <c r="S186" s="318">
        <f t="shared" si="30"/>
        <v>2.8677487804218746E-4</v>
      </c>
      <c r="T186" s="318">
        <f t="shared" si="30"/>
        <v>2.8733026286885882E-4</v>
      </c>
      <c r="U186" s="318">
        <f t="shared" si="30"/>
        <v>3.2348370828484685E-4</v>
      </c>
      <c r="V186" s="318">
        <f t="shared" si="30"/>
        <v>3.1619815560845132E-4</v>
      </c>
      <c r="W186" s="318">
        <f t="shared" si="30"/>
        <v>3.0379090622754322E-4</v>
      </c>
      <c r="X186" s="318">
        <f t="shared" si="30"/>
        <v>4.1898641887755795E-4</v>
      </c>
      <c r="Y186" s="318">
        <f t="shared" si="30"/>
        <v>4.0811419676970291E-4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0.15221010882583375</v>
      </c>
      <c r="C187" s="269">
        <f t="shared" si="31"/>
        <v>0.15172633893337231</v>
      </c>
      <c r="D187" s="269">
        <f t="shared" si="31"/>
        <v>0.15688070061654558</v>
      </c>
      <c r="E187" s="269">
        <f t="shared" si="31"/>
        <v>0.15605159127099008</v>
      </c>
      <c r="F187" s="269">
        <f t="shared" si="31"/>
        <v>0.16074893911308086</v>
      </c>
      <c r="G187" s="269">
        <f t="shared" si="31"/>
        <v>0.15880917645736975</v>
      </c>
      <c r="H187" s="269">
        <f t="shared" si="31"/>
        <v>0.16030226844716161</v>
      </c>
      <c r="I187" s="269">
        <f t="shared" si="31"/>
        <v>0.16119307154282425</v>
      </c>
      <c r="J187" s="269">
        <f t="shared" si="31"/>
        <v>0.17686834913605781</v>
      </c>
      <c r="K187" s="269">
        <f t="shared" si="31"/>
        <v>0.17432739290904259</v>
      </c>
      <c r="L187" s="269">
        <f t="shared" si="31"/>
        <v>0.17514701743177999</v>
      </c>
      <c r="M187" s="269">
        <f t="shared" si="31"/>
        <v>0.16989049901152184</v>
      </c>
      <c r="N187" s="269">
        <f t="shared" si="31"/>
        <v>0.17045528354271608</v>
      </c>
      <c r="O187" s="269">
        <f t="shared" si="31"/>
        <v>0.1686122649770774</v>
      </c>
      <c r="P187" s="269">
        <f t="shared" si="31"/>
        <v>0.16977816915829064</v>
      </c>
      <c r="Q187" s="269">
        <f t="shared" si="31"/>
        <v>0.17053686109311444</v>
      </c>
      <c r="R187" s="269">
        <f t="shared" si="31"/>
        <v>0.1733495629528069</v>
      </c>
      <c r="S187" s="269">
        <f t="shared" si="31"/>
        <v>0.17825474023011248</v>
      </c>
      <c r="T187" s="269">
        <f t="shared" si="31"/>
        <v>0.180409946951857</v>
      </c>
      <c r="U187" s="269">
        <f t="shared" si="31"/>
        <v>0.17159335802087528</v>
      </c>
      <c r="V187" s="269">
        <f t="shared" si="31"/>
        <v>0.16616994073325503</v>
      </c>
      <c r="W187" s="269">
        <f t="shared" si="31"/>
        <v>0.16840028730779666</v>
      </c>
      <c r="X187" s="269">
        <f t="shared" si="31"/>
        <v>0.1563244109707293</v>
      </c>
      <c r="Y187" s="269">
        <f t="shared" si="31"/>
        <v>0.15725959374909718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0.13815122933717747</v>
      </c>
      <c r="C188" s="318">
        <f t="shared" si="32"/>
        <v>0.13804649195476085</v>
      </c>
      <c r="D188" s="318">
        <f t="shared" si="32"/>
        <v>0.1467823876000165</v>
      </c>
      <c r="E188" s="318">
        <f t="shared" si="32"/>
        <v>0.14500553084570619</v>
      </c>
      <c r="F188" s="318">
        <f t="shared" si="32"/>
        <v>0.15159931003217719</v>
      </c>
      <c r="G188" s="318">
        <f t="shared" si="32"/>
        <v>0.14871650819114307</v>
      </c>
      <c r="H188" s="318">
        <f t="shared" si="32"/>
        <v>0.15120933753670251</v>
      </c>
      <c r="I188" s="318">
        <f t="shared" si="32"/>
        <v>0.15273452203232857</v>
      </c>
      <c r="J188" s="318">
        <f t="shared" si="32"/>
        <v>0.17461445297867847</v>
      </c>
      <c r="K188" s="318">
        <f t="shared" si="32"/>
        <v>0.17240037965552035</v>
      </c>
      <c r="L188" s="318">
        <f t="shared" si="32"/>
        <v>0.17340316090944066</v>
      </c>
      <c r="M188" s="318">
        <f t="shared" si="32"/>
        <v>0.16601971809489621</v>
      </c>
      <c r="N188" s="318">
        <f t="shared" si="32"/>
        <v>0.166452733647209</v>
      </c>
      <c r="O188" s="318">
        <f t="shared" si="32"/>
        <v>0.16504251533798653</v>
      </c>
      <c r="P188" s="318">
        <f t="shared" si="32"/>
        <v>0.16734494800646363</v>
      </c>
      <c r="Q188" s="318">
        <f t="shared" si="32"/>
        <v>0.16768808941433164</v>
      </c>
      <c r="R188" s="318">
        <f t="shared" si="32"/>
        <v>0.17065950976379299</v>
      </c>
      <c r="S188" s="318">
        <f t="shared" si="32"/>
        <v>0.17624320212727887</v>
      </c>
      <c r="T188" s="318">
        <f t="shared" si="32"/>
        <v>0.17858388458597363</v>
      </c>
      <c r="U188" s="318">
        <f t="shared" si="32"/>
        <v>0.16834881954552242</v>
      </c>
      <c r="V188" s="318">
        <f t="shared" si="32"/>
        <v>0.16265923929781193</v>
      </c>
      <c r="W188" s="318">
        <f t="shared" si="32"/>
        <v>0.16551036647154269</v>
      </c>
      <c r="X188" s="318">
        <f t="shared" si="32"/>
        <v>0.14696338271818493</v>
      </c>
      <c r="Y188" s="318">
        <f t="shared" si="32"/>
        <v>0.14869694998182142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1.4058879488656239E-2</v>
      </c>
      <c r="C189" s="318">
        <f t="shared" si="33"/>
        <v>1.3679846978611448E-2</v>
      </c>
      <c r="D189" s="318">
        <f t="shared" si="33"/>
        <v>1.00983130165291E-2</v>
      </c>
      <c r="E189" s="318">
        <f t="shared" si="33"/>
        <v>1.1046060425283867E-2</v>
      </c>
      <c r="F189" s="318">
        <f t="shared" si="33"/>
        <v>9.1496290809036408E-3</v>
      </c>
      <c r="G189" s="318">
        <f t="shared" si="33"/>
        <v>1.0092668266226668E-2</v>
      </c>
      <c r="H189" s="318">
        <f t="shared" si="33"/>
        <v>9.0929309104590735E-3</v>
      </c>
      <c r="I189" s="318">
        <f t="shared" si="33"/>
        <v>8.4585495104957144E-3</v>
      </c>
      <c r="J189" s="318">
        <f t="shared" si="33"/>
        <v>2.2538961573793535E-3</v>
      </c>
      <c r="K189" s="318">
        <f t="shared" si="33"/>
        <v>1.9270132535222297E-3</v>
      </c>
      <c r="L189" s="318">
        <f t="shared" si="33"/>
        <v>1.7438565223393228E-3</v>
      </c>
      <c r="M189" s="318">
        <f t="shared" si="33"/>
        <v>3.8707809166256355E-3</v>
      </c>
      <c r="N189" s="318">
        <f t="shared" si="33"/>
        <v>4.0025498955070758E-3</v>
      </c>
      <c r="O189" s="318">
        <f t="shared" si="33"/>
        <v>3.5697496390908702E-3</v>
      </c>
      <c r="P189" s="318">
        <f t="shared" si="33"/>
        <v>2.4332211518270177E-3</v>
      </c>
      <c r="Q189" s="318">
        <f t="shared" si="33"/>
        <v>2.8487716787828385E-3</v>
      </c>
      <c r="R189" s="318">
        <f t="shared" si="33"/>
        <v>2.6900531890139399E-3</v>
      </c>
      <c r="S189" s="318">
        <f t="shared" si="33"/>
        <v>2.0115381028335873E-3</v>
      </c>
      <c r="T189" s="318">
        <f t="shared" si="33"/>
        <v>1.8260623658833482E-3</v>
      </c>
      <c r="U189" s="318">
        <f t="shared" si="33"/>
        <v>3.2445384753528443E-3</v>
      </c>
      <c r="V189" s="318">
        <f t="shared" si="33"/>
        <v>3.510701435443098E-3</v>
      </c>
      <c r="W189" s="318">
        <f t="shared" si="33"/>
        <v>2.8899208362540086E-3</v>
      </c>
      <c r="X189" s="318">
        <f t="shared" si="33"/>
        <v>9.3610282525443556E-3</v>
      </c>
      <c r="Y189" s="318">
        <f t="shared" si="33"/>
        <v>8.5626437672758106E-3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5.3305996316336236E-2</v>
      </c>
      <c r="C190" s="269">
        <f t="shared" si="34"/>
        <v>5.2187774697255558E-2</v>
      </c>
      <c r="D190" s="269">
        <f t="shared" si="34"/>
        <v>5.1249393373098889E-2</v>
      </c>
      <c r="E190" s="269">
        <f t="shared" si="34"/>
        <v>5.1212928786707072E-2</v>
      </c>
      <c r="F190" s="269">
        <f t="shared" si="34"/>
        <v>4.8391690312416621E-2</v>
      </c>
      <c r="G190" s="269">
        <f t="shared" si="34"/>
        <v>4.8839750617567422E-2</v>
      </c>
      <c r="H190" s="269">
        <f t="shared" si="34"/>
        <v>4.8440701859862108E-2</v>
      </c>
      <c r="I190" s="269">
        <f t="shared" si="34"/>
        <v>4.8023497774203484E-2</v>
      </c>
      <c r="J190" s="269">
        <f t="shared" si="34"/>
        <v>4.6687064495133788E-2</v>
      </c>
      <c r="K190" s="269">
        <f t="shared" si="34"/>
        <v>4.6026196956255497E-2</v>
      </c>
      <c r="L190" s="269">
        <f t="shared" si="34"/>
        <v>4.6126611827853936E-2</v>
      </c>
      <c r="M190" s="269">
        <f t="shared" si="34"/>
        <v>4.6154903123739717E-2</v>
      </c>
      <c r="N190" s="269">
        <f t="shared" si="34"/>
        <v>4.5732981112969188E-2</v>
      </c>
      <c r="O190" s="269">
        <f t="shared" si="34"/>
        <v>4.5123578872187119E-2</v>
      </c>
      <c r="P190" s="269">
        <f t="shared" si="34"/>
        <v>4.3976210024019316E-2</v>
      </c>
      <c r="Q190" s="269">
        <f t="shared" si="34"/>
        <v>4.4569521958792324E-2</v>
      </c>
      <c r="R190" s="269">
        <f t="shared" si="34"/>
        <v>4.5302107910372862E-2</v>
      </c>
      <c r="S190" s="269">
        <f t="shared" si="34"/>
        <v>4.5787340654523029E-2</v>
      </c>
      <c r="T190" s="269">
        <f t="shared" si="34"/>
        <v>4.5977347802099069E-2</v>
      </c>
      <c r="U190" s="269">
        <f t="shared" si="34"/>
        <v>4.4915258528092396E-2</v>
      </c>
      <c r="V190" s="269">
        <f t="shared" si="34"/>
        <v>4.3801008314835167E-2</v>
      </c>
      <c r="W190" s="269">
        <f t="shared" si="34"/>
        <v>4.4090249209311809E-2</v>
      </c>
      <c r="X190" s="269">
        <f t="shared" si="34"/>
        <v>4.8447575524093789E-2</v>
      </c>
      <c r="Y190" s="269">
        <f t="shared" si="34"/>
        <v>4.8066797472690534E-2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1.5037560212022993E-2</v>
      </c>
      <c r="C191" s="318">
        <f t="shared" si="35"/>
        <v>1.5372356807588404E-2</v>
      </c>
      <c r="D191" s="318">
        <f t="shared" si="35"/>
        <v>1.8178750476371162E-2</v>
      </c>
      <c r="E191" s="318">
        <f t="shared" si="35"/>
        <v>1.8578577563055813E-2</v>
      </c>
      <c r="F191" s="318">
        <f t="shared" si="35"/>
        <v>2.2890051318970865E-2</v>
      </c>
      <c r="G191" s="318">
        <f t="shared" si="35"/>
        <v>2.2055691510654049E-2</v>
      </c>
      <c r="H191" s="318">
        <f t="shared" si="35"/>
        <v>2.2917570662328132E-2</v>
      </c>
      <c r="I191" s="318">
        <f t="shared" si="35"/>
        <v>2.3415044603322353E-2</v>
      </c>
      <c r="J191" s="318">
        <f t="shared" si="35"/>
        <v>3.0909760561417289E-2</v>
      </c>
      <c r="K191" s="318">
        <f t="shared" si="35"/>
        <v>3.1115241620113303E-2</v>
      </c>
      <c r="L191" s="318">
        <f t="shared" si="35"/>
        <v>3.1672428134106291E-2</v>
      </c>
      <c r="M191" s="318">
        <f t="shared" si="35"/>
        <v>2.6478593840800185E-2</v>
      </c>
      <c r="N191" s="318">
        <f t="shared" si="35"/>
        <v>2.5555932967118559E-2</v>
      </c>
      <c r="O191" s="318">
        <f t="shared" si="35"/>
        <v>2.5427019388567819E-2</v>
      </c>
      <c r="P191" s="318">
        <f t="shared" si="35"/>
        <v>2.6592155706099737E-2</v>
      </c>
      <c r="Q191" s="318">
        <f t="shared" si="35"/>
        <v>2.6529235066209616E-2</v>
      </c>
      <c r="R191" s="318">
        <f t="shared" si="35"/>
        <v>2.7953773851980293E-2</v>
      </c>
      <c r="S191" s="318">
        <f t="shared" si="35"/>
        <v>3.0139447751540507E-2</v>
      </c>
      <c r="T191" s="318">
        <f t="shared" si="35"/>
        <v>3.0401882720403017E-2</v>
      </c>
      <c r="U191" s="318">
        <f t="shared" si="35"/>
        <v>2.5031599722648724E-2</v>
      </c>
      <c r="V191" s="318">
        <f t="shared" si="35"/>
        <v>2.2319062831762444E-2</v>
      </c>
      <c r="W191" s="318">
        <f t="shared" si="35"/>
        <v>2.4939415882418131E-2</v>
      </c>
      <c r="X191" s="318">
        <f t="shared" si="35"/>
        <v>1.5663524774865798E-2</v>
      </c>
      <c r="Y191" s="318">
        <f t="shared" si="35"/>
        <v>1.4934330406675486E-2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7.5050435336505086E-3</v>
      </c>
      <c r="C192" s="318">
        <f t="shared" si="36"/>
        <v>7.7333548640980583E-3</v>
      </c>
      <c r="D192" s="318">
        <f t="shared" si="36"/>
        <v>7.7846291784056977E-3</v>
      </c>
      <c r="E192" s="318">
        <f t="shared" si="36"/>
        <v>7.6579412006502314E-3</v>
      </c>
      <c r="F192" s="318">
        <f t="shared" si="36"/>
        <v>7.9781875330813979E-3</v>
      </c>
      <c r="G192" s="318">
        <f t="shared" si="36"/>
        <v>7.798031085473567E-3</v>
      </c>
      <c r="H192" s="318">
        <f t="shared" si="36"/>
        <v>7.9250723362455401E-3</v>
      </c>
      <c r="I192" s="318">
        <f t="shared" si="36"/>
        <v>8.0954207505401117E-3</v>
      </c>
      <c r="J192" s="318">
        <f t="shared" si="36"/>
        <v>9.4186627860607126E-3</v>
      </c>
      <c r="K192" s="318">
        <f t="shared" si="36"/>
        <v>9.7174762260715929E-3</v>
      </c>
      <c r="L192" s="318">
        <f t="shared" si="36"/>
        <v>9.7871433056640773E-3</v>
      </c>
      <c r="M192" s="318">
        <f t="shared" si="36"/>
        <v>9.0847498485365028E-3</v>
      </c>
      <c r="N192" s="318">
        <f t="shared" si="36"/>
        <v>9.1433466501133938E-3</v>
      </c>
      <c r="O192" s="318">
        <f t="shared" si="36"/>
        <v>9.3609541944928553E-3</v>
      </c>
      <c r="P192" s="318">
        <f t="shared" si="36"/>
        <v>9.8793464590749541E-3</v>
      </c>
      <c r="Q192" s="318">
        <f t="shared" si="36"/>
        <v>9.6402523060383147E-3</v>
      </c>
      <c r="R192" s="318">
        <f t="shared" si="36"/>
        <v>9.4805889931394074E-3</v>
      </c>
      <c r="S192" s="318">
        <f t="shared" si="36"/>
        <v>9.6256856668503667E-3</v>
      </c>
      <c r="T192" s="318">
        <f t="shared" si="36"/>
        <v>9.5745539769030181E-3</v>
      </c>
      <c r="U192" s="318">
        <f t="shared" si="36"/>
        <v>9.3915318833058953E-3</v>
      </c>
      <c r="V192" s="318">
        <f t="shared" si="36"/>
        <v>9.6095954448989218E-3</v>
      </c>
      <c r="W192" s="318">
        <f t="shared" si="36"/>
        <v>9.6862411712503177E-3</v>
      </c>
      <c r="X192" s="318">
        <f t="shared" si="36"/>
        <v>8.5506293334595713E-3</v>
      </c>
      <c r="Y192" s="318">
        <f t="shared" si="36"/>
        <v>8.6666955440014397E-3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3.076339257066274E-2</v>
      </c>
      <c r="C193" s="318">
        <f t="shared" si="37"/>
        <v>2.9082063025569097E-2</v>
      </c>
      <c r="D193" s="318">
        <f t="shared" si="37"/>
        <v>2.5286013718322026E-2</v>
      </c>
      <c r="E193" s="318">
        <f t="shared" si="37"/>
        <v>2.4976410023001029E-2</v>
      </c>
      <c r="F193" s="318">
        <f t="shared" si="37"/>
        <v>1.752345146036436E-2</v>
      </c>
      <c r="G193" s="318">
        <f t="shared" si="37"/>
        <v>1.898602802143981E-2</v>
      </c>
      <c r="H193" s="318">
        <f t="shared" si="37"/>
        <v>1.7598058861288436E-2</v>
      </c>
      <c r="I193" s="318">
        <f t="shared" si="37"/>
        <v>1.6513032420341016E-2</v>
      </c>
      <c r="J193" s="318">
        <f t="shared" si="37"/>
        <v>6.358641147655779E-3</v>
      </c>
      <c r="K193" s="318">
        <f t="shared" si="37"/>
        <v>5.1934791100706028E-3</v>
      </c>
      <c r="L193" s="318">
        <f t="shared" si="37"/>
        <v>4.6670403880835678E-3</v>
      </c>
      <c r="M193" s="318">
        <f t="shared" si="37"/>
        <v>1.0591559434403031E-2</v>
      </c>
      <c r="N193" s="318">
        <f t="shared" si="37"/>
        <v>1.1033701495737227E-2</v>
      </c>
      <c r="O193" s="318">
        <f t="shared" si="37"/>
        <v>1.0335605289126443E-2</v>
      </c>
      <c r="P193" s="318">
        <f t="shared" si="37"/>
        <v>7.5047078588446232E-3</v>
      </c>
      <c r="Q193" s="318">
        <f t="shared" si="37"/>
        <v>8.4000345865443971E-3</v>
      </c>
      <c r="R193" s="318">
        <f t="shared" si="37"/>
        <v>7.867745065253156E-3</v>
      </c>
      <c r="S193" s="318">
        <f t="shared" si="37"/>
        <v>6.0222072361321589E-3</v>
      </c>
      <c r="T193" s="318">
        <f t="shared" si="37"/>
        <v>6.000911104793033E-3</v>
      </c>
      <c r="U193" s="318">
        <f t="shared" si="37"/>
        <v>1.0492126922137777E-2</v>
      </c>
      <c r="V193" s="318">
        <f t="shared" si="37"/>
        <v>1.1872350038173806E-2</v>
      </c>
      <c r="W193" s="318">
        <f t="shared" si="37"/>
        <v>9.4645921556433532E-3</v>
      </c>
      <c r="X193" s="318">
        <f t="shared" si="37"/>
        <v>2.4233421415768421E-2</v>
      </c>
      <c r="Y193" s="318">
        <f t="shared" si="37"/>
        <v>2.446577152201361E-2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3.57309735186234E-2</v>
      </c>
      <c r="C194" s="319">
        <f t="shared" si="38"/>
        <v>3.4523085169484748E-2</v>
      </c>
      <c r="D194" s="319">
        <f t="shared" si="38"/>
        <v>3.3731445273697702E-2</v>
      </c>
      <c r="E194" s="319">
        <f t="shared" si="38"/>
        <v>3.46465430913439E-2</v>
      </c>
      <c r="F194" s="319">
        <f t="shared" si="38"/>
        <v>3.2508284737659279E-2</v>
      </c>
      <c r="G194" s="319">
        <f t="shared" si="38"/>
        <v>3.3827062765059118E-2</v>
      </c>
      <c r="H194" s="319">
        <f t="shared" si="38"/>
        <v>3.2895510930136401E-2</v>
      </c>
      <c r="I194" s="319">
        <f t="shared" si="38"/>
        <v>3.1759879535810755E-2</v>
      </c>
      <c r="J194" s="319">
        <f t="shared" si="38"/>
        <v>2.1465460169793369E-2</v>
      </c>
      <c r="K194" s="319">
        <f t="shared" si="38"/>
        <v>1.993234702863551E-2</v>
      </c>
      <c r="L194" s="319">
        <f t="shared" si="38"/>
        <v>1.9352633685780531E-2</v>
      </c>
      <c r="M194" s="319">
        <f t="shared" si="38"/>
        <v>2.4642715025747327E-2</v>
      </c>
      <c r="N194" s="319">
        <f t="shared" si="38"/>
        <v>2.4317539399565054E-2</v>
      </c>
      <c r="O194" s="319">
        <f t="shared" si="38"/>
        <v>2.3239622730843894E-2</v>
      </c>
      <c r="P194" s="319">
        <f t="shared" si="38"/>
        <v>1.9945093866059346E-2</v>
      </c>
      <c r="Q194" s="319">
        <f t="shared" si="38"/>
        <v>2.1293276914825618E-2</v>
      </c>
      <c r="R194" s="319">
        <f t="shared" si="38"/>
        <v>2.182792397853818E-2</v>
      </c>
      <c r="S194" s="319">
        <f t="shared" si="38"/>
        <v>2.0155159027378799E-2</v>
      </c>
      <c r="T194" s="319">
        <f t="shared" si="38"/>
        <v>2.0194192674884381E-2</v>
      </c>
      <c r="U194" s="319">
        <f t="shared" si="38"/>
        <v>2.2735135057012096E-2</v>
      </c>
      <c r="V194" s="319">
        <f t="shared" si="38"/>
        <v>2.2223090648528388E-2</v>
      </c>
      <c r="W194" s="319">
        <f t="shared" si="38"/>
        <v>2.1351082311983082E-2</v>
      </c>
      <c r="X194" s="319">
        <f t="shared" si="38"/>
        <v>2.9447272231240648E-2</v>
      </c>
      <c r="Y194" s="319">
        <f t="shared" si="38"/>
        <v>2.8683148933339474E-2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0.99999999999999978</v>
      </c>
      <c r="C197" s="232">
        <f t="shared" si="39"/>
        <v>0.99999999999999989</v>
      </c>
      <c r="D197" s="232">
        <f t="shared" si="39"/>
        <v>1</v>
      </c>
      <c r="E197" s="232">
        <f t="shared" si="39"/>
        <v>0.99999999999999989</v>
      </c>
      <c r="F197" s="232">
        <f t="shared" si="39"/>
        <v>1.0000000000000002</v>
      </c>
      <c r="G197" s="232">
        <f t="shared" si="39"/>
        <v>1</v>
      </c>
      <c r="H197" s="232">
        <f t="shared" si="39"/>
        <v>0.99999999999999989</v>
      </c>
      <c r="I197" s="232">
        <f t="shared" si="39"/>
        <v>1.0000000000000002</v>
      </c>
      <c r="J197" s="232">
        <f t="shared" si="39"/>
        <v>1.0000000000000004</v>
      </c>
      <c r="K197" s="232">
        <f t="shared" si="39"/>
        <v>1</v>
      </c>
      <c r="L197" s="232">
        <f t="shared" si="39"/>
        <v>1.0000000000000002</v>
      </c>
      <c r="M197" s="232">
        <f t="shared" si="39"/>
        <v>0.99999999999999989</v>
      </c>
      <c r="N197" s="232">
        <f t="shared" si="39"/>
        <v>0.99999999999999978</v>
      </c>
      <c r="O197" s="232">
        <f t="shared" si="39"/>
        <v>0.99999999999999967</v>
      </c>
      <c r="P197" s="232">
        <f t="shared" si="39"/>
        <v>1</v>
      </c>
      <c r="Q197" s="232">
        <f t="shared" si="39"/>
        <v>0.99999999999999967</v>
      </c>
      <c r="R197" s="232">
        <f t="shared" si="39"/>
        <v>0.99999999999999989</v>
      </c>
      <c r="S197" s="232">
        <f t="shared" si="39"/>
        <v>1.0000000000000002</v>
      </c>
      <c r="T197" s="232">
        <f t="shared" si="39"/>
        <v>1</v>
      </c>
      <c r="U197" s="232">
        <f t="shared" si="39"/>
        <v>0.99999999999999978</v>
      </c>
      <c r="V197" s="232">
        <f t="shared" si="39"/>
        <v>0.99999999999999989</v>
      </c>
      <c r="W197" s="232">
        <f t="shared" si="39"/>
        <v>1.0000000000000002</v>
      </c>
      <c r="X197" s="232">
        <f t="shared" si="39"/>
        <v>0.99999999999999978</v>
      </c>
      <c r="Y197" s="232">
        <f t="shared" si="39"/>
        <v>0.99999999999999989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2.9503065841416467E-3</v>
      </c>
      <c r="C198" s="266">
        <f t="shared" si="40"/>
        <v>2.8513670926717219E-3</v>
      </c>
      <c r="D198" s="266">
        <f t="shared" si="40"/>
        <v>2.7862675747818075E-3</v>
      </c>
      <c r="E198" s="266">
        <f t="shared" si="40"/>
        <v>2.8699156041927243E-3</v>
      </c>
      <c r="F198" s="266">
        <f t="shared" si="40"/>
        <v>2.6992952436403618E-3</v>
      </c>
      <c r="G198" s="266">
        <f t="shared" si="40"/>
        <v>2.8162142156928252E-3</v>
      </c>
      <c r="H198" s="266">
        <f t="shared" si="40"/>
        <v>2.7342319341450861E-3</v>
      </c>
      <c r="I198" s="266">
        <f t="shared" si="40"/>
        <v>2.6343509164666124E-3</v>
      </c>
      <c r="J198" s="266">
        <f t="shared" si="40"/>
        <v>1.7312351088701883E-3</v>
      </c>
      <c r="K198" s="266">
        <f t="shared" si="40"/>
        <v>1.6041480855132828E-3</v>
      </c>
      <c r="L198" s="266">
        <f t="shared" si="40"/>
        <v>1.5541123375835554E-3</v>
      </c>
      <c r="M198" s="266">
        <f t="shared" si="40"/>
        <v>2.5499360901521189E-3</v>
      </c>
      <c r="N198" s="266">
        <f t="shared" si="40"/>
        <v>2.6976917027367892E-3</v>
      </c>
      <c r="O198" s="266">
        <f t="shared" si="40"/>
        <v>2.4846551778274139E-3</v>
      </c>
      <c r="P198" s="266">
        <f t="shared" si="40"/>
        <v>2.2182282106040941E-3</v>
      </c>
      <c r="Q198" s="266">
        <f t="shared" si="40"/>
        <v>2.394382995747396E-3</v>
      </c>
      <c r="R198" s="266">
        <f t="shared" si="40"/>
        <v>2.2371179316180434E-3</v>
      </c>
      <c r="S198" s="266">
        <f t="shared" si="40"/>
        <v>2.1398601901514371E-3</v>
      </c>
      <c r="T198" s="266">
        <f t="shared" si="40"/>
        <v>2.0113065483149425E-3</v>
      </c>
      <c r="U198" s="266">
        <f t="shared" si="40"/>
        <v>2.5984569722925436E-3</v>
      </c>
      <c r="V198" s="266">
        <f t="shared" si="40"/>
        <v>2.4383746220816116E-3</v>
      </c>
      <c r="W198" s="266">
        <f t="shared" si="40"/>
        <v>2.3933583187708968E-3</v>
      </c>
      <c r="X198" s="266">
        <f t="shared" si="40"/>
        <v>3.1938659553052864E-3</v>
      </c>
      <c r="Y198" s="266">
        <f t="shared" si="40"/>
        <v>3.1129730826208765E-3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6.3449000880884399E-3</v>
      </c>
      <c r="C199" s="267">
        <f t="shared" si="41"/>
        <v>6.1321217987007296E-3</v>
      </c>
      <c r="D199" s="267">
        <f t="shared" si="41"/>
        <v>5.9921194209768573E-3</v>
      </c>
      <c r="E199" s="267">
        <f t="shared" si="41"/>
        <v>6.1720120436726013E-3</v>
      </c>
      <c r="F199" s="267">
        <f t="shared" si="41"/>
        <v>5.8050775879393062E-3</v>
      </c>
      <c r="G199" s="267">
        <f t="shared" si="41"/>
        <v>6.0565223700044576E-3</v>
      </c>
      <c r="H199" s="267">
        <f t="shared" si="41"/>
        <v>5.8802120881476716E-3</v>
      </c>
      <c r="I199" s="267">
        <f t="shared" si="41"/>
        <v>5.6654089618309242E-3</v>
      </c>
      <c r="J199" s="267">
        <f t="shared" si="41"/>
        <v>3.7231770602471318E-3</v>
      </c>
      <c r="K199" s="267">
        <f t="shared" si="41"/>
        <v>3.4498649678610729E-3</v>
      </c>
      <c r="L199" s="267">
        <f t="shared" si="41"/>
        <v>3.3422585844589668E-3</v>
      </c>
      <c r="M199" s="267">
        <f t="shared" si="41"/>
        <v>5.4838672733170061E-3</v>
      </c>
      <c r="N199" s="267">
        <f t="shared" si="41"/>
        <v>5.8016290287709032E-3</v>
      </c>
      <c r="O199" s="267">
        <f t="shared" si="41"/>
        <v>5.3434747905201649E-3</v>
      </c>
      <c r="P199" s="267">
        <f t="shared" si="41"/>
        <v>4.7704995963858271E-3</v>
      </c>
      <c r="Q199" s="267">
        <f t="shared" si="41"/>
        <v>5.1493363307715569E-3</v>
      </c>
      <c r="R199" s="267">
        <f t="shared" si="41"/>
        <v>4.8111236431101949E-3</v>
      </c>
      <c r="S199" s="267">
        <f t="shared" si="41"/>
        <v>4.6019621086053637E-3</v>
      </c>
      <c r="T199" s="267">
        <f t="shared" si="41"/>
        <v>4.3254959210583619E-3</v>
      </c>
      <c r="U199" s="267">
        <f t="shared" si="41"/>
        <v>5.5882158013722599E-3</v>
      </c>
      <c r="V199" s="267">
        <f t="shared" si="41"/>
        <v>5.2439442861967429E-3</v>
      </c>
      <c r="W199" s="267">
        <f t="shared" si="41"/>
        <v>5.1471326706253855E-3</v>
      </c>
      <c r="X199" s="267">
        <f t="shared" si="41"/>
        <v>6.8686964568649839E-3</v>
      </c>
      <c r="Y199" s="267">
        <f t="shared" si="41"/>
        <v>6.6947290469083808E-3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4.0812690474514197E-2</v>
      </c>
      <c r="C200" s="267">
        <f t="shared" si="42"/>
        <v>3.9444023617051759E-2</v>
      </c>
      <c r="D200" s="267">
        <f t="shared" si="42"/>
        <v>3.8543477725325674E-2</v>
      </c>
      <c r="E200" s="267">
        <f t="shared" si="42"/>
        <v>3.9700612089429078E-2</v>
      </c>
      <c r="F200" s="267">
        <f t="shared" si="42"/>
        <v>3.7340357056510357E-2</v>
      </c>
      <c r="G200" s="267">
        <f t="shared" si="42"/>
        <v>3.8957740769316525E-2</v>
      </c>
      <c r="H200" s="267">
        <f t="shared" si="42"/>
        <v>3.7823649316181741E-2</v>
      </c>
      <c r="I200" s="267">
        <f t="shared" si="42"/>
        <v>3.644195797579617E-2</v>
      </c>
      <c r="J200" s="267">
        <f t="shared" si="42"/>
        <v>2.3948820443515848E-2</v>
      </c>
      <c r="K200" s="267">
        <f t="shared" si="42"/>
        <v>2.2190778287669275E-2</v>
      </c>
      <c r="L200" s="267">
        <f t="shared" si="42"/>
        <v>2.1498615139644805E-2</v>
      </c>
      <c r="M200" s="267">
        <f t="shared" si="42"/>
        <v>3.527421622436204E-2</v>
      </c>
      <c r="N200" s="267">
        <f t="shared" si="42"/>
        <v>3.7318174677596752E-2</v>
      </c>
      <c r="O200" s="267">
        <f t="shared" si="42"/>
        <v>3.4371161035818887E-2</v>
      </c>
      <c r="P200" s="267">
        <f t="shared" si="42"/>
        <v>3.0685577508399668E-2</v>
      </c>
      <c r="Q200" s="267">
        <f t="shared" si="42"/>
        <v>3.3122392299208894E-2</v>
      </c>
      <c r="R200" s="267">
        <f t="shared" si="42"/>
        <v>3.0946886058852086E-2</v>
      </c>
      <c r="S200" s="267">
        <f t="shared" si="42"/>
        <v>2.9601483475926359E-2</v>
      </c>
      <c r="T200" s="267">
        <f t="shared" si="42"/>
        <v>2.7823153040084266E-2</v>
      </c>
      <c r="U200" s="267">
        <f t="shared" si="42"/>
        <v>3.5945423669375288E-2</v>
      </c>
      <c r="V200" s="267">
        <f t="shared" si="42"/>
        <v>3.3730944860728911E-2</v>
      </c>
      <c r="W200" s="267">
        <f t="shared" si="42"/>
        <v>3.3108217560724761E-2</v>
      </c>
      <c r="X200" s="267">
        <f t="shared" si="42"/>
        <v>4.41819380235315E-2</v>
      </c>
      <c r="Y200" s="267">
        <f t="shared" si="42"/>
        <v>4.3062916769195117E-2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5.6918581028743524E-2</v>
      </c>
      <c r="C201" s="267">
        <f t="shared" si="43"/>
        <v>5.5009797889918624E-2</v>
      </c>
      <c r="D201" s="267">
        <f t="shared" si="43"/>
        <v>5.3753870047074721E-2</v>
      </c>
      <c r="E201" s="267">
        <f t="shared" si="43"/>
        <v>5.5367643736057348E-2</v>
      </c>
      <c r="F201" s="267">
        <f t="shared" si="43"/>
        <v>5.2075962502163328E-2</v>
      </c>
      <c r="G201" s="267">
        <f t="shared" si="43"/>
        <v>5.4331613498007733E-2</v>
      </c>
      <c r="H201" s="267">
        <f t="shared" si="43"/>
        <v>5.2749976131817269E-2</v>
      </c>
      <c r="I201" s="267">
        <f t="shared" si="43"/>
        <v>5.0823028665230675E-2</v>
      </c>
      <c r="J201" s="267">
        <f t="shared" si="43"/>
        <v>3.3399730846176506E-2</v>
      </c>
      <c r="K201" s="267">
        <f t="shared" si="43"/>
        <v>3.0947913439970796E-2</v>
      </c>
      <c r="L201" s="267">
        <f t="shared" si="43"/>
        <v>2.9982602313262736E-2</v>
      </c>
      <c r="M201" s="267">
        <f t="shared" si="43"/>
        <v>4.9194461601239657E-2</v>
      </c>
      <c r="N201" s="267">
        <f t="shared" si="43"/>
        <v>5.2045026302737947E-2</v>
      </c>
      <c r="O201" s="267">
        <f t="shared" si="43"/>
        <v>4.7935034219096895E-2</v>
      </c>
      <c r="P201" s="267">
        <f t="shared" si="43"/>
        <v>4.2795010804698122E-2</v>
      </c>
      <c r="Q201" s="267">
        <f t="shared" si="43"/>
        <v>4.6193464533430546E-2</v>
      </c>
      <c r="R201" s="267">
        <f t="shared" si="43"/>
        <v>4.3159439410837615E-2</v>
      </c>
      <c r="S201" s="267">
        <f t="shared" si="43"/>
        <v>4.1283101314961268E-2</v>
      </c>
      <c r="T201" s="267">
        <f t="shared" si="43"/>
        <v>3.8802989275507155E-2</v>
      </c>
      <c r="U201" s="267">
        <f t="shared" si="43"/>
        <v>5.013054728689028E-2</v>
      </c>
      <c r="V201" s="267">
        <f t="shared" si="43"/>
        <v>4.7042169871902594E-2</v>
      </c>
      <c r="W201" s="267">
        <f t="shared" si="43"/>
        <v>4.6173696025361387E-2</v>
      </c>
      <c r="X201" s="267">
        <f t="shared" si="43"/>
        <v>6.1617432964133342E-2</v>
      </c>
      <c r="Y201" s="267">
        <f t="shared" si="43"/>
        <v>6.0056812941358659E-2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7.4775603915794325E-2</v>
      </c>
      <c r="C202" s="268">
        <f t="shared" si="44"/>
        <v>7.2905410030234069E-2</v>
      </c>
      <c r="D202" s="268">
        <f t="shared" si="44"/>
        <v>7.253772536358738E-2</v>
      </c>
      <c r="E202" s="268">
        <f t="shared" si="44"/>
        <v>7.3036936816712597E-2</v>
      </c>
      <c r="F202" s="268">
        <f t="shared" si="44"/>
        <v>7.0184523289677198E-2</v>
      </c>
      <c r="G202" s="268">
        <f t="shared" si="44"/>
        <v>7.0988199197935212E-2</v>
      </c>
      <c r="H202" s="268">
        <f t="shared" si="44"/>
        <v>7.038613380983684E-2</v>
      </c>
      <c r="I202" s="268">
        <f t="shared" si="44"/>
        <v>6.956866605011966E-2</v>
      </c>
      <c r="J202" s="268">
        <f t="shared" si="44"/>
        <v>6.6824235731522491E-2</v>
      </c>
      <c r="K202" s="268">
        <f t="shared" si="44"/>
        <v>6.5491204533553837E-2</v>
      </c>
      <c r="L202" s="268">
        <f t="shared" si="44"/>
        <v>6.5607035133620303E-2</v>
      </c>
      <c r="M202" s="268">
        <f t="shared" si="44"/>
        <v>6.3159815030580227E-2</v>
      </c>
      <c r="N202" s="268">
        <f t="shared" si="44"/>
        <v>6.1238484850144284E-2</v>
      </c>
      <c r="O202" s="268">
        <f t="shared" si="44"/>
        <v>6.0523188730098709E-2</v>
      </c>
      <c r="P202" s="268">
        <f t="shared" si="44"/>
        <v>5.8233630894415009E-2</v>
      </c>
      <c r="Q202" s="268">
        <f t="shared" si="44"/>
        <v>5.9211828773209144E-2</v>
      </c>
      <c r="R202" s="268">
        <f t="shared" si="44"/>
        <v>6.1778771347104425E-2</v>
      </c>
      <c r="S202" s="268">
        <f t="shared" si="44"/>
        <v>6.2757936140000734E-2</v>
      </c>
      <c r="T202" s="268">
        <f t="shared" si="44"/>
        <v>6.3796991984862245E-2</v>
      </c>
      <c r="U202" s="268">
        <f t="shared" si="44"/>
        <v>5.9626270118987509E-2</v>
      </c>
      <c r="V202" s="268">
        <f t="shared" si="44"/>
        <v>5.7484742691334911E-2</v>
      </c>
      <c r="W202" s="268">
        <f t="shared" si="44"/>
        <v>5.8373986040117135E-2</v>
      </c>
      <c r="X202" s="268">
        <f t="shared" si="44"/>
        <v>6.2446803373734684E-2</v>
      </c>
      <c r="Y202" s="268">
        <f t="shared" si="44"/>
        <v>6.1508087665909601E-2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0.39695311911886338</v>
      </c>
      <c r="C203" s="269">
        <f t="shared" si="45"/>
        <v>0.40909911451334463</v>
      </c>
      <c r="D203" s="269">
        <f t="shared" si="45"/>
        <v>0.41183526811898818</v>
      </c>
      <c r="E203" s="269">
        <f t="shared" si="45"/>
        <v>0.40630163964734911</v>
      </c>
      <c r="F203" s="269">
        <f t="shared" si="45"/>
        <v>0.42425149128301493</v>
      </c>
      <c r="G203" s="269">
        <f t="shared" si="45"/>
        <v>0.41580364257678143</v>
      </c>
      <c r="H203" s="269">
        <f t="shared" si="45"/>
        <v>0.42186917976109783</v>
      </c>
      <c r="I203" s="269">
        <f t="shared" si="45"/>
        <v>0.43000745249376088</v>
      </c>
      <c r="J203" s="269">
        <f t="shared" si="45"/>
        <v>0.48618791950980411</v>
      </c>
      <c r="K203" s="269">
        <f t="shared" si="45"/>
        <v>0.50047101604611466</v>
      </c>
      <c r="L203" s="269">
        <f t="shared" si="45"/>
        <v>0.50295789601812324</v>
      </c>
      <c r="M203" s="269">
        <f t="shared" si="45"/>
        <v>0.45701677932877166</v>
      </c>
      <c r="N203" s="269">
        <f t="shared" si="45"/>
        <v>0.45457254616391973</v>
      </c>
      <c r="O203" s="269">
        <f t="shared" si="45"/>
        <v>0.46924102872194318</v>
      </c>
      <c r="P203" s="269">
        <f t="shared" si="45"/>
        <v>0.49216309612157988</v>
      </c>
      <c r="Q203" s="269">
        <f t="shared" si="45"/>
        <v>0.47884612145236854</v>
      </c>
      <c r="R203" s="269">
        <f t="shared" si="45"/>
        <v>0.47692321612703159</v>
      </c>
      <c r="S203" s="269">
        <f t="shared" si="45"/>
        <v>0.47908208358417348</v>
      </c>
      <c r="T203" s="269">
        <f t="shared" si="45"/>
        <v>0.48056689547458381</v>
      </c>
      <c r="U203" s="269">
        <f t="shared" si="45"/>
        <v>0.46504301165719958</v>
      </c>
      <c r="V203" s="269">
        <f t="shared" si="45"/>
        <v>0.48167566095506958</v>
      </c>
      <c r="W203" s="269">
        <f t="shared" si="45"/>
        <v>0.48242451871739661</v>
      </c>
      <c r="X203" s="269">
        <f t="shared" si="45"/>
        <v>0.42623730019712319</v>
      </c>
      <c r="Y203" s="269">
        <f t="shared" si="45"/>
        <v>0.43227954100562571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0.3963085459121114</v>
      </c>
      <c r="C204" s="318">
        <f t="shared" si="46"/>
        <v>0.40847615727885594</v>
      </c>
      <c r="D204" s="318">
        <f t="shared" si="46"/>
        <v>0.41122653361146289</v>
      </c>
      <c r="E204" s="318">
        <f t="shared" si="46"/>
        <v>0.40567462999552334</v>
      </c>
      <c r="F204" s="318">
        <f t="shared" si="46"/>
        <v>0.42366175820221724</v>
      </c>
      <c r="G204" s="318">
        <f t="shared" si="46"/>
        <v>0.4151883654263771</v>
      </c>
      <c r="H204" s="318">
        <f t="shared" si="46"/>
        <v>0.42127181382792034</v>
      </c>
      <c r="I204" s="318">
        <f t="shared" si="46"/>
        <v>0.42943190823437299</v>
      </c>
      <c r="J204" s="318">
        <f t="shared" si="46"/>
        <v>0.48580968499961313</v>
      </c>
      <c r="K204" s="318">
        <f t="shared" si="46"/>
        <v>0.50012054708768772</v>
      </c>
      <c r="L204" s="318">
        <f t="shared" si="46"/>
        <v>0.50261835870411209</v>
      </c>
      <c r="M204" s="318">
        <f t="shared" si="46"/>
        <v>0.45659366716580257</v>
      </c>
      <c r="N204" s="318">
        <f t="shared" si="46"/>
        <v>0.45415990779181775</v>
      </c>
      <c r="O204" s="318">
        <f t="shared" si="46"/>
        <v>0.46884338574072137</v>
      </c>
      <c r="P204" s="318">
        <f t="shared" si="46"/>
        <v>0.49182388353145218</v>
      </c>
      <c r="Q204" s="318">
        <f t="shared" si="46"/>
        <v>0.47848506186137074</v>
      </c>
      <c r="R204" s="318">
        <f t="shared" si="46"/>
        <v>0.47654838104226127</v>
      </c>
      <c r="S204" s="318">
        <f t="shared" si="46"/>
        <v>0.47873962503495077</v>
      </c>
      <c r="T204" s="318">
        <f t="shared" si="46"/>
        <v>0.48022087355578841</v>
      </c>
      <c r="U204" s="318">
        <f t="shared" si="46"/>
        <v>0.46465872781769824</v>
      </c>
      <c r="V204" s="318">
        <f t="shared" si="46"/>
        <v>0.48129540796193365</v>
      </c>
      <c r="W204" s="318">
        <f t="shared" si="46"/>
        <v>0.4820614899453981</v>
      </c>
      <c r="X204" s="318">
        <f t="shared" si="46"/>
        <v>0.42573639709495009</v>
      </c>
      <c r="Y204" s="318">
        <f t="shared" si="46"/>
        <v>0.43179132456326813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6.4457320675199406E-4</v>
      </c>
      <c r="C205" s="318">
        <f t="shared" si="47"/>
        <v>6.2295723448864513E-4</v>
      </c>
      <c r="D205" s="318">
        <f t="shared" si="47"/>
        <v>6.0873450752533241E-4</v>
      </c>
      <c r="E205" s="318">
        <f t="shared" si="47"/>
        <v>6.2700965182582475E-4</v>
      </c>
      <c r="F205" s="318">
        <f t="shared" si="47"/>
        <v>5.8973308079772772E-4</v>
      </c>
      <c r="G205" s="318">
        <f t="shared" si="47"/>
        <v>6.1527715040428604E-4</v>
      </c>
      <c r="H205" s="318">
        <f t="shared" si="47"/>
        <v>5.9736593317753642E-4</v>
      </c>
      <c r="I205" s="318">
        <f t="shared" si="47"/>
        <v>5.7554425938786242E-4</v>
      </c>
      <c r="J205" s="318">
        <f t="shared" si="47"/>
        <v>3.7823451019099869E-4</v>
      </c>
      <c r="K205" s="318">
        <f t="shared" si="47"/>
        <v>3.5046895842697477E-4</v>
      </c>
      <c r="L205" s="318">
        <f t="shared" si="47"/>
        <v>3.3953731401121915E-4</v>
      </c>
      <c r="M205" s="318">
        <f t="shared" si="47"/>
        <v>4.2311216296909282E-4</v>
      </c>
      <c r="N205" s="318">
        <f t="shared" si="47"/>
        <v>4.1263837210195147E-4</v>
      </c>
      <c r="O205" s="318">
        <f t="shared" si="47"/>
        <v>3.9764298122181075E-4</v>
      </c>
      <c r="P205" s="318">
        <f t="shared" si="47"/>
        <v>3.3921259012769842E-4</v>
      </c>
      <c r="Q205" s="318">
        <f t="shared" si="47"/>
        <v>3.6105959099779796E-4</v>
      </c>
      <c r="R205" s="318">
        <f t="shared" si="47"/>
        <v>3.7483508477037384E-4</v>
      </c>
      <c r="S205" s="318">
        <f t="shared" si="47"/>
        <v>3.424585492227303E-4</v>
      </c>
      <c r="T205" s="318">
        <f t="shared" si="47"/>
        <v>3.460219187953772E-4</v>
      </c>
      <c r="U205" s="318">
        <f t="shared" si="47"/>
        <v>3.8428383950133468E-4</v>
      </c>
      <c r="V205" s="318">
        <f t="shared" si="47"/>
        <v>3.8025299313591994E-4</v>
      </c>
      <c r="W205" s="318">
        <f t="shared" si="47"/>
        <v>3.6302877199854402E-4</v>
      </c>
      <c r="X205" s="318">
        <f t="shared" si="47"/>
        <v>5.009031021730938E-4</v>
      </c>
      <c r="Y205" s="318">
        <f t="shared" si="47"/>
        <v>4.8821644235757839E-4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0.14615345599904714</v>
      </c>
      <c r="C206" s="269">
        <f t="shared" si="48"/>
        <v>0.14572961097941545</v>
      </c>
      <c r="D206" s="269">
        <f t="shared" si="48"/>
        <v>0.15069563917557552</v>
      </c>
      <c r="E206" s="269">
        <f t="shared" si="48"/>
        <v>0.1503213653732127</v>
      </c>
      <c r="F206" s="269">
        <f t="shared" si="48"/>
        <v>0.15522002291599249</v>
      </c>
      <c r="G206" s="269">
        <f t="shared" si="48"/>
        <v>0.15375182667603057</v>
      </c>
      <c r="H206" s="269">
        <f t="shared" si="48"/>
        <v>0.15494646645289928</v>
      </c>
      <c r="I206" s="269">
        <f t="shared" si="48"/>
        <v>0.15548354852066482</v>
      </c>
      <c r="J206" s="269">
        <f t="shared" si="48"/>
        <v>0.16588581976441133</v>
      </c>
      <c r="K206" s="269">
        <f t="shared" si="48"/>
        <v>0.16315295581139758</v>
      </c>
      <c r="L206" s="269">
        <f t="shared" si="48"/>
        <v>0.16356424433056713</v>
      </c>
      <c r="M206" s="269">
        <f t="shared" si="48"/>
        <v>0.1552652403695246</v>
      </c>
      <c r="N206" s="269">
        <f t="shared" si="48"/>
        <v>0.15395671771418276</v>
      </c>
      <c r="O206" s="269">
        <f t="shared" si="48"/>
        <v>0.15356477325422427</v>
      </c>
      <c r="P206" s="269">
        <f t="shared" si="48"/>
        <v>0.15369364743000777</v>
      </c>
      <c r="Q206" s="269">
        <f t="shared" si="48"/>
        <v>0.15391921570155898</v>
      </c>
      <c r="R206" s="269">
        <f t="shared" si="48"/>
        <v>0.15844872382624156</v>
      </c>
      <c r="S206" s="269">
        <f t="shared" si="48"/>
        <v>0.16121337270727548</v>
      </c>
      <c r="T206" s="269">
        <f t="shared" si="48"/>
        <v>0.16454162655896729</v>
      </c>
      <c r="U206" s="269">
        <f t="shared" si="48"/>
        <v>0.15438078642808017</v>
      </c>
      <c r="V206" s="269">
        <f t="shared" si="48"/>
        <v>0.15134178129395201</v>
      </c>
      <c r="W206" s="269">
        <f t="shared" si="48"/>
        <v>0.15240603784921175</v>
      </c>
      <c r="X206" s="269">
        <f t="shared" si="48"/>
        <v>0.14153819206514129</v>
      </c>
      <c r="Y206" s="269">
        <f t="shared" si="48"/>
        <v>0.14247573825749071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0.13265399896172006</v>
      </c>
      <c r="C207" s="318">
        <f t="shared" si="49"/>
        <v>0.13259043690808683</v>
      </c>
      <c r="D207" s="318">
        <f t="shared" si="49"/>
        <v>0.14099545471285782</v>
      </c>
      <c r="E207" s="318">
        <f t="shared" si="49"/>
        <v>0.13968091709838401</v>
      </c>
      <c r="F207" s="318">
        <f t="shared" si="49"/>
        <v>0.14638509284773479</v>
      </c>
      <c r="G207" s="318">
        <f t="shared" si="49"/>
        <v>0.14398056397834819</v>
      </c>
      <c r="H207" s="318">
        <f t="shared" si="49"/>
        <v>0.14615733621834875</v>
      </c>
      <c r="I207" s="318">
        <f t="shared" si="49"/>
        <v>0.1473246042146733</v>
      </c>
      <c r="J207" s="318">
        <f t="shared" si="49"/>
        <v>0.16377187787736902</v>
      </c>
      <c r="K207" s="318">
        <f t="shared" si="49"/>
        <v>0.16134946467352496</v>
      </c>
      <c r="L207" s="318">
        <f t="shared" si="49"/>
        <v>0.16193571203535712</v>
      </c>
      <c r="M207" s="318">
        <f t="shared" si="49"/>
        <v>0.151727680983129</v>
      </c>
      <c r="N207" s="318">
        <f t="shared" si="49"/>
        <v>0.15034157929434558</v>
      </c>
      <c r="O207" s="318">
        <f t="shared" si="49"/>
        <v>0.15031359936141245</v>
      </c>
      <c r="P207" s="318">
        <f t="shared" si="49"/>
        <v>0.15149094589492715</v>
      </c>
      <c r="Q207" s="318">
        <f t="shared" si="49"/>
        <v>0.15134803724957815</v>
      </c>
      <c r="R207" s="318">
        <f t="shared" si="49"/>
        <v>0.15598990311989797</v>
      </c>
      <c r="S207" s="318">
        <f t="shared" si="49"/>
        <v>0.15939414006600958</v>
      </c>
      <c r="T207" s="318">
        <f t="shared" si="49"/>
        <v>0.16287617918781572</v>
      </c>
      <c r="U207" s="318">
        <f t="shared" si="49"/>
        <v>0.15146170839849701</v>
      </c>
      <c r="V207" s="318">
        <f t="shared" si="49"/>
        <v>0.14814435697950221</v>
      </c>
      <c r="W207" s="318">
        <f t="shared" si="49"/>
        <v>0.14979059466088554</v>
      </c>
      <c r="X207" s="318">
        <f t="shared" si="49"/>
        <v>0.13306259310712618</v>
      </c>
      <c r="Y207" s="318">
        <f t="shared" si="49"/>
        <v>0.1347180621558664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1.349945703732711E-2</v>
      </c>
      <c r="C208" s="318">
        <f t="shared" si="50"/>
        <v>1.3139174071328589E-2</v>
      </c>
      <c r="D208" s="318">
        <f t="shared" si="50"/>
        <v>9.7001844627177362E-3</v>
      </c>
      <c r="E208" s="318">
        <f t="shared" si="50"/>
        <v>1.0640448274828712E-2</v>
      </c>
      <c r="F208" s="318">
        <f t="shared" si="50"/>
        <v>8.834930068257767E-3</v>
      </c>
      <c r="G208" s="318">
        <f t="shared" si="50"/>
        <v>9.7712626976823834E-3</v>
      </c>
      <c r="H208" s="318">
        <f t="shared" si="50"/>
        <v>8.7891302345504858E-3</v>
      </c>
      <c r="I208" s="318">
        <f t="shared" si="50"/>
        <v>8.1589443059914939E-3</v>
      </c>
      <c r="J208" s="318">
        <f t="shared" si="50"/>
        <v>2.113941887042278E-3</v>
      </c>
      <c r="K208" s="318">
        <f t="shared" si="50"/>
        <v>1.8034911378725824E-3</v>
      </c>
      <c r="L208" s="318">
        <f t="shared" si="50"/>
        <v>1.6285322952099973E-3</v>
      </c>
      <c r="M208" s="318">
        <f t="shared" si="50"/>
        <v>3.5375593863956382E-3</v>
      </c>
      <c r="N208" s="318">
        <f t="shared" si="50"/>
        <v>3.6151384198371875E-3</v>
      </c>
      <c r="O208" s="318">
        <f t="shared" si="50"/>
        <v>3.2511738928117911E-3</v>
      </c>
      <c r="P208" s="318">
        <f t="shared" si="50"/>
        <v>2.2027015350805919E-3</v>
      </c>
      <c r="Q208" s="318">
        <f t="shared" si="50"/>
        <v>2.5711784519808537E-3</v>
      </c>
      <c r="R208" s="318">
        <f t="shared" si="50"/>
        <v>2.4588207063435722E-3</v>
      </c>
      <c r="S208" s="318">
        <f t="shared" si="50"/>
        <v>1.8192326412659148E-3</v>
      </c>
      <c r="T208" s="318">
        <f t="shared" si="50"/>
        <v>1.6654473711515568E-3</v>
      </c>
      <c r="U208" s="318">
        <f t="shared" si="50"/>
        <v>2.9190780295831713E-3</v>
      </c>
      <c r="V208" s="318">
        <f t="shared" si="50"/>
        <v>3.1974243144498047E-3</v>
      </c>
      <c r="W208" s="318">
        <f t="shared" si="50"/>
        <v>2.6154431883262151E-3</v>
      </c>
      <c r="X208" s="318">
        <f t="shared" si="50"/>
        <v>8.4755989580150969E-3</v>
      </c>
      <c r="Y208" s="318">
        <f t="shared" si="50"/>
        <v>7.7576761016243329E-3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0.20159888346249155</v>
      </c>
      <c r="C209" s="269">
        <f t="shared" si="51"/>
        <v>0.19780068829188055</v>
      </c>
      <c r="D209" s="269">
        <f t="shared" si="51"/>
        <v>0.19444940288958698</v>
      </c>
      <c r="E209" s="269">
        <f t="shared" si="51"/>
        <v>0.19473996345420111</v>
      </c>
      <c r="F209" s="269">
        <f t="shared" si="51"/>
        <v>0.18518353070731236</v>
      </c>
      <c r="G209" s="269">
        <f t="shared" si="51"/>
        <v>0.18714203691540152</v>
      </c>
      <c r="H209" s="269">
        <f t="shared" si="51"/>
        <v>0.18550013431486148</v>
      </c>
      <c r="I209" s="269">
        <f t="shared" si="51"/>
        <v>0.18375361728736619</v>
      </c>
      <c r="J209" s="269">
        <f t="shared" si="51"/>
        <v>0.1751738058382008</v>
      </c>
      <c r="K209" s="269">
        <f t="shared" si="51"/>
        <v>0.1727326147665883</v>
      </c>
      <c r="L209" s="269">
        <f t="shared" si="51"/>
        <v>0.17278012802868131</v>
      </c>
      <c r="M209" s="269">
        <f t="shared" si="51"/>
        <v>0.16853649749899777</v>
      </c>
      <c r="N209" s="269">
        <f t="shared" si="51"/>
        <v>0.16516993452525391</v>
      </c>
      <c r="O209" s="269">
        <f t="shared" si="51"/>
        <v>0.16464365214528295</v>
      </c>
      <c r="P209" s="269">
        <f t="shared" si="51"/>
        <v>0.16018400236907207</v>
      </c>
      <c r="Q209" s="269">
        <f t="shared" si="51"/>
        <v>0.16151891590625497</v>
      </c>
      <c r="R209" s="269">
        <f t="shared" si="51"/>
        <v>0.1659678695762305</v>
      </c>
      <c r="S209" s="269">
        <f t="shared" si="51"/>
        <v>0.16601604936515335</v>
      </c>
      <c r="T209" s="269">
        <f t="shared" si="51"/>
        <v>0.16802967534534285</v>
      </c>
      <c r="U209" s="269">
        <f t="shared" si="51"/>
        <v>0.16195944100778309</v>
      </c>
      <c r="V209" s="269">
        <f t="shared" si="51"/>
        <v>0.16030220319326757</v>
      </c>
      <c r="W209" s="269">
        <f t="shared" si="51"/>
        <v>0.16035423562577178</v>
      </c>
      <c r="X209" s="269">
        <f t="shared" si="51"/>
        <v>0.17435622109160362</v>
      </c>
      <c r="Y209" s="269">
        <f t="shared" si="51"/>
        <v>0.17326470165434407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5.4808033470704932E-2</v>
      </c>
      <c r="C210" s="318">
        <f t="shared" si="52"/>
        <v>5.6043923395622343E-2</v>
      </c>
      <c r="D210" s="318">
        <f t="shared" si="52"/>
        <v>6.6282127652419198E-2</v>
      </c>
      <c r="E210" s="318">
        <f t="shared" si="52"/>
        <v>6.7930720005952017E-2</v>
      </c>
      <c r="F210" s="318">
        <f t="shared" si="52"/>
        <v>8.3897233784664016E-2</v>
      </c>
      <c r="G210" s="318">
        <f t="shared" si="52"/>
        <v>8.1052537704294866E-2</v>
      </c>
      <c r="H210" s="318">
        <f t="shared" si="52"/>
        <v>8.4083704091887798E-2</v>
      </c>
      <c r="I210" s="318">
        <f t="shared" si="52"/>
        <v>8.5730293364798288E-2</v>
      </c>
      <c r="J210" s="318">
        <f t="shared" si="52"/>
        <v>0.11004138035962827</v>
      </c>
      <c r="K210" s="318">
        <f t="shared" si="52"/>
        <v>0.1105359978936554</v>
      </c>
      <c r="L210" s="318">
        <f t="shared" si="52"/>
        <v>0.11227116581933082</v>
      </c>
      <c r="M210" s="318">
        <f t="shared" si="52"/>
        <v>9.1854685287949864E-2</v>
      </c>
      <c r="N210" s="318">
        <f t="shared" si="52"/>
        <v>8.7615544442668974E-2</v>
      </c>
      <c r="O210" s="318">
        <f t="shared" si="52"/>
        <v>8.7902078078686829E-2</v>
      </c>
      <c r="P210" s="318">
        <f t="shared" si="52"/>
        <v>9.1375310133527773E-2</v>
      </c>
      <c r="Q210" s="318">
        <f t="shared" si="52"/>
        <v>9.088674545133156E-2</v>
      </c>
      <c r="R210" s="318">
        <f t="shared" si="52"/>
        <v>9.6985696619679373E-2</v>
      </c>
      <c r="S210" s="318">
        <f t="shared" si="52"/>
        <v>0.10346572713323515</v>
      </c>
      <c r="T210" s="318">
        <f t="shared" si="52"/>
        <v>0.10524877124639126</v>
      </c>
      <c r="U210" s="318">
        <f t="shared" si="52"/>
        <v>8.5483565587972751E-2</v>
      </c>
      <c r="V210" s="318">
        <f t="shared" si="52"/>
        <v>7.7158464924053066E-2</v>
      </c>
      <c r="W210" s="318">
        <f t="shared" si="52"/>
        <v>8.5673571066114576E-2</v>
      </c>
      <c r="X210" s="318">
        <f t="shared" si="52"/>
        <v>5.3831637258066715E-2</v>
      </c>
      <c r="Y210" s="318">
        <f t="shared" si="52"/>
        <v>5.1358315347294119E-2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3.4666208366927534E-2</v>
      </c>
      <c r="C211" s="318">
        <f t="shared" si="53"/>
        <v>3.5730543101361707E-2</v>
      </c>
      <c r="D211" s="318">
        <f t="shared" si="53"/>
        <v>3.5971126152161616E-2</v>
      </c>
      <c r="E211" s="318">
        <f t="shared" si="53"/>
        <v>3.5485485734945046E-2</v>
      </c>
      <c r="F211" s="318">
        <f t="shared" si="53"/>
        <v>3.7058869757994023E-2</v>
      </c>
      <c r="G211" s="318">
        <f t="shared" si="53"/>
        <v>3.6317678576092957E-2</v>
      </c>
      <c r="H211" s="318">
        <f t="shared" si="53"/>
        <v>3.6849814690876913E-2</v>
      </c>
      <c r="I211" s="318">
        <f t="shared" si="53"/>
        <v>3.7563600794925822E-2</v>
      </c>
      <c r="J211" s="318">
        <f t="shared" si="53"/>
        <v>4.2495121391106352E-2</v>
      </c>
      <c r="K211" s="318">
        <f t="shared" si="53"/>
        <v>4.3746932214195636E-2</v>
      </c>
      <c r="L211" s="318">
        <f t="shared" si="53"/>
        <v>4.3965422728340364E-2</v>
      </c>
      <c r="M211" s="318">
        <f t="shared" si="53"/>
        <v>3.9939515229377588E-2</v>
      </c>
      <c r="N211" s="318">
        <f t="shared" si="53"/>
        <v>3.9726627542640149E-2</v>
      </c>
      <c r="O211" s="318">
        <f t="shared" si="53"/>
        <v>4.1011032109178981E-2</v>
      </c>
      <c r="P211" s="318">
        <f t="shared" si="53"/>
        <v>4.3021200027601431E-2</v>
      </c>
      <c r="Q211" s="318">
        <f t="shared" si="53"/>
        <v>4.1854416277530879E-2</v>
      </c>
      <c r="R211" s="318">
        <f t="shared" si="53"/>
        <v>4.1685009431506513E-2</v>
      </c>
      <c r="S211" s="318">
        <f t="shared" si="53"/>
        <v>4.1876683624800869E-2</v>
      </c>
      <c r="T211" s="318">
        <f t="shared" si="53"/>
        <v>4.2006252543756117E-2</v>
      </c>
      <c r="U211" s="318">
        <f t="shared" si="53"/>
        <v>4.06449884671728E-2</v>
      </c>
      <c r="V211" s="318">
        <f t="shared" si="53"/>
        <v>4.2100245050365172E-2</v>
      </c>
      <c r="W211" s="318">
        <f t="shared" si="53"/>
        <v>4.2167256367529167E-2</v>
      </c>
      <c r="X211" s="318">
        <f t="shared" si="53"/>
        <v>3.7240344179586632E-2</v>
      </c>
      <c r="Y211" s="318">
        <f t="shared" si="53"/>
        <v>3.7769985489188612E-2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0.11212464162485909</v>
      </c>
      <c r="C212" s="318">
        <f t="shared" si="54"/>
        <v>0.10602622179489649</v>
      </c>
      <c r="D212" s="318">
        <f t="shared" si="54"/>
        <v>9.2196149085006174E-2</v>
      </c>
      <c r="E212" s="318">
        <f t="shared" si="54"/>
        <v>9.1323757713304046E-2</v>
      </c>
      <c r="F212" s="318">
        <f t="shared" si="54"/>
        <v>6.4227427164654308E-2</v>
      </c>
      <c r="G212" s="318">
        <f t="shared" si="54"/>
        <v>6.9771820635013707E-2</v>
      </c>
      <c r="H212" s="318">
        <f t="shared" si="54"/>
        <v>6.4566615532096763E-2</v>
      </c>
      <c r="I212" s="318">
        <f t="shared" si="54"/>
        <v>6.0459723127642091E-2</v>
      </c>
      <c r="J212" s="318">
        <f t="shared" si="54"/>
        <v>2.2637304087466188E-2</v>
      </c>
      <c r="K212" s="318">
        <f t="shared" si="54"/>
        <v>1.8449684658737257E-2</v>
      </c>
      <c r="L212" s="318">
        <f t="shared" si="54"/>
        <v>1.6543539481010165E-2</v>
      </c>
      <c r="M212" s="318">
        <f t="shared" si="54"/>
        <v>3.6742296981670294E-2</v>
      </c>
      <c r="N212" s="318">
        <f t="shared" si="54"/>
        <v>3.7827762539944805E-2</v>
      </c>
      <c r="O212" s="318">
        <f t="shared" si="54"/>
        <v>3.5730541957417136E-2</v>
      </c>
      <c r="P212" s="318">
        <f t="shared" si="54"/>
        <v>2.5787492207942863E-2</v>
      </c>
      <c r="Q212" s="318">
        <f t="shared" si="54"/>
        <v>2.8777754177392527E-2</v>
      </c>
      <c r="R212" s="318">
        <f t="shared" si="54"/>
        <v>2.7297163525044629E-2</v>
      </c>
      <c r="S212" s="318">
        <f t="shared" si="54"/>
        <v>2.067363860711734E-2</v>
      </c>
      <c r="T212" s="318">
        <f t="shared" si="54"/>
        <v>2.0774651555195475E-2</v>
      </c>
      <c r="U212" s="318">
        <f t="shared" si="54"/>
        <v>3.5830886952637538E-2</v>
      </c>
      <c r="V212" s="318">
        <f t="shared" si="54"/>
        <v>4.1043493218849349E-2</v>
      </c>
      <c r="W212" s="318">
        <f t="shared" si="54"/>
        <v>3.2513408192128036E-2</v>
      </c>
      <c r="X212" s="318">
        <f t="shared" si="54"/>
        <v>8.3284239653950265E-2</v>
      </c>
      <c r="Y212" s="318">
        <f t="shared" si="54"/>
        <v>8.4136400817861362E-2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7.3492459328315371E-2</v>
      </c>
      <c r="C213" s="319">
        <f t="shared" si="55"/>
        <v>7.1027865786782413E-2</v>
      </c>
      <c r="D213" s="319">
        <f t="shared" si="55"/>
        <v>6.9406229684102774E-2</v>
      </c>
      <c r="E213" s="319">
        <f t="shared" si="55"/>
        <v>7.1489911235172537E-2</v>
      </c>
      <c r="F213" s="319">
        <f t="shared" si="55"/>
        <v>6.7239739413749763E-2</v>
      </c>
      <c r="G213" s="319">
        <f t="shared" si="55"/>
        <v>7.0152203780829703E-2</v>
      </c>
      <c r="H213" s="319">
        <f t="shared" si="55"/>
        <v>6.8110016191012646E-2</v>
      </c>
      <c r="I213" s="319">
        <f t="shared" si="55"/>
        <v>6.5621969128764196E-2</v>
      </c>
      <c r="J213" s="319">
        <f t="shared" si="55"/>
        <v>4.3125255697251792E-2</v>
      </c>
      <c r="K213" s="319">
        <f t="shared" si="55"/>
        <v>3.9959504061331058E-2</v>
      </c>
      <c r="L213" s="319">
        <f t="shared" si="55"/>
        <v>3.8713108114057954E-2</v>
      </c>
      <c r="M213" s="319">
        <f t="shared" si="55"/>
        <v>6.3519186583054776E-2</v>
      </c>
      <c r="N213" s="319">
        <f t="shared" si="55"/>
        <v>6.7199795034656881E-2</v>
      </c>
      <c r="O213" s="319">
        <f t="shared" si="55"/>
        <v>6.1893031925187379E-2</v>
      </c>
      <c r="P213" s="319">
        <f t="shared" si="55"/>
        <v>5.5256307064837654E-2</v>
      </c>
      <c r="Q213" s="319">
        <f t="shared" si="55"/>
        <v>5.9644342007449822E-2</v>
      </c>
      <c r="R213" s="319">
        <f t="shared" si="55"/>
        <v>5.5726852078973828E-2</v>
      </c>
      <c r="S213" s="319">
        <f t="shared" si="55"/>
        <v>5.3304151113752626E-2</v>
      </c>
      <c r="T213" s="319">
        <f t="shared" si="55"/>
        <v>5.010186585127914E-2</v>
      </c>
      <c r="U213" s="319">
        <f t="shared" si="55"/>
        <v>6.4727847058019095E-2</v>
      </c>
      <c r="V213" s="319">
        <f t="shared" si="55"/>
        <v>6.0740178225465971E-2</v>
      </c>
      <c r="W213" s="319">
        <f t="shared" si="55"/>
        <v>5.9618817192020591E-2</v>
      </c>
      <c r="X213" s="319">
        <f t="shared" si="55"/>
        <v>7.9559549872561822E-2</v>
      </c>
      <c r="Y213" s="319">
        <f t="shared" si="55"/>
        <v>7.7544499576546869E-2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0.40995625609546743</v>
      </c>
      <c r="C217" s="322">
        <f>IF(C$5=0,0,(C$5-C$16)/(CHI_fec!C$5-CHI_fec!C$16))</f>
        <v>0.41139775185134658</v>
      </c>
      <c r="D217" s="322">
        <f>IF(D$5=0,0,(D$5-D$16)/(CHI_fec!D$5-CHI_fec!D$16))</f>
        <v>0.41195133992559146</v>
      </c>
      <c r="E217" s="322">
        <f>IF(E$5=0,0,(E$5-E$16)/(CHI_fec!E$5-CHI_fec!E$16))</f>
        <v>0.41465639550637073</v>
      </c>
      <c r="F217" s="322">
        <f>IF(F$5=0,0,(F$5-F$16)/(CHI_fec!F$5-CHI_fec!F$16))</f>
        <v>0.42300732157994025</v>
      </c>
      <c r="G217" s="322">
        <f>IF(G$5=0,0,(G$5-G$16)/(CHI_fec!G$5-CHI_fec!G$16))</f>
        <v>0.42362075306764957</v>
      </c>
      <c r="H217" s="322">
        <f>IF(H$5=0,0,(H$5-H$16)/(CHI_fec!H$5-CHI_fec!H$16))</f>
        <v>0.42218063643085907</v>
      </c>
      <c r="I217" s="322">
        <f>IF(I$5=0,0,(I$5-I$16)/(CHI_fec!I$5-CHI_fec!I$16))</f>
        <v>0.42090919665442839</v>
      </c>
      <c r="J217" s="322">
        <f>IF(J$5=0,0,(J$5-J$16)/(CHI_fec!J$5-CHI_fec!J$16))</f>
        <v>0.43600342575013645</v>
      </c>
      <c r="K217" s="322">
        <f>IF(K$5=0,0,(K$5-K$16)/(CHI_fec!K$5-CHI_fec!K$16))</f>
        <v>0.46185376659506167</v>
      </c>
      <c r="L217" s="322">
        <f>IF(L$5=0,0,(L$5-L$16)/(CHI_fec!L$5-CHI_fec!L$16))</f>
        <v>0.4595497939218815</v>
      </c>
      <c r="M217" s="322">
        <f>IF(M$5=0,0,(M$5-M$16)/(CHI_fec!M$5-CHI_fec!M$16))</f>
        <v>0.44997286923741009</v>
      </c>
      <c r="N217" s="322">
        <f>IF(N$5=0,0,(N$5-N$16)/(CHI_fec!N$5-CHI_fec!N$16))</f>
        <v>0.44895178059274987</v>
      </c>
      <c r="O217" s="322">
        <f>IF(O$5=0,0,(O$5-O$16)/(CHI_fec!O$5-CHI_fec!O$16))</f>
        <v>0.45564730238194695</v>
      </c>
      <c r="P217" s="322">
        <f>IF(P$5=0,0,(P$5-P$16)/(CHI_fec!P$5-CHI_fec!P$16))</f>
        <v>0.46303547946883006</v>
      </c>
      <c r="Q217" s="322">
        <f>IF(Q$5=0,0,(Q$5-Q$16)/(CHI_fec!Q$5-CHI_fec!Q$16))</f>
        <v>0.47281716999480583</v>
      </c>
      <c r="R217" s="322">
        <f>IF(R$5=0,0,(R$5-R$16)/(CHI_fec!R$5-CHI_fec!R$16))</f>
        <v>0.47468501772962823</v>
      </c>
      <c r="S217" s="322">
        <f>IF(S$5=0,0,(S$5-S$16)/(CHI_fec!S$5-CHI_fec!S$16))</f>
        <v>0.49349758789808346</v>
      </c>
      <c r="T217" s="322">
        <f>IF(T$5=0,0,(T$5-T$16)/(CHI_fec!T$5-CHI_fec!T$16))</f>
        <v>0.49511847728782588</v>
      </c>
      <c r="U217" s="322">
        <f>IF(U$5=0,0,(U$5-U$16)/(CHI_fec!U$5-CHI_fec!U$16))</f>
        <v>0.49103202786376848</v>
      </c>
      <c r="V217" s="322">
        <f>IF(V$5=0,0,(V$5-V$16)/(CHI_fec!V$5-CHI_fec!V$16))</f>
        <v>0.49002473394731072</v>
      </c>
      <c r="W217" s="322">
        <f>IF(W$5=0,0,(W$5-W$16)/(CHI_fec!W$5-CHI_fec!W$16))</f>
        <v>0.52345198787498326</v>
      </c>
      <c r="X217" s="322">
        <f>IF(X$5=0,0,(X$5-X$16)/(CHI_fec!X$5-CHI_fec!X$16))</f>
        <v>0.52340840610026884</v>
      </c>
      <c r="Y217" s="322">
        <f>IF(Y$5=0,0,(Y$5-Y$16)/(CHI_fec!Y$5-CHI_fec!Y$16))</f>
        <v>0.52469427052406215</v>
      </c>
      <c r="DA217" s="95"/>
    </row>
    <row r="218" spans="1:105" ht="12" customHeight="1" x14ac:dyDescent="0.25">
      <c r="A218" s="55" t="s">
        <v>91</v>
      </c>
      <c r="B218" s="305">
        <f>IF(B$6=0,0,B$6/CHI_fec!B$6)</f>
        <v>0.35935350888307527</v>
      </c>
      <c r="C218" s="305">
        <f>IF(C$6=0,0,C$6/CHI_fec!C$6)</f>
        <v>0.35935350888307532</v>
      </c>
      <c r="D218" s="305">
        <f>IF(D$6=0,0,D$6/CHI_fec!D$6)</f>
        <v>0.35935350888307538</v>
      </c>
      <c r="E218" s="305">
        <f>IF(E$6=0,0,E$6/CHI_fec!E$6)</f>
        <v>0.35935350888307527</v>
      </c>
      <c r="F218" s="305">
        <f>IF(F$6=0,0,F$6/CHI_fec!F$6)</f>
        <v>0.35935350888307521</v>
      </c>
      <c r="G218" s="305">
        <f>IF(G$6=0,0,G$6/CHI_fec!G$6)</f>
        <v>0.35935350888307527</v>
      </c>
      <c r="H218" s="305">
        <f>IF(H$6=0,0,H$6/CHI_fec!H$6)</f>
        <v>0.35935350888307532</v>
      </c>
      <c r="I218" s="305">
        <f>IF(I$6=0,0,I$6/CHI_fec!I$6)</f>
        <v>0.35935350888307521</v>
      </c>
      <c r="J218" s="305">
        <f>IF(J$6=0,0,J$6/CHI_fec!J$6)</f>
        <v>0.37443268879690655</v>
      </c>
      <c r="K218" s="305">
        <f>IF(K$6=0,0,K$6/CHI_fec!K$6)</f>
        <v>0.38421059443186578</v>
      </c>
      <c r="L218" s="305">
        <f>IF(L$6=0,0,L$6/CHI_fec!L$6)</f>
        <v>0.38421059443186567</v>
      </c>
      <c r="M218" s="305">
        <f>IF(M$6=0,0,M$6/CHI_fec!M$6)</f>
        <v>0.38421059443186567</v>
      </c>
      <c r="N218" s="305">
        <f>IF(N$6=0,0,N$6/CHI_fec!N$6)</f>
        <v>0.38421059443186573</v>
      </c>
      <c r="O218" s="305">
        <f>IF(O$6=0,0,O$6/CHI_fec!O$6)</f>
        <v>0.38794086901238456</v>
      </c>
      <c r="P218" s="305">
        <f>IF(P$6=0,0,P$6/CHI_fec!P$6)</f>
        <v>0.39484388329896147</v>
      </c>
      <c r="Q218" s="305">
        <f>IF(Q$6=0,0,Q$6/CHI_fec!Q$6)</f>
        <v>0.40133039525275921</v>
      </c>
      <c r="R218" s="305">
        <f>IF(R$6=0,0,R$6/CHI_fec!R$6)</f>
        <v>0.4013303952527591</v>
      </c>
      <c r="S218" s="305">
        <f>IF(S$6=0,0,S$6/CHI_fec!S$6)</f>
        <v>0.41619735572748323</v>
      </c>
      <c r="T218" s="305">
        <f>IF(T$6=0,0,T$6/CHI_fec!T$6)</f>
        <v>0.41622317633096617</v>
      </c>
      <c r="U218" s="305">
        <f>IF(U$6=0,0,U$6/CHI_fec!U$6)</f>
        <v>0.41622317633096612</v>
      </c>
      <c r="V218" s="305">
        <f>IF(V$6=0,0,V$6/CHI_fec!V$6)</f>
        <v>0.41622317633096606</v>
      </c>
      <c r="W218" s="305">
        <f>IF(W$6=0,0,W$6/CHI_fec!W$6)</f>
        <v>0.42960085869786968</v>
      </c>
      <c r="X218" s="305">
        <f>IF(X$6=0,0,X$6/CHI_fec!X$6)</f>
        <v>0.44164077282808267</v>
      </c>
      <c r="Y218" s="305">
        <f>IF(Y$6=0,0,Y$6/CHI_fec!Y$6)</f>
        <v>0.44592847130931945</v>
      </c>
      <c r="DA218" s="76"/>
    </row>
    <row r="219" spans="1:105" ht="12" customHeight="1" x14ac:dyDescent="0.25">
      <c r="A219" s="173" t="s">
        <v>92</v>
      </c>
      <c r="B219" s="306">
        <f>IF(B$7=0,0,B$7/CHI_fec!B$7)</f>
        <v>9.4157426956054724E-2</v>
      </c>
      <c r="C219" s="306">
        <f>IF(C$7=0,0,C$7/CHI_fec!C$7)</f>
        <v>9.4157426956054696E-2</v>
      </c>
      <c r="D219" s="306">
        <f>IF(D$7=0,0,D$7/CHI_fec!D$7)</f>
        <v>9.4157426956054738E-2</v>
      </c>
      <c r="E219" s="306">
        <f>IF(E$7=0,0,E$7/CHI_fec!E$7)</f>
        <v>9.415742695605471E-2</v>
      </c>
      <c r="F219" s="306">
        <f>IF(F$7=0,0,F$7/CHI_fec!F$7)</f>
        <v>9.415742695605471E-2</v>
      </c>
      <c r="G219" s="306">
        <f>IF(G$7=0,0,G$7/CHI_fec!G$7)</f>
        <v>9.4157426956054738E-2</v>
      </c>
      <c r="H219" s="306">
        <f>IF(H$7=0,0,H$7/CHI_fec!H$7)</f>
        <v>9.415742695605471E-2</v>
      </c>
      <c r="I219" s="306">
        <f>IF(I$7=0,0,I$7/CHI_fec!I$7)</f>
        <v>9.4157426956054738E-2</v>
      </c>
      <c r="J219" s="306">
        <f>IF(J$7=0,0,J$7/CHI_fec!J$7)</f>
        <v>9.8108457754965767E-2</v>
      </c>
      <c r="K219" s="306">
        <f>IF(K$7=0,0,K$7/CHI_fec!K$7)</f>
        <v>0.10067045426494398</v>
      </c>
      <c r="L219" s="306">
        <f>IF(L$7=0,0,L$7/CHI_fec!L$7)</f>
        <v>0.10067045426494396</v>
      </c>
      <c r="M219" s="306">
        <f>IF(M$7=0,0,M$7/CHI_fec!M$7)</f>
        <v>0.10067045426494399</v>
      </c>
      <c r="N219" s="306">
        <f>IF(N$7=0,0,N$7/CHI_fec!N$7)</f>
        <v>0.10067045426494396</v>
      </c>
      <c r="O219" s="306">
        <f>IF(O$7=0,0,O$7/CHI_fec!O$7)</f>
        <v>0.10164785687173336</v>
      </c>
      <c r="P219" s="306">
        <f>IF(P$7=0,0,P$7/CHI_fec!P$7)</f>
        <v>0.1034565773862072</v>
      </c>
      <c r="Q219" s="306">
        <f>IF(Q$7=0,0,Q$7/CHI_fec!Q$7)</f>
        <v>0.1051561663992311</v>
      </c>
      <c r="R219" s="306">
        <f>IF(R$7=0,0,R$7/CHI_fec!R$7)</f>
        <v>0.10515616639923109</v>
      </c>
      <c r="S219" s="306">
        <f>IF(S$7=0,0,S$7/CHI_fec!S$7)</f>
        <v>0.10905835717205047</v>
      </c>
      <c r="T219" s="306">
        <f>IF(T$7=0,0,T$7/CHI_fec!T$7)</f>
        <v>0.10905835717205047</v>
      </c>
      <c r="U219" s="306">
        <f>IF(U$7=0,0,U$7/CHI_fec!U$7)</f>
        <v>0.10905835717205051</v>
      </c>
      <c r="V219" s="306">
        <f>IF(V$7=0,0,V$7/CHI_fec!V$7)</f>
        <v>0.10905835717205045</v>
      </c>
      <c r="W219" s="306">
        <f>IF(W$7=0,0,W$7/CHI_fec!W$7)</f>
        <v>0.11492790761010283</v>
      </c>
      <c r="X219" s="306">
        <f>IF(X$7=0,0,X$7/CHI_fec!X$7)</f>
        <v>0.11684170719644779</v>
      </c>
      <c r="Y219" s="306">
        <f>IF(Y$7=0,0,Y$7/CHI_fec!Y$7)</f>
        <v>0.11684170719644779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0.51034433284385528</v>
      </c>
      <c r="C220" s="306">
        <f>IF(C$8=0,0,C$8/CHI_fec!C$8)</f>
        <v>0.51034433284385528</v>
      </c>
      <c r="D220" s="306">
        <f>IF(D$8=0,0,D$8/CHI_fec!D$8)</f>
        <v>0.51034433284385528</v>
      </c>
      <c r="E220" s="306">
        <f>IF(E$8=0,0,E$8/CHI_fec!E$8)</f>
        <v>0.51034433284385528</v>
      </c>
      <c r="F220" s="306">
        <f>IF(F$8=0,0,F$8/CHI_fec!F$8)</f>
        <v>0.51034433284385505</v>
      </c>
      <c r="G220" s="306">
        <f>IF(G$8=0,0,G$8/CHI_fec!G$8)</f>
        <v>0.51034433284385528</v>
      </c>
      <c r="H220" s="306">
        <f>IF(H$8=0,0,H$8/CHI_fec!H$8)</f>
        <v>0.51034433284385516</v>
      </c>
      <c r="I220" s="306">
        <f>IF(I$8=0,0,I$8/CHI_fec!I$8)</f>
        <v>0.51034433284385516</v>
      </c>
      <c r="J220" s="306">
        <f>IF(J$8=0,0,J$8/CHI_fec!J$8)</f>
        <v>0.53175938465975592</v>
      </c>
      <c r="K220" s="306">
        <f>IF(K$8=0,0,K$8/CHI_fec!K$8)</f>
        <v>0.54564570719322258</v>
      </c>
      <c r="L220" s="306">
        <f>IF(L$8=0,0,L$8/CHI_fec!L$8)</f>
        <v>0.54564570719322236</v>
      </c>
      <c r="M220" s="306">
        <f>IF(M$8=0,0,M$8/CHI_fec!M$8)</f>
        <v>0.54564570719322247</v>
      </c>
      <c r="N220" s="306">
        <f>IF(N$8=0,0,N$8/CHI_fec!N$8)</f>
        <v>0.54564570719322247</v>
      </c>
      <c r="O220" s="306">
        <f>IF(O$8=0,0,O$8/CHI_fec!O$8)</f>
        <v>0.55094334432507164</v>
      </c>
      <c r="P220" s="306">
        <f>IF(P$8=0,0,P$8/CHI_fec!P$8)</f>
        <v>0.5607468223310178</v>
      </c>
      <c r="Q220" s="306">
        <f>IF(Q$8=0,0,Q$8/CHI_fec!Q$8)</f>
        <v>0.56995879475848499</v>
      </c>
      <c r="R220" s="306">
        <f>IF(R$8=0,0,R$8/CHI_fec!R$8)</f>
        <v>0.56995879475848499</v>
      </c>
      <c r="S220" s="306">
        <f>IF(S$8=0,0,S$8/CHI_fec!S$8)</f>
        <v>0.58957891719836963</v>
      </c>
      <c r="T220" s="306">
        <f>IF(T$8=0,0,T$8/CHI_fec!T$8)</f>
        <v>0.59110912788635817</v>
      </c>
      <c r="U220" s="306">
        <f>IF(U$8=0,0,U$8/CHI_fec!U$8)</f>
        <v>0.59110912788635805</v>
      </c>
      <c r="V220" s="306">
        <f>IF(V$8=0,0,V$8/CHI_fec!V$8)</f>
        <v>0.59110912788635783</v>
      </c>
      <c r="W220" s="306">
        <f>IF(W$8=0,0,W$8/CHI_fec!W$8)</f>
        <v>0.60861421701345542</v>
      </c>
      <c r="X220" s="306">
        <f>IF(X$8=0,0,X$8/CHI_fec!X$8)</f>
        <v>0.624368797227843</v>
      </c>
      <c r="Y220" s="306">
        <f>IF(Y$8=0,0,Y$8/CHI_fec!Y$8)</f>
        <v>0.63329580082236725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0.36226907855336138</v>
      </c>
      <c r="C221" s="306">
        <f>IF(C$9=0,0,C$9/CHI_fec!C$9)</f>
        <v>0.36226907855336155</v>
      </c>
      <c r="D221" s="306">
        <f>IF(D$9=0,0,D$9/CHI_fec!D$9)</f>
        <v>0.36226907855336149</v>
      </c>
      <c r="E221" s="306">
        <f>IF(E$9=0,0,E$9/CHI_fec!E$9)</f>
        <v>0.3622690785533616</v>
      </c>
      <c r="F221" s="306">
        <f>IF(F$9=0,0,F$9/CHI_fec!F$9)</f>
        <v>0.36226907855336149</v>
      </c>
      <c r="G221" s="306">
        <f>IF(G$9=0,0,G$9/CHI_fec!G$9)</f>
        <v>0.36226907855336143</v>
      </c>
      <c r="H221" s="306">
        <f>IF(H$9=0,0,H$9/CHI_fec!H$9)</f>
        <v>0.36226907855336166</v>
      </c>
      <c r="I221" s="306">
        <f>IF(I$9=0,0,I$9/CHI_fec!I$9)</f>
        <v>0.36226907855336166</v>
      </c>
      <c r="J221" s="306">
        <f>IF(J$9=0,0,J$9/CHI_fec!J$9)</f>
        <v>0.3774706015041267</v>
      </c>
      <c r="K221" s="306">
        <f>IF(K$9=0,0,K$9/CHI_fec!K$9)</f>
        <v>0.38732783895136397</v>
      </c>
      <c r="L221" s="306">
        <f>IF(L$9=0,0,L$9/CHI_fec!L$9)</f>
        <v>0.3873278389513638</v>
      </c>
      <c r="M221" s="306">
        <f>IF(M$9=0,0,M$9/CHI_fec!M$9)</f>
        <v>0.38732783895136397</v>
      </c>
      <c r="N221" s="306">
        <f>IF(N$9=0,0,N$9/CHI_fec!N$9)</f>
        <v>0.38732783895136369</v>
      </c>
      <c r="O221" s="306">
        <f>IF(O$9=0,0,O$9/CHI_fec!O$9)</f>
        <v>0.39108837864731905</v>
      </c>
      <c r="P221" s="306">
        <f>IF(P$9=0,0,P$9/CHI_fec!P$9)</f>
        <v>0.39804739967541947</v>
      </c>
      <c r="Q221" s="306">
        <f>IF(Q$9=0,0,Q$9/CHI_fec!Q$9)</f>
        <v>0.40458653913124765</v>
      </c>
      <c r="R221" s="306">
        <f>IF(R$9=0,0,R$9/CHI_fec!R$9)</f>
        <v>0.40458653913124765</v>
      </c>
      <c r="S221" s="306">
        <f>IF(S$9=0,0,S$9/CHI_fec!S$9)</f>
        <v>0.41960015092278968</v>
      </c>
      <c r="T221" s="306">
        <f>IF(T$9=0,0,T$9/CHI_fec!T$9)</f>
        <v>0.41960015092278974</v>
      </c>
      <c r="U221" s="306">
        <f>IF(U$9=0,0,U$9/CHI_fec!U$9)</f>
        <v>0.41960015092278963</v>
      </c>
      <c r="V221" s="306">
        <f>IF(V$9=0,0,V$9/CHI_fec!V$9)</f>
        <v>0.41960015092278974</v>
      </c>
      <c r="W221" s="306">
        <f>IF(W$9=0,0,W$9/CHI_fec!W$9)</f>
        <v>0.44279235375573928</v>
      </c>
      <c r="X221" s="306">
        <f>IF(X$9=0,0,X$9/CHI_fec!X$9)</f>
        <v>0.44954645609012067</v>
      </c>
      <c r="Y221" s="306">
        <f>IF(Y$9=0,0,Y$9/CHI_fec!Y$9)</f>
        <v>0.44954645609012089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0.58104401789071058</v>
      </c>
      <c r="C222" s="307">
        <f>IF(C$10=0,0,C$10/CHI_fec!C$10)</f>
        <v>0.57862026022632052</v>
      </c>
      <c r="D222" s="307">
        <f>IF(D$10=0,0,D$10/CHI_fec!D$10)</f>
        <v>0.5689920545231717</v>
      </c>
      <c r="E222" s="307">
        <f>IF(E$10=0,0,E$10/CHI_fec!E$10)</f>
        <v>0.56792828012984775</v>
      </c>
      <c r="F222" s="307">
        <f>IF(F$10=0,0,F$10/CHI_fec!F$10)</f>
        <v>0.55118366255266327</v>
      </c>
      <c r="G222" s="307">
        <f>IF(G$10=0,0,G$10/CHI_fec!G$10)</f>
        <v>0.55448705286140842</v>
      </c>
      <c r="H222" s="307">
        <f>IF(H$10=0,0,H$10/CHI_fec!H$10)</f>
        <v>0.55082340611714475</v>
      </c>
      <c r="I222" s="307">
        <f>IF(I$10=0,0,I$10/CHI_fec!I$10)</f>
        <v>0.54868788720732242</v>
      </c>
      <c r="J222" s="307">
        <f>IF(J$10=0,0,J$10/CHI_fec!J$10)</f>
        <v>0.54130735412823872</v>
      </c>
      <c r="K222" s="307">
        <f>IF(K$10=0,0,K$10/CHI_fec!K$10)</f>
        <v>0.5484184348144483</v>
      </c>
      <c r="L222" s="307">
        <f>IF(L$10=0,0,L$10/CHI_fec!L$10)</f>
        <v>0.54820458876596834</v>
      </c>
      <c r="M222" s="307">
        <f>IF(M$10=0,0,M$10/CHI_fec!M$10)</f>
        <v>0.55962683004982516</v>
      </c>
      <c r="N222" s="307">
        <f>IF(N$10=0,0,N$10/CHI_fec!N$10)</f>
        <v>0.57428918471792223</v>
      </c>
      <c r="O222" s="307">
        <f>IF(O$10=0,0,O$10/CHI_fec!O$10)</f>
        <v>0.57850886513272604</v>
      </c>
      <c r="P222" s="307">
        <f>IF(P$10=0,0,P$10/CHI_fec!P$10)</f>
        <v>0.58146799541622973</v>
      </c>
      <c r="Q222" s="307">
        <f>IF(Q$10=0,0,Q$10/CHI_fec!Q$10)</f>
        <v>0.59318338467879328</v>
      </c>
      <c r="R222" s="307">
        <f>IF(R$10=0,0,R$10/CHI_fec!R$10)</f>
        <v>0.59097173803834668</v>
      </c>
      <c r="S222" s="307">
        <f>IF(S$10=0,0,S$10/CHI_fec!S$10)</f>
        <v>0.60683367801023469</v>
      </c>
      <c r="T222" s="307">
        <f>IF(T$10=0,0,T$10/CHI_fec!T$10)</f>
        <v>0.604001767367363</v>
      </c>
      <c r="U222" s="307">
        <f>IF(U$10=0,0,U$10/CHI_fec!U$10)</f>
        <v>0.61942689369043691</v>
      </c>
      <c r="V222" s="307">
        <f>IF(V$10=0,0,V$10/CHI_fec!V$10)</f>
        <v>0.62404118260916641</v>
      </c>
      <c r="W222" s="307">
        <f>IF(W$10=0,0,W$10/CHI_fec!W$10)</f>
        <v>0.66147494653313588</v>
      </c>
      <c r="X222" s="307">
        <f>IF(X$10=0,0,X$10/CHI_fec!X$10)</f>
        <v>0.70653929609627275</v>
      </c>
      <c r="Y222" s="307">
        <f>IF(Y$10=0,0,Y$10/CHI_fec!Y$10)</f>
        <v>0.7077293835789793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0.48083261747501904</v>
      </c>
      <c r="C224" s="308">
        <f>IF(C$25=0,0,C$25/CHI_fec!C$25)</f>
        <v>0.48041842996358203</v>
      </c>
      <c r="D224" s="308">
        <f>IF(D$25=0,0,D$25/CHI_fec!D$25)</f>
        <v>0.48678268546319092</v>
      </c>
      <c r="E224" s="308">
        <f>IF(E$25=0,0,E$25/CHI_fec!E$25)</f>
        <v>0.49437394790228417</v>
      </c>
      <c r="F224" s="308">
        <f>IF(F$25=0,0,F$25/CHI_fec!F$25)</f>
        <v>0.50690446325778604</v>
      </c>
      <c r="G224" s="308">
        <f>IF(G$25=0,0,G$25/CHI_fec!G$25)</f>
        <v>0.51246951550559017</v>
      </c>
      <c r="H224" s="308">
        <f>IF(H$25=0,0,H$25/CHI_fec!H$25)</f>
        <v>0.50587639974085086</v>
      </c>
      <c r="I224" s="308">
        <f>IF(I$25=0,0,I$25/CHI_fec!I$25)</f>
        <v>0.49851381219032631</v>
      </c>
      <c r="J224" s="308">
        <f>IF(J$25=0,0,J$25/CHI_fec!J$25)</f>
        <v>0.4983454902319166</v>
      </c>
      <c r="K224" s="308">
        <f>IF(K$25=0,0,K$25/CHI_fec!K$25)</f>
        <v>0.53779000350848483</v>
      </c>
      <c r="L224" s="308">
        <f>IF(L$25=0,0,L$25/CHI_fec!L$25)</f>
        <v>0.53045274984875324</v>
      </c>
      <c r="M224" s="308">
        <f>IF(M$25=0,0,M$25/CHI_fec!M$25)</f>
        <v>0.52014226960047116</v>
      </c>
      <c r="N224" s="308">
        <f>IF(N$25=0,0,N$25/CHI_fec!N$25)</f>
        <v>0.51416220799935364</v>
      </c>
      <c r="O224" s="308">
        <f>IF(O$25=0,0,O$25/CHI_fec!O$25)</f>
        <v>0.52297182011557997</v>
      </c>
      <c r="P224" s="308">
        <f>IF(P$25=0,0,P$25/CHI_fec!P$25)</f>
        <v>0.52216333735303111</v>
      </c>
      <c r="Q224" s="308">
        <f>IF(Q$25=0,0,Q$25/CHI_fec!Q$25)</f>
        <v>0.53861037617609364</v>
      </c>
      <c r="R224" s="308">
        <f>IF(R$25=0,0,R$25/CHI_fec!R$25)</f>
        <v>0.54616656919332607</v>
      </c>
      <c r="S224" s="308">
        <f>IF(S$25=0,0,S$25/CHI_fec!S$25)</f>
        <v>0.56726442216783513</v>
      </c>
      <c r="T224" s="308">
        <f>IF(T$25=0,0,T$25/CHI_fec!T$25)</f>
        <v>0.57359139204049492</v>
      </c>
      <c r="U224" s="308">
        <f>IF(U$25=0,0,U$25/CHI_fec!U$25)</f>
        <v>0.56582371720543645</v>
      </c>
      <c r="V224" s="308">
        <f>IF(V$25=0,0,V$25/CHI_fec!V$25)</f>
        <v>0.55913930915944843</v>
      </c>
      <c r="W224" s="308">
        <f>IF(W$25=0,0,W$25/CHI_fec!W$25)</f>
        <v>0.60437889371381581</v>
      </c>
      <c r="X224" s="308">
        <f>IF(X$25=0,0,X$25/CHI_fec!X$25)</f>
        <v>0.61224394074505251</v>
      </c>
      <c r="Y224" s="308">
        <f>IF(Y$25=0,0,Y$25/CHI_fec!Y$25)</f>
        <v>0.61109138822924725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0.32604845229534263</v>
      </c>
      <c r="C225" s="308">
        <f>IF(C$36=0,0,C$36/CHI_fec!C$36)</f>
        <v>0.3274257033661101</v>
      </c>
      <c r="D225" s="308">
        <f>IF(D$36=0,0,D$36/CHI_fec!D$36)</f>
        <v>0.32365679778402057</v>
      </c>
      <c r="E225" s="308">
        <f>IF(E$36=0,0,E$36/CHI_fec!E$36)</f>
        <v>0.3284891709336355</v>
      </c>
      <c r="F225" s="308">
        <f>IF(F$36=0,0,F$36/CHI_fec!F$36)</f>
        <v>0.34162441978648633</v>
      </c>
      <c r="G225" s="308">
        <f>IF(G$36=0,0,G$36/CHI_fec!G$36)</f>
        <v>0.34207057107345501</v>
      </c>
      <c r="H225" s="308">
        <f>IF(H$36=0,0,H$36/CHI_fec!H$36)</f>
        <v>0.34143148246575511</v>
      </c>
      <c r="I225" s="308">
        <f>IF(I$36=0,0,I$36/CHI_fec!I$36)</f>
        <v>0.3412200315518335</v>
      </c>
      <c r="J225" s="308">
        <f>IF(J$36=0,0,J$36/CHI_fec!J$36)</f>
        <v>0.34358658526139779</v>
      </c>
      <c r="K225" s="308">
        <f>IF(K$36=0,0,K$36/CHI_fec!K$36)</f>
        <v>0.3575698298695828</v>
      </c>
      <c r="L225" s="308">
        <f>IF(L$36=0,0,L$36/CHI_fec!L$36)</f>
        <v>0.35796183938057941</v>
      </c>
      <c r="M225" s="308">
        <f>IF(M$36=0,0,M$36/CHI_fec!M$36)</f>
        <v>0.35688275859176993</v>
      </c>
      <c r="N225" s="308">
        <f>IF(N$36=0,0,N$36/CHI_fec!N$36)</f>
        <v>0.35923645067265669</v>
      </c>
      <c r="O225" s="308">
        <f>IF(O$36=0,0,O$36/CHI_fec!O$36)</f>
        <v>0.3600358410944498</v>
      </c>
      <c r="P225" s="308">
        <f>IF(P$36=0,0,P$36/CHI_fec!P$36)</f>
        <v>0.36659317967357408</v>
      </c>
      <c r="Q225" s="308">
        <f>IF(Q$36=0,0,Q$36/CHI_fec!Q$36)</f>
        <v>0.37439384758859329</v>
      </c>
      <c r="R225" s="308">
        <f>IF(R$36=0,0,R$36/CHI_fec!R$36)</f>
        <v>0.37468636996954974</v>
      </c>
      <c r="S225" s="308">
        <f>IF(S$36=0,0,S$36/CHI_fec!S$36)</f>
        <v>0.38814606585180528</v>
      </c>
      <c r="T225" s="308">
        <f>IF(T$36=0,0,T$36/CHI_fec!T$36)</f>
        <v>0.38650685491985498</v>
      </c>
      <c r="U225" s="308">
        <f>IF(U$36=0,0,U$36/CHI_fec!U$36)</f>
        <v>0.38671729996427034</v>
      </c>
      <c r="V225" s="308">
        <f>IF(V$36=0,0,V$36/CHI_fec!V$36)</f>
        <v>0.38574953784114335</v>
      </c>
      <c r="W225" s="308">
        <f>IF(W$36=0,0,W$36/CHI_fec!W$36)</f>
        <v>0.41323539022634137</v>
      </c>
      <c r="X225" s="308">
        <f>IF(X$36=0,0,X$36/CHI_fec!X$36)</f>
        <v>0.41659212279269858</v>
      </c>
      <c r="Y225" s="308">
        <f>IF(Y$36=0,0,Y$36/CHI_fec!Y$36)</f>
        <v>0.41513067133758003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0.53366335916995822</v>
      </c>
      <c r="C226" s="308">
        <f>IF(C$44=0,0,C$44/CHI_fec!C$44)</f>
        <v>0.52790853684298222</v>
      </c>
      <c r="D226" s="308">
        <f>IF(D$44=0,0,D$44/CHI_fec!D$44)</f>
        <v>0.515731397044905</v>
      </c>
      <c r="E226" s="308">
        <f>IF(E$44=0,0,E$44/CHI_fec!E$44)</f>
        <v>0.51702201237214307</v>
      </c>
      <c r="F226" s="308">
        <f>IF(F$44=0,0,F$44/CHI_fec!F$44)</f>
        <v>0.49389621317434307</v>
      </c>
      <c r="G226" s="308">
        <f>IF(G$44=0,0,G$44/CHI_fec!G$44)</f>
        <v>0.50088793641331641</v>
      </c>
      <c r="H226" s="308">
        <f>IF(H$44=0,0,H$44/CHI_fec!H$44)</f>
        <v>0.4939631304681894</v>
      </c>
      <c r="I226" s="308">
        <f>IF(I$44=0,0,I$44/CHI_fec!I$44)</f>
        <v>0.48791500854208908</v>
      </c>
      <c r="J226" s="308">
        <f>IF(J$44=0,0,J$44/CHI_fec!J$44)</f>
        <v>0.46324387102924092</v>
      </c>
      <c r="K226" s="308">
        <f>IF(K$44=0,0,K$44/CHI_fec!K$44)</f>
        <v>0.47824475053685928</v>
      </c>
      <c r="L226" s="308">
        <f>IF(L$44=0,0,L$44/CHI_fec!L$44)</f>
        <v>0.47426768201672487</v>
      </c>
      <c r="M226" s="308">
        <f>IF(M$44=0,0,M$44/CHI_fec!M$44)</f>
        <v>0.49395575686248411</v>
      </c>
      <c r="N226" s="308">
        <f>IF(N$44=0,0,N$44/CHI_fec!N$44)</f>
        <v>0.49385585928192527</v>
      </c>
      <c r="O226" s="308">
        <f>IF(O$44=0,0,O$44/CHI_fec!O$44)</f>
        <v>0.49688597715096033</v>
      </c>
      <c r="P226" s="308">
        <f>IF(P$44=0,0,P$44/CHI_fec!P$44)</f>
        <v>0.49067440272264939</v>
      </c>
      <c r="Q226" s="308">
        <f>IF(Q$44=0,0,Q$44/CHI_fec!Q$44)</f>
        <v>0.50519193983763833</v>
      </c>
      <c r="R226" s="308">
        <f>IF(R$44=0,0,R$44/CHI_fec!R$44)</f>
        <v>0.50564984895126763</v>
      </c>
      <c r="S226" s="308">
        <f>IF(S$44=0,0,S$44/CHI_fec!S$44)</f>
        <v>0.5171091814710862</v>
      </c>
      <c r="T226" s="308">
        <f>IF(T$44=0,0,T$44/CHI_fec!T$44)</f>
        <v>0.51890068465721739</v>
      </c>
      <c r="U226" s="308">
        <f>IF(U$44=0,0,U$44/CHI_fec!U$44)</f>
        <v>0.53522479675337642</v>
      </c>
      <c r="V226" s="308">
        <f>IF(V$44=0,0,V$44/CHI_fec!V$44)</f>
        <v>0.53893067557229857</v>
      </c>
      <c r="W226" s="308">
        <f>IF(W$44=0,0,W$44/CHI_fec!W$44)</f>
        <v>0.56860636029375455</v>
      </c>
      <c r="X226" s="308">
        <f>IF(X$44=0,0,X$44/CHI_fec!X$44)</f>
        <v>0.64008481684565011</v>
      </c>
      <c r="Y226" s="308">
        <f>IF(Y$44=0,0,Y$44/CHI_fec!Y$44)</f>
        <v>0.6411439323107434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0.5125605939028961</v>
      </c>
      <c r="C227" s="309">
        <f>IF(C$58=0,0,C$58/CHI_fec!C$58)</f>
        <v>0.5125605939028961</v>
      </c>
      <c r="D227" s="309">
        <f>IF(D$58=0,0,D$58/CHI_fec!D$58)</f>
        <v>0.5125605939028961</v>
      </c>
      <c r="E227" s="309">
        <f>IF(E$58=0,0,E$58/CHI_fec!E$58)</f>
        <v>0.5125605939028961</v>
      </c>
      <c r="F227" s="309">
        <f>IF(F$58=0,0,F$58/CHI_fec!F$58)</f>
        <v>0.5125605939028961</v>
      </c>
      <c r="G227" s="309">
        <f>IF(G$58=0,0,G$58/CHI_fec!G$58)</f>
        <v>0.5125605939028961</v>
      </c>
      <c r="H227" s="309">
        <f>IF(H$58=0,0,H$58/CHI_fec!H$58)</f>
        <v>0.51256059390289621</v>
      </c>
      <c r="I227" s="309">
        <f>IF(I$58=0,0,I$58/CHI_fec!I$58)</f>
        <v>0.51256059390289643</v>
      </c>
      <c r="J227" s="309">
        <f>IF(J$58=0,0,J$58/CHI_fec!J$58)</f>
        <v>0.53406864439118817</v>
      </c>
      <c r="K227" s="309">
        <f>IF(K$58=0,0,K$58/CHI_fec!K$58)</f>
        <v>0.54801527075072598</v>
      </c>
      <c r="L227" s="309">
        <f>IF(L$58=0,0,L$58/CHI_fec!L$58)</f>
        <v>0.54801527075072587</v>
      </c>
      <c r="M227" s="309">
        <f>IF(M$58=0,0,M$58/CHI_fec!M$58)</f>
        <v>0.54801527075072598</v>
      </c>
      <c r="N227" s="309">
        <f>IF(N$58=0,0,N$58/CHI_fec!N$58)</f>
        <v>0.54801527075072609</v>
      </c>
      <c r="O227" s="309">
        <f>IF(O$58=0,0,O$58/CHI_fec!O$58)</f>
        <v>0.55333591381430536</v>
      </c>
      <c r="P227" s="309">
        <f>IF(P$58=0,0,P$58/CHI_fec!P$58)</f>
        <v>0.56318196516759622</v>
      </c>
      <c r="Q227" s="309">
        <f>IF(Q$58=0,0,Q$58/CHI_fec!Q$58)</f>
        <v>0.57243394222420141</v>
      </c>
      <c r="R227" s="309">
        <f>IF(R$58=0,0,R$58/CHI_fec!R$58)</f>
        <v>0.57243394222420141</v>
      </c>
      <c r="S227" s="309">
        <f>IF(S$58=0,0,S$58/CHI_fec!S$58)</f>
        <v>0.59367612443646767</v>
      </c>
      <c r="T227" s="309">
        <f>IF(T$58=0,0,T$58/CHI_fec!T$58)</f>
        <v>0.59367612443646778</v>
      </c>
      <c r="U227" s="309">
        <f>IF(U$58=0,0,U$58/CHI_fec!U$58)</f>
        <v>0.59367612443646778</v>
      </c>
      <c r="V227" s="309">
        <f>IF(V$58=0,0,V$58/CHI_fec!V$58)</f>
        <v>0.59367612443646767</v>
      </c>
      <c r="W227" s="309">
        <f>IF(W$58=0,0,W$58/CHI_fec!W$58)</f>
        <v>0.6133960119928209</v>
      </c>
      <c r="X227" s="309">
        <f>IF(X$58=0,0,X$58/CHI_fec!X$58)</f>
        <v>0.63114391079353893</v>
      </c>
      <c r="Y227" s="309">
        <f>IF(Y$58=0,0,Y$58/CHI_fec!Y$58)</f>
        <v>0.6360460005049926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0.43713518829356962</v>
      </c>
      <c r="C229" s="322">
        <f>IF(C$61=0,0,C$61/CHI_fec!C$61)</f>
        <v>0.43936450762188156</v>
      </c>
      <c r="D229" s="322">
        <f>IF(D$61=0,0,D$61/CHI_fec!D$61)</f>
        <v>0.44003220791834435</v>
      </c>
      <c r="E229" s="322">
        <f>IF(E$61=0,0,E$61/CHI_fec!E$61)</f>
        <v>0.44459353687688041</v>
      </c>
      <c r="F229" s="322">
        <f>IF(F$61=0,0,F$61/CHI_fec!F$61)</f>
        <v>0.45542387790124639</v>
      </c>
      <c r="G229" s="322">
        <f>IF(G$61=0,0,G$61/CHI_fec!G$61)</f>
        <v>0.4627617712912897</v>
      </c>
      <c r="H229" s="322">
        <f>IF(H$61=0,0,H$61/CHI_fec!H$61)</f>
        <v>0.46829761648914436</v>
      </c>
      <c r="I229" s="322">
        <f>IF(I$61=0,0,I$61/CHI_fec!I$61)</f>
        <v>0.46696002585617596</v>
      </c>
      <c r="J229" s="322">
        <f>IF(J$61=0,0,J$61/CHI_fec!J$61)</f>
        <v>0.47975614578952558</v>
      </c>
      <c r="K229" s="322">
        <f>IF(K$61=0,0,K$61/CHI_fec!K$61)</f>
        <v>0.49665083519197245</v>
      </c>
      <c r="L229" s="322">
        <f>IF(L$61=0,0,L$61/CHI_fec!L$61)</f>
        <v>0.49396754665882514</v>
      </c>
      <c r="M229" s="322">
        <f>IF(M$61=0,0,M$61/CHI_fec!M$61)</f>
        <v>0.48247284157395848</v>
      </c>
      <c r="N229" s="322">
        <f>IF(N$61=0,0,N$61/CHI_fec!N$61)</f>
        <v>0.48125682580129359</v>
      </c>
      <c r="O229" s="322">
        <f>IF(O$61=0,0,O$61/CHI_fec!O$61)</f>
        <v>0.48427147140318461</v>
      </c>
      <c r="P229" s="322">
        <f>IF(P$61=0,0,P$61/CHI_fec!P$61)</f>
        <v>0.48365469705859354</v>
      </c>
      <c r="Q229" s="322">
        <f>IF(Q$61=0,0,Q$61/CHI_fec!Q$61)</f>
        <v>0.4858958246274081</v>
      </c>
      <c r="R229" s="322">
        <f>IF(R$61=0,0,R$61/CHI_fec!R$61)</f>
        <v>0.48781275108284694</v>
      </c>
      <c r="S229" s="322">
        <f>IF(S$61=0,0,S$61/CHI_fec!S$61)</f>
        <v>0.48931812914112249</v>
      </c>
      <c r="T229" s="322">
        <f>IF(T$61=0,0,T$61/CHI_fec!T$61)</f>
        <v>0.49088643085088302</v>
      </c>
      <c r="U229" s="322">
        <f>IF(U$61=0,0,U$61/CHI_fec!U$61)</f>
        <v>0.48657733976820045</v>
      </c>
      <c r="V229" s="322">
        <f>IF(V$61=0,0,V$61/CHI_fec!V$61)</f>
        <v>0.48577776679639761</v>
      </c>
      <c r="W229" s="322">
        <f>IF(W$61=0,0,W$61/CHI_fec!W$61)</f>
        <v>0.49441841494070848</v>
      </c>
      <c r="X229" s="322">
        <f>IF(X$61=0,0,X$61/CHI_fec!X$61)</f>
        <v>0.48553008367047468</v>
      </c>
      <c r="Y229" s="322">
        <f>IF(Y$61=0,0,Y$61/CHI_fec!Y$61)</f>
        <v>0.48524361159224833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0.37379654718630495</v>
      </c>
      <c r="C230" s="305">
        <f>IF(C$62=0,0,C$62/CHI_fec!C$62)</f>
        <v>0.37433543377134243</v>
      </c>
      <c r="D230" s="305">
        <f>IF(D$62=0,0,D$62/CHI_fec!D$62)</f>
        <v>0.37433543377134243</v>
      </c>
      <c r="E230" s="305">
        <f>IF(E$62=0,0,E$62/CHI_fec!E$62)</f>
        <v>0.37592582191278795</v>
      </c>
      <c r="F230" s="305">
        <f>IF(F$62=0,0,F$62/CHI_fec!F$62)</f>
        <v>0.37775624811042929</v>
      </c>
      <c r="G230" s="305">
        <f>IF(G$62=0,0,G$62/CHI_fec!G$62)</f>
        <v>0.38337046217741938</v>
      </c>
      <c r="H230" s="305">
        <f>IF(H$62=0,0,H$62/CHI_fec!H$62)</f>
        <v>0.38927079019987476</v>
      </c>
      <c r="I230" s="305">
        <f>IF(I$62=0,0,I$62/CHI_fec!I$62)</f>
        <v>0.38927079019987459</v>
      </c>
      <c r="J230" s="305">
        <f>IF(J$62=0,0,J$62/CHI_fec!J$62)</f>
        <v>0.40153099820827592</v>
      </c>
      <c r="K230" s="305">
        <f>IF(K$62=0,0,K$62/CHI_fec!K$62)</f>
        <v>0.40153099820827592</v>
      </c>
      <c r="L230" s="305">
        <f>IF(L$62=0,0,L$62/CHI_fec!L$62)</f>
        <v>0.40153099820827598</v>
      </c>
      <c r="M230" s="305">
        <f>IF(M$62=0,0,M$62/CHI_fec!M$62)</f>
        <v>0.40153099820827576</v>
      </c>
      <c r="N230" s="305">
        <f>IF(N$62=0,0,N$62/CHI_fec!N$62)</f>
        <v>0.40153099820827592</v>
      </c>
      <c r="O230" s="305">
        <f>IF(O$62=0,0,O$62/CHI_fec!O$62)</f>
        <v>0.40153099820827598</v>
      </c>
      <c r="P230" s="305">
        <f>IF(P$62=0,0,P$62/CHI_fec!P$62)</f>
        <v>0.4015309982082757</v>
      </c>
      <c r="Q230" s="305">
        <f>IF(Q$62=0,0,Q$62/CHI_fec!Q$62)</f>
        <v>0.40153099820827598</v>
      </c>
      <c r="R230" s="305">
        <f>IF(R$62=0,0,R$62/CHI_fec!R$62)</f>
        <v>0.40153099820827581</v>
      </c>
      <c r="S230" s="305">
        <f>IF(S$62=0,0,S$62/CHI_fec!S$62)</f>
        <v>0.40153099820827587</v>
      </c>
      <c r="T230" s="305">
        <f>IF(T$62=0,0,T$62/CHI_fec!T$62)</f>
        <v>0.40153099820827604</v>
      </c>
      <c r="U230" s="305">
        <f>IF(U$62=0,0,U$62/CHI_fec!U$62)</f>
        <v>0.40153099820827592</v>
      </c>
      <c r="V230" s="305">
        <f>IF(V$62=0,0,V$62/CHI_fec!V$62)</f>
        <v>0.40153099820827587</v>
      </c>
      <c r="W230" s="305">
        <f>IF(W$62=0,0,W$62/CHI_fec!W$62)</f>
        <v>0.40153099820827592</v>
      </c>
      <c r="X230" s="305">
        <f>IF(X$62=0,0,X$62/CHI_fec!X$62)</f>
        <v>0.40153099820827592</v>
      </c>
      <c r="Y230" s="305">
        <f>IF(Y$62=0,0,Y$62/CHI_fec!Y$62)</f>
        <v>0.40153099820827576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9.9430094955058057E-2</v>
      </c>
      <c r="C231" s="306">
        <f>IF(C$63=0,0,C$63/CHI_fec!C$63)</f>
        <v>9.9573439094332791E-2</v>
      </c>
      <c r="D231" s="306">
        <f>IF(D$63=0,0,D$63/CHI_fec!D$63)</f>
        <v>9.9573439094332791E-2</v>
      </c>
      <c r="E231" s="306">
        <f>IF(E$63=0,0,E$63/CHI_fec!E$63)</f>
        <v>9.9996483247922832E-2</v>
      </c>
      <c r="F231" s="306">
        <f>IF(F$63=0,0,F$63/CHI_fec!F$63)</f>
        <v>0.10048337766150076</v>
      </c>
      <c r="G231" s="306">
        <f>IF(G$63=0,0,G$63/CHI_fec!G$63)</f>
        <v>0.10197676180852074</v>
      </c>
      <c r="H231" s="306">
        <f>IF(H$63=0,0,H$63/CHI_fec!H$63)</f>
        <v>0.10354625243103931</v>
      </c>
      <c r="I231" s="306">
        <f>IF(I$63=0,0,I$63/CHI_fec!I$63)</f>
        <v>0.10354625243103935</v>
      </c>
      <c r="J231" s="306">
        <f>IF(J$63=0,0,J$63/CHI_fec!J$63)</f>
        <v>0.1068074747607269</v>
      </c>
      <c r="K231" s="306">
        <f>IF(K$63=0,0,K$63/CHI_fec!K$63)</f>
        <v>0.10680747476072693</v>
      </c>
      <c r="L231" s="306">
        <f>IF(L$63=0,0,L$63/CHI_fec!L$63)</f>
        <v>0.1068074747607269</v>
      </c>
      <c r="M231" s="306">
        <f>IF(M$63=0,0,M$63/CHI_fec!M$63)</f>
        <v>0.10680747476072686</v>
      </c>
      <c r="N231" s="306">
        <f>IF(N$63=0,0,N$63/CHI_fec!N$63)</f>
        <v>0.10680747476072688</v>
      </c>
      <c r="O231" s="306">
        <f>IF(O$63=0,0,O$63/CHI_fec!O$63)</f>
        <v>0.10680747476072688</v>
      </c>
      <c r="P231" s="306">
        <f>IF(P$63=0,0,P$63/CHI_fec!P$63)</f>
        <v>0.10680747476072688</v>
      </c>
      <c r="Q231" s="306">
        <f>IF(Q$63=0,0,Q$63/CHI_fec!Q$63)</f>
        <v>0.10680747476072693</v>
      </c>
      <c r="R231" s="306">
        <f>IF(R$63=0,0,R$63/CHI_fec!R$63)</f>
        <v>0.1068074747607269</v>
      </c>
      <c r="S231" s="306">
        <f>IF(S$63=0,0,S$63/CHI_fec!S$63)</f>
        <v>0.10680747476072687</v>
      </c>
      <c r="T231" s="306">
        <f>IF(T$63=0,0,T$63/CHI_fec!T$63)</f>
        <v>0.10680747476072691</v>
      </c>
      <c r="U231" s="306">
        <f>IF(U$63=0,0,U$63/CHI_fec!U$63)</f>
        <v>0.1068074747607269</v>
      </c>
      <c r="V231" s="306">
        <f>IF(V$63=0,0,V$63/CHI_fec!V$63)</f>
        <v>0.1068074747607269</v>
      </c>
      <c r="W231" s="306">
        <f>IF(W$63=0,0,W$63/CHI_fec!W$63)</f>
        <v>0.10680747476072688</v>
      </c>
      <c r="X231" s="306">
        <f>IF(X$63=0,0,X$63/CHI_fec!X$63)</f>
        <v>0.10680747476072688</v>
      </c>
      <c r="Y231" s="306">
        <f>IF(Y$63=0,0,Y$63/CHI_fec!Y$63)</f>
        <v>0.1068074747607269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0.52879077055623636</v>
      </c>
      <c r="C232" s="306">
        <f>IF(C$64=0,0,C$64/CHI_fec!C$64)</f>
        <v>0.52955310572142011</v>
      </c>
      <c r="D232" s="306">
        <f>IF(D$64=0,0,D$64/CHI_fec!D$64)</f>
        <v>0.52955310572142</v>
      </c>
      <c r="E232" s="306">
        <f>IF(E$64=0,0,E$64/CHI_fec!E$64)</f>
        <v>0.53180294611488754</v>
      </c>
      <c r="F232" s="306">
        <f>IF(F$64=0,0,F$64/CHI_fec!F$64)</f>
        <v>0.53439235601388979</v>
      </c>
      <c r="G232" s="306">
        <f>IF(G$64=0,0,G$64/CHI_fec!G$64)</f>
        <v>0.54233449620993535</v>
      </c>
      <c r="H232" s="306">
        <f>IF(H$64=0,0,H$64/CHI_fec!H$64)</f>
        <v>0.55068138711894543</v>
      </c>
      <c r="I232" s="306">
        <f>IF(I$64=0,0,I$64/CHI_fec!I$64)</f>
        <v>0.55068138711894532</v>
      </c>
      <c r="J232" s="306">
        <f>IF(J$64=0,0,J$64/CHI_fec!J$64)</f>
        <v>0.56802527348906462</v>
      </c>
      <c r="K232" s="306">
        <f>IF(K$64=0,0,K$64/CHI_fec!K$64)</f>
        <v>0.56802527348906484</v>
      </c>
      <c r="L232" s="306">
        <f>IF(L$64=0,0,L$64/CHI_fec!L$64)</f>
        <v>0.56802527348906473</v>
      </c>
      <c r="M232" s="306">
        <f>IF(M$64=0,0,M$64/CHI_fec!M$64)</f>
        <v>0.56802527348906451</v>
      </c>
      <c r="N232" s="306">
        <f>IF(N$64=0,0,N$64/CHI_fec!N$64)</f>
        <v>0.56802527348906462</v>
      </c>
      <c r="O232" s="306">
        <f>IF(O$64=0,0,O$64/CHI_fec!O$64)</f>
        <v>0.56802527348906484</v>
      </c>
      <c r="P232" s="306">
        <f>IF(P$64=0,0,P$64/CHI_fec!P$64)</f>
        <v>0.56802527348906462</v>
      </c>
      <c r="Q232" s="306">
        <f>IF(Q$64=0,0,Q$64/CHI_fec!Q$64)</f>
        <v>0.56802527348906484</v>
      </c>
      <c r="R232" s="306">
        <f>IF(R$64=0,0,R$64/CHI_fec!R$64)</f>
        <v>0.56802527348906451</v>
      </c>
      <c r="S232" s="306">
        <f>IF(S$64=0,0,S$64/CHI_fec!S$64)</f>
        <v>0.56802527348906473</v>
      </c>
      <c r="T232" s="306">
        <f>IF(T$64=0,0,T$64/CHI_fec!T$64)</f>
        <v>0.56802527348906473</v>
      </c>
      <c r="U232" s="306">
        <f>IF(U$64=0,0,U$64/CHI_fec!U$64)</f>
        <v>0.56802527348906473</v>
      </c>
      <c r="V232" s="306">
        <f>IF(V$64=0,0,V$64/CHI_fec!V$64)</f>
        <v>0.56802527348906462</v>
      </c>
      <c r="W232" s="306">
        <f>IF(W$64=0,0,W$64/CHI_fec!W$64)</f>
        <v>0.56802527348906462</v>
      </c>
      <c r="X232" s="306">
        <f>IF(X$64=0,0,X$64/CHI_fec!X$64)</f>
        <v>0.5680252734890644</v>
      </c>
      <c r="Y232" s="306">
        <f>IF(Y$64=0,0,Y$64/CHI_fec!Y$64)</f>
        <v>0.56802527348906462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0.38872072499627697</v>
      </c>
      <c r="C233" s="306">
        <f>IF(C$65=0,0,C$65/CHI_fec!C$65)</f>
        <v>0.38928112713375868</v>
      </c>
      <c r="D233" s="306">
        <f>IF(D$65=0,0,D$65/CHI_fec!D$65)</f>
        <v>0.38928112713375879</v>
      </c>
      <c r="E233" s="306">
        <f>IF(E$65=0,0,E$65/CHI_fec!E$65)</f>
        <v>0.3909350130137158</v>
      </c>
      <c r="F233" s="306">
        <f>IF(F$65=0,0,F$65/CHI_fec!F$65)</f>
        <v>0.39283852069444547</v>
      </c>
      <c r="G233" s="306">
        <f>IF(G$65=0,0,G$65/CHI_fec!G$65)</f>
        <v>0.39867688752482955</v>
      </c>
      <c r="H233" s="306">
        <f>IF(H$65=0,0,H$65/CHI_fec!H$65)</f>
        <v>0.4048127916787585</v>
      </c>
      <c r="I233" s="306">
        <f>IF(I$65=0,0,I$65/CHI_fec!I$65)</f>
        <v>0.40481279167875833</v>
      </c>
      <c r="J233" s="306">
        <f>IF(J$65=0,0,J$65/CHI_fec!J$65)</f>
        <v>0.4175624999933607</v>
      </c>
      <c r="K233" s="306">
        <f>IF(K$65=0,0,K$65/CHI_fec!K$65)</f>
        <v>0.41756249999336081</v>
      </c>
      <c r="L233" s="306">
        <f>IF(L$65=0,0,L$65/CHI_fec!L$65)</f>
        <v>0.41756249999336076</v>
      </c>
      <c r="M233" s="306">
        <f>IF(M$65=0,0,M$65/CHI_fec!M$65)</f>
        <v>0.41756249999336092</v>
      </c>
      <c r="N233" s="306">
        <f>IF(N$65=0,0,N$65/CHI_fec!N$65)</f>
        <v>0.4175624999933607</v>
      </c>
      <c r="O233" s="306">
        <f>IF(O$65=0,0,O$65/CHI_fec!O$65)</f>
        <v>0.41756249999336076</v>
      </c>
      <c r="P233" s="306">
        <f>IF(P$65=0,0,P$65/CHI_fec!P$65)</f>
        <v>0.41756249999336087</v>
      </c>
      <c r="Q233" s="306">
        <f>IF(Q$65=0,0,Q$65/CHI_fec!Q$65)</f>
        <v>0.41756249999336076</v>
      </c>
      <c r="R233" s="306">
        <f>IF(R$65=0,0,R$65/CHI_fec!R$65)</f>
        <v>0.41756249999336092</v>
      </c>
      <c r="S233" s="306">
        <f>IF(S$65=0,0,S$65/CHI_fec!S$65)</f>
        <v>0.41756249999336081</v>
      </c>
      <c r="T233" s="306">
        <f>IF(T$65=0,0,T$65/CHI_fec!T$65)</f>
        <v>0.41756249999336076</v>
      </c>
      <c r="U233" s="306">
        <f>IF(U$65=0,0,U$65/CHI_fec!U$65)</f>
        <v>0.41756249999336076</v>
      </c>
      <c r="V233" s="306">
        <f>IF(V$65=0,0,V$65/CHI_fec!V$65)</f>
        <v>0.41756249999336081</v>
      </c>
      <c r="W233" s="306">
        <f>IF(W$65=0,0,W$65/CHI_fec!W$65)</f>
        <v>0.4175624999933607</v>
      </c>
      <c r="X233" s="306">
        <f>IF(X$65=0,0,X$65/CHI_fec!X$65)</f>
        <v>0.41756249999336065</v>
      </c>
      <c r="Y233" s="306">
        <f>IF(Y$65=0,0,Y$65/CHI_fec!Y$65)</f>
        <v>0.4175624999933607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0.6025950909590998</v>
      </c>
      <c r="C234" s="307">
        <f>IF(C$66=0,0,C$66/CHI_fec!C$66)</f>
        <v>0.60094654738030939</v>
      </c>
      <c r="D234" s="307">
        <f>IF(D$66=0,0,D$66/CHI_fec!D$66)</f>
        <v>0.59094683362588318</v>
      </c>
      <c r="E234" s="307">
        <f>IF(E$66=0,0,E$66/CHI_fec!E$66)</f>
        <v>0.59234799477498334</v>
      </c>
      <c r="F234" s="307">
        <f>IF(F$66=0,0,F$66/CHI_fec!F$66)</f>
        <v>0.5776825676339683</v>
      </c>
      <c r="G234" s="307">
        <f>IF(G$66=0,0,G$66/CHI_fec!G$66)</f>
        <v>0.5897817476335977</v>
      </c>
      <c r="H234" s="307">
        <f>IF(H$66=0,0,H$66/CHI_fec!H$66)</f>
        <v>0.5949020600052225</v>
      </c>
      <c r="I234" s="307">
        <f>IF(I$66=0,0,I$66/CHI_fec!I$66)</f>
        <v>0.59259565002967529</v>
      </c>
      <c r="J234" s="307">
        <f>IF(J$66=0,0,J$66/CHI_fec!J$66)</f>
        <v>0.57875187201931955</v>
      </c>
      <c r="K234" s="307">
        <f>IF(K$66=0,0,K$66/CHI_fec!K$66)</f>
        <v>0.57143251275227658</v>
      </c>
      <c r="L234" s="307">
        <f>IF(L$66=0,0,L$66/CHI_fec!L$66)</f>
        <v>0.57120969277200651</v>
      </c>
      <c r="M234" s="307">
        <f>IF(M$66=0,0,M$66/CHI_fec!M$66)</f>
        <v>0.58311126212808717</v>
      </c>
      <c r="N234" s="307">
        <f>IF(N$66=0,0,N$66/CHI_fec!N$66)</f>
        <v>0.59838891444422437</v>
      </c>
      <c r="O234" s="307">
        <f>IF(O$66=0,0,O$66/CHI_fec!O$66)</f>
        <v>0.59698954050228792</v>
      </c>
      <c r="P234" s="307">
        <f>IF(P$66=0,0,P$66/CHI_fec!P$66)</f>
        <v>0.58955270878900512</v>
      </c>
      <c r="Q234" s="307">
        <f>IF(Q$66=0,0,Q$66/CHI_fec!Q$66)</f>
        <v>0.59171034596992722</v>
      </c>
      <c r="R234" s="307">
        <f>IF(R$66=0,0,R$66/CHI_fec!R$66)</f>
        <v>0.58950419146091226</v>
      </c>
      <c r="S234" s="307">
        <f>IF(S$66=0,0,S$66/CHI_fec!S$66)</f>
        <v>0.58366769169722976</v>
      </c>
      <c r="T234" s="307">
        <f>IF(T$66=0,0,T$66/CHI_fec!T$66)</f>
        <v>0.58094388975954336</v>
      </c>
      <c r="U234" s="307">
        <f>IF(U$66=0,0,U$66/CHI_fec!U$66)</f>
        <v>0.59578015907249171</v>
      </c>
      <c r="V234" s="307">
        <f>IF(V$66=0,0,V$66/CHI_fec!V$66)</f>
        <v>0.60021829667034154</v>
      </c>
      <c r="W234" s="307">
        <f>IF(W$66=0,0,W$66/CHI_fec!W$66)</f>
        <v>0.59384908588235064</v>
      </c>
      <c r="X234" s="307">
        <f>IF(X$66=0,0,X$66/CHI_fec!X$66)</f>
        <v>0.6342980226685434</v>
      </c>
      <c r="Y234" s="307">
        <f>IF(Y$66=0,0,Y$66/CHI_fec!Y$66)</f>
        <v>0.6353664276974702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0.5186610307133076</v>
      </c>
      <c r="C235" s="308">
        <f>IF(C$72=0,0,C$72/CHI_fec!C$72)</f>
        <v>0.51913605132123419</v>
      </c>
      <c r="D235" s="308">
        <f>IF(D$72=0,0,D$72/CHI_fec!D$72)</f>
        <v>0.52600064667269419</v>
      </c>
      <c r="E235" s="308">
        <f>IF(E$72=0,0,E$72/CHI_fec!E$72)</f>
        <v>0.5363768239142257</v>
      </c>
      <c r="F235" s="308">
        <f>IF(F$72=0,0,F$72/CHI_fec!F$72)</f>
        <v>0.55249790109086072</v>
      </c>
      <c r="G235" s="308">
        <f>IF(G$72=0,0,G$72/CHI_fec!G$72)</f>
        <v>0.56684441149423315</v>
      </c>
      <c r="H235" s="308">
        <f>IF(H$72=0,0,H$72/CHI_fec!H$72)</f>
        <v>0.56806056022266926</v>
      </c>
      <c r="I235" s="308">
        <f>IF(I$72=0,0,I$72/CHI_fec!I$72)</f>
        <v>0.55982914937677708</v>
      </c>
      <c r="J235" s="308">
        <f>IF(J$72=0,0,J$72/CHI_fec!J$72)</f>
        <v>0.55398795092550068</v>
      </c>
      <c r="K235" s="308">
        <f>IF(K$72=0,0,K$72/CHI_fec!K$72)</f>
        <v>0.58447538866117144</v>
      </c>
      <c r="L235" s="308">
        <f>IF(L$72=0,0,L$72/CHI_fec!L$72)</f>
        <v>0.57615868347752219</v>
      </c>
      <c r="M235" s="308">
        <f>IF(M$72=0,0,M$72/CHI_fec!M$72)</f>
        <v>0.56391205227253949</v>
      </c>
      <c r="N235" s="308">
        <f>IF(N$72=0,0,N$72/CHI_fec!N$72)</f>
        <v>0.55718118678983497</v>
      </c>
      <c r="O235" s="308">
        <f>IF(O$72=0,0,O$72/CHI_fec!O$72)</f>
        <v>0.56198503223054841</v>
      </c>
      <c r="P235" s="308">
        <f>IF(P$72=0,0,P$72/CHI_fec!P$72)</f>
        <v>0.55117336967819908</v>
      </c>
      <c r="Q235" s="308">
        <f>IF(Q$72=0,0,Q$72/CHI_fec!Q$72)</f>
        <v>0.55947211503520045</v>
      </c>
      <c r="R235" s="308">
        <f>IF(R$72=0,0,R$72/CHI_fec!R$72)</f>
        <v>0.56729589373918921</v>
      </c>
      <c r="S235" s="308">
        <f>IF(S$72=0,0,S$72/CHI_fec!S$72)</f>
        <v>0.56818504316345742</v>
      </c>
      <c r="T235" s="308">
        <f>IF(T$72=0,0,T$72/CHI_fec!T$72)</f>
        <v>0.57435649845079761</v>
      </c>
      <c r="U235" s="308">
        <f>IF(U$72=0,0,U$72/CHI_fec!U$72)</f>
        <v>0.56673971220899511</v>
      </c>
      <c r="V235" s="308">
        <f>IF(V$72=0,0,V$72/CHI_fec!V$72)</f>
        <v>0.56037179889015032</v>
      </c>
      <c r="W235" s="308">
        <f>IF(W$72=0,0,W$72/CHI_fec!W$72)</f>
        <v>0.57974802769087153</v>
      </c>
      <c r="X235" s="308">
        <f>IF(X$72=0,0,X$72/CHI_fec!X$72)</f>
        <v>0.57474127610963499</v>
      </c>
      <c r="Y235" s="308">
        <f>IF(Y$72=0,0,Y$72/CHI_fec!Y$72)</f>
        <v>0.57187894246369442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0.35346140225083533</v>
      </c>
      <c r="C236" s="308">
        <f>IF(C$85=0,0,C$85/CHI_fec!C$85)</f>
        <v>0.35546617023747601</v>
      </c>
      <c r="D236" s="308">
        <f>IF(D$85=0,0,D$85/CHI_fec!D$85)</f>
        <v>0.35137449869343118</v>
      </c>
      <c r="E236" s="308">
        <f>IF(E$85=0,0,E$85/CHI_fec!E$85)</f>
        <v>0.35813583829840601</v>
      </c>
      <c r="F236" s="308">
        <f>IF(F$85=0,0,F$85/CHI_fec!F$85)</f>
        <v>0.37427009812221623</v>
      </c>
      <c r="G236" s="308">
        <f>IF(G$85=0,0,G$85/CHI_fec!G$85)</f>
        <v>0.38032855092123108</v>
      </c>
      <c r="H236" s="308">
        <f>IF(H$85=0,0,H$85/CHI_fec!H$85)</f>
        <v>0.38546056002465429</v>
      </c>
      <c r="I236" s="308">
        <f>IF(I$85=0,0,I$85/CHI_fec!I$85)</f>
        <v>0.38522184159391826</v>
      </c>
      <c r="J236" s="308">
        <f>IF(J$85=0,0,J$85/CHI_fec!J$85)</f>
        <v>0.38399713009819858</v>
      </c>
      <c r="K236" s="308">
        <f>IF(K$85=0,0,K$85/CHI_fec!K$85)</f>
        <v>0.389454806074298</v>
      </c>
      <c r="L236" s="308">
        <f>IF(L$85=0,0,L$85/CHI_fec!L$85)</f>
        <v>0.38988177159356513</v>
      </c>
      <c r="M236" s="308">
        <f>IF(M$85=0,0,M$85/CHI_fec!M$85)</f>
        <v>0.3887064677389373</v>
      </c>
      <c r="N236" s="308">
        <f>IF(N$85=0,0,N$85/CHI_fec!N$85)</f>
        <v>0.39127004166589502</v>
      </c>
      <c r="O236" s="308">
        <f>IF(O$85=0,0,O$85/CHI_fec!O$85)</f>
        <v>0.38837005627910304</v>
      </c>
      <c r="P236" s="308">
        <f>IF(P$85=0,0,P$85/CHI_fec!P$85)</f>
        <v>0.38852994999114443</v>
      </c>
      <c r="Q236" s="308">
        <f>IF(Q$85=0,0,Q$85/CHI_fec!Q$85)</f>
        <v>0.39038415893735451</v>
      </c>
      <c r="R236" s="308">
        <f>IF(R$85=0,0,R$85/CHI_fec!R$85)</f>
        <v>0.39068917491022759</v>
      </c>
      <c r="S236" s="308">
        <f>IF(S$85=0,0,S$85/CHI_fec!S$85)</f>
        <v>0.39024241035419988</v>
      </c>
      <c r="T236" s="308">
        <f>IF(T$85=0,0,T$85/CHI_fec!T$85)</f>
        <v>0.38859434618083377</v>
      </c>
      <c r="U236" s="308">
        <f>IF(U$85=0,0,U$85/CHI_fec!U$85)</f>
        <v>0.38880592782136791</v>
      </c>
      <c r="V236" s="308">
        <f>IF(V$85=0,0,V$85/CHI_fec!V$85)</f>
        <v>0.38783293889579484</v>
      </c>
      <c r="W236" s="308">
        <f>IF(W$85=0,0,W$85/CHI_fec!W$85)</f>
        <v>0.38779110429507507</v>
      </c>
      <c r="X236" s="308">
        <f>IF(X$85=0,0,X$85/CHI_fec!X$85)</f>
        <v>0.39094115160350634</v>
      </c>
      <c r="Y236" s="308">
        <f>IF(Y$85=0,0,Y$85/CHI_fec!Y$85)</f>
        <v>0.38956968660544855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0.58574548232761736</v>
      </c>
      <c r="C237" s="308">
        <f>IF(C$93=0,0,C$93/CHI_fec!C$93)</f>
        <v>0.58043140768718515</v>
      </c>
      <c r="D237" s="308">
        <f>IF(D$93=0,0,D$93/CHI_fec!D$93)</f>
        <v>0.56556608737284153</v>
      </c>
      <c r="E237" s="308">
        <f>IF(E$93=0,0,E$93/CHI_fec!E$93)</f>
        <v>0.56860446766626571</v>
      </c>
      <c r="F237" s="308">
        <f>IF(F$93=0,0,F$93/CHI_fec!F$93)</f>
        <v>0.54340329917140118</v>
      </c>
      <c r="G237" s="308">
        <f>IF(G$93=0,0,G$93/CHI_fec!G$93)</f>
        <v>0.55920273270823229</v>
      </c>
      <c r="H237" s="308">
        <f>IF(H$93=0,0,H$93/CHI_fec!H$93)</f>
        <v>0.56007043335137818</v>
      </c>
      <c r="I237" s="308">
        <f>IF(I$93=0,0,I$93/CHI_fec!I$93)</f>
        <v>0.55354298623837961</v>
      </c>
      <c r="J237" s="308">
        <f>IF(J$93=0,0,J$93/CHI_fec!J$93)</f>
        <v>0.5189438944667164</v>
      </c>
      <c r="K237" s="308">
        <f>IF(K$93=0,0,K$93/CHI_fec!K$93)</f>
        <v>0.52041563853495187</v>
      </c>
      <c r="L237" s="308">
        <f>IF(L$93=0,0,L$93/CHI_fec!L$93)</f>
        <v>0.51631510462345431</v>
      </c>
      <c r="M237" s="308">
        <f>IF(M$93=0,0,M$93/CHI_fec!M$93)</f>
        <v>0.54031103758679133</v>
      </c>
      <c r="N237" s="308">
        <f>IF(N$93=0,0,N$93/CHI_fec!N$93)</f>
        <v>0.5408755401671359</v>
      </c>
      <c r="O237" s="308">
        <f>IF(O$93=0,0,O$93/CHI_fec!O$93)</f>
        <v>0.53877354443416281</v>
      </c>
      <c r="P237" s="308">
        <f>IF(P$93=0,0,P$93/CHI_fec!P$93)</f>
        <v>0.52266235191813848</v>
      </c>
      <c r="Q237" s="308">
        <f>IF(Q$93=0,0,Q$93/CHI_fec!Q$93)</f>
        <v>0.52908478181501417</v>
      </c>
      <c r="R237" s="308">
        <f>IF(R$93=0,0,R$93/CHI_fec!R$93)</f>
        <v>0.5286406304499397</v>
      </c>
      <c r="S237" s="308">
        <f>IF(S$93=0,0,S$93/CHI_fec!S$93)</f>
        <v>0.52050426716811049</v>
      </c>
      <c r="T237" s="308">
        <f>IF(T$93=0,0,T$93/CHI_fec!T$93)</f>
        <v>0.52183969218952686</v>
      </c>
      <c r="U237" s="308">
        <f>IF(U$93=0,0,U$93/CHI_fec!U$93)</f>
        <v>0.54072580366579659</v>
      </c>
      <c r="V237" s="308">
        <f>IF(V$93=0,0,V$93/CHI_fec!V$93)</f>
        <v>0.54601208227558506</v>
      </c>
      <c r="W237" s="308">
        <f>IF(W$93=0,0,W$93/CHI_fec!W$93)</f>
        <v>0.53909635741785944</v>
      </c>
      <c r="X237" s="308">
        <f>IF(X$93=0,0,X$93/CHI_fec!X$93)</f>
        <v>0.60828802707152541</v>
      </c>
      <c r="Y237" s="308">
        <f>IF(Y$93=0,0,Y$93/CHI_fec!Y$93)</f>
        <v>0.60947844375974214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0.53760330932523837</v>
      </c>
      <c r="C238" s="309">
        <f>IF(C$107=0,0,C$107/CHI_fec!C$107)</f>
        <v>0.53837834915278071</v>
      </c>
      <c r="D238" s="309">
        <f>IF(D$107=0,0,D$107/CHI_fec!D$107)</f>
        <v>0.53837834915278093</v>
      </c>
      <c r="E238" s="309">
        <f>IF(E$107=0,0,E$107/CHI_fec!E$107)</f>
        <v>0.54066568415998861</v>
      </c>
      <c r="F238" s="309">
        <f>IF(F$107=0,0,F$107/CHI_fec!F$107)</f>
        <v>0.54329824775303104</v>
      </c>
      <c r="G238" s="309">
        <f>IF(G$107=0,0,G$107/CHI_fec!G$107)</f>
        <v>0.55137274732878505</v>
      </c>
      <c r="H238" s="309">
        <f>IF(H$107=0,0,H$107/CHI_fec!H$107)</f>
        <v>0.55985874297227978</v>
      </c>
      <c r="I238" s="309">
        <f>IF(I$107=0,0,I$107/CHI_fec!I$107)</f>
        <v>0.55985874297228011</v>
      </c>
      <c r="J238" s="309">
        <f>IF(J$107=0,0,J$107/CHI_fec!J$107)</f>
        <v>0.57749167309950011</v>
      </c>
      <c r="K238" s="309">
        <f>IF(K$107=0,0,K$107/CHI_fec!K$107)</f>
        <v>0.57749167309950011</v>
      </c>
      <c r="L238" s="309">
        <f>IF(L$107=0,0,L$107/CHI_fec!L$107)</f>
        <v>0.57749167309950022</v>
      </c>
      <c r="M238" s="309">
        <f>IF(M$107=0,0,M$107/CHI_fec!M$107)</f>
        <v>0.57749167309950022</v>
      </c>
      <c r="N238" s="309">
        <f>IF(N$107=0,0,N$107/CHI_fec!N$107)</f>
        <v>0.57749167309950034</v>
      </c>
      <c r="O238" s="309">
        <f>IF(O$107=0,0,O$107/CHI_fec!O$107)</f>
        <v>0.57749167309950034</v>
      </c>
      <c r="P238" s="309">
        <f>IF(P$107=0,0,P$107/CHI_fec!P$107)</f>
        <v>0.57749167309950022</v>
      </c>
      <c r="Q238" s="309">
        <f>IF(Q$107=0,0,Q$107/CHI_fec!Q$107)</f>
        <v>0.57749167309950034</v>
      </c>
      <c r="R238" s="309">
        <f>IF(R$107=0,0,R$107/CHI_fec!R$107)</f>
        <v>0.57749167309950034</v>
      </c>
      <c r="S238" s="309">
        <f>IF(S$107=0,0,S$107/CHI_fec!S$107)</f>
        <v>0.57749167309950022</v>
      </c>
      <c r="T238" s="309">
        <f>IF(T$107=0,0,T$107/CHI_fec!T$107)</f>
        <v>0.57749167309950011</v>
      </c>
      <c r="U238" s="309">
        <f>IF(U$107=0,0,U$107/CHI_fec!U$107)</f>
        <v>0.57749167309950022</v>
      </c>
      <c r="V238" s="309">
        <f>IF(V$107=0,0,V$107/CHI_fec!V$107)</f>
        <v>0.57749167309950022</v>
      </c>
      <c r="W238" s="309">
        <f>IF(W$107=0,0,W$107/CHI_fec!W$107)</f>
        <v>0.57749167309950022</v>
      </c>
      <c r="X238" s="309">
        <f>IF(X$107=0,0,X$107/CHI_fec!X$107)</f>
        <v>0.57749167309950034</v>
      </c>
      <c r="Y238" s="309">
        <f>IF(Y$107=0,0,Y$107/CHI_fec!Y$107)</f>
        <v>0.57749167309950022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0.39152509944285091</v>
      </c>
      <c r="C240" s="322">
        <f>IF(C$110=0,0,C$110/CHI_fec!C$110)</f>
        <v>0.3932003691954184</v>
      </c>
      <c r="D240" s="322">
        <f>IF(D$110=0,0,D$110/CHI_fec!D$110)</f>
        <v>0.39219035837640087</v>
      </c>
      <c r="E240" s="322">
        <f>IF(E$110=0,0,E$110/CHI_fec!E$110)</f>
        <v>0.39530910973624306</v>
      </c>
      <c r="F240" s="322">
        <f>IF(F$110=0,0,F$110/CHI_fec!F$110)</f>
        <v>0.39995689775968291</v>
      </c>
      <c r="G240" s="322">
        <f>IF(G$110=0,0,G$110/CHI_fec!G$110)</f>
        <v>0.40688546789037017</v>
      </c>
      <c r="H240" s="322">
        <f>IF(H$110=0,0,H$110/CHI_fec!H$110)</f>
        <v>0.41076280497143042</v>
      </c>
      <c r="I240" s="322">
        <f>IF(I$110=0,0,I$110/CHI_fec!I$110)</f>
        <v>0.40813434540244725</v>
      </c>
      <c r="J240" s="322">
        <f>IF(J$110=0,0,J$110/CHI_fec!J$110)</f>
        <v>0.40074843806470284</v>
      </c>
      <c r="K240" s="322">
        <f>IF(K$110=0,0,K$110/CHI_fec!K$110)</f>
        <v>0.4129533910603817</v>
      </c>
      <c r="L240" s="322">
        <f>IF(L$110=0,0,L$110/CHI_fec!L$110)</f>
        <v>0.41013652616746565</v>
      </c>
      <c r="M240" s="322">
        <f>IF(M$110=0,0,M$110/CHI_fec!M$110)</f>
        <v>0.40509656447253156</v>
      </c>
      <c r="N240" s="322">
        <f>IF(N$110=0,0,N$110/CHI_fec!N$110)</f>
        <v>0.40370414358996032</v>
      </c>
      <c r="O240" s="322">
        <f>IF(O$110=0,0,O$110/CHI_fec!O$110)</f>
        <v>0.40551835989757856</v>
      </c>
      <c r="P240" s="322">
        <f>IF(P$110=0,0,P$110/CHI_fec!P$110)</f>
        <v>0.40158107362495737</v>
      </c>
      <c r="Q240" s="322">
        <f>IF(Q$110=0,0,Q$110/CHI_fec!Q$110)</f>
        <v>0.40441466676306276</v>
      </c>
      <c r="R240" s="322">
        <f>IF(R$110=0,0,R$110/CHI_fec!R$110)</f>
        <v>0.40676398820921705</v>
      </c>
      <c r="S240" s="322">
        <f>IF(S$110=0,0,S$110/CHI_fec!S$110)</f>
        <v>0.41658035435880963</v>
      </c>
      <c r="T240" s="322">
        <f>IF(T$110=0,0,T$110/CHI_fec!T$110)</f>
        <v>0.41824762685879213</v>
      </c>
      <c r="U240" s="322">
        <f>IF(U$110=0,0,U$110/CHI_fec!U$110)</f>
        <v>0.43608831878489834</v>
      </c>
      <c r="V240" s="322">
        <f>IF(V$110=0,0,V$110/CHI_fec!V$110)</f>
        <v>0.43612125597816986</v>
      </c>
      <c r="W240" s="322">
        <f>IF(W$110=0,0,W$110/CHI_fec!W$110)</f>
        <v>0.44760961790622494</v>
      </c>
      <c r="X240" s="322">
        <f>IF(X$110=0,0,X$110/CHI_fec!X$110)</f>
        <v>0.458511974927438</v>
      </c>
      <c r="Y240" s="322">
        <f>IF(Y$110=0,0,Y$110/CHI_fec!Y$110)</f>
        <v>0.4635523467942757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0.30165108817014696</v>
      </c>
      <c r="C241" s="305">
        <f>IF(C$111=0,0,C$111/CHI_fec!C$111)</f>
        <v>0.30302068925850961</v>
      </c>
      <c r="D241" s="305">
        <f>IF(D$111=0,0,D$111/CHI_fec!D$111)</f>
        <v>0.30356783473547028</v>
      </c>
      <c r="E241" s="305">
        <f>IF(E$111=0,0,E$111/CHI_fec!E$111)</f>
        <v>0.30356783473547028</v>
      </c>
      <c r="F241" s="305">
        <f>IF(F$111=0,0,F$111/CHI_fec!F$111)</f>
        <v>0.30473888373488794</v>
      </c>
      <c r="G241" s="305">
        <f>IF(G$111=0,0,G$111/CHI_fec!G$111)</f>
        <v>0.30828574953577287</v>
      </c>
      <c r="H241" s="305">
        <f>IF(H$111=0,0,H$111/CHI_fec!H$111)</f>
        <v>0.31342166322182496</v>
      </c>
      <c r="I241" s="305">
        <f>IF(I$111=0,0,I$111/CHI_fec!I$111)</f>
        <v>0.31342166322182502</v>
      </c>
      <c r="J241" s="305">
        <f>IF(J$111=0,0,J$111/CHI_fec!J$111)</f>
        <v>0.31853186866619715</v>
      </c>
      <c r="K241" s="305">
        <f>IF(K$111=0,0,K$111/CHI_fec!K$111)</f>
        <v>0.31853186866619709</v>
      </c>
      <c r="L241" s="305">
        <f>IF(L$111=0,0,L$111/CHI_fec!L$111)</f>
        <v>0.31853186866619709</v>
      </c>
      <c r="M241" s="305">
        <f>IF(M$111=0,0,M$111/CHI_fec!M$111)</f>
        <v>0.31853186866619709</v>
      </c>
      <c r="N241" s="305">
        <f>IF(N$111=0,0,N$111/CHI_fec!N$111)</f>
        <v>0.31853186866619709</v>
      </c>
      <c r="O241" s="305">
        <f>IF(O$111=0,0,O$111/CHI_fec!O$111)</f>
        <v>0.3185318686661972</v>
      </c>
      <c r="P241" s="305">
        <f>IF(P$111=0,0,P$111/CHI_fec!P$111)</f>
        <v>0.31853186866619715</v>
      </c>
      <c r="Q241" s="305">
        <f>IF(Q$111=0,0,Q$111/CHI_fec!Q$111)</f>
        <v>0.31853186866619709</v>
      </c>
      <c r="R241" s="305">
        <f>IF(R$111=0,0,R$111/CHI_fec!R$111)</f>
        <v>0.31853186866619704</v>
      </c>
      <c r="S241" s="305">
        <f>IF(S$111=0,0,S$111/CHI_fec!S$111)</f>
        <v>0.32697022750781274</v>
      </c>
      <c r="T241" s="305">
        <f>IF(T$111=0,0,T$111/CHI_fec!T$111)</f>
        <v>0.32697022750781279</v>
      </c>
      <c r="U241" s="305">
        <f>IF(U$111=0,0,U$111/CHI_fec!U$111)</f>
        <v>0.34176916243370198</v>
      </c>
      <c r="V241" s="305">
        <f>IF(V$111=0,0,V$111/CHI_fec!V$111)</f>
        <v>0.34176916243370203</v>
      </c>
      <c r="W241" s="305">
        <f>IF(W$111=0,0,W$111/CHI_fec!W$111)</f>
        <v>0.34638836426509845</v>
      </c>
      <c r="X241" s="305">
        <f>IF(X$111=0,0,X$111/CHI_fec!X$111)</f>
        <v>0.35083227066864903</v>
      </c>
      <c r="Y241" s="305">
        <f>IF(Y$111=0,0,Y$111/CHI_fec!Y$111)</f>
        <v>0.3552610553763576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8.1292952016140729E-2</v>
      </c>
      <c r="C242" s="306">
        <f>IF(C$112=0,0,C$112/CHI_fec!C$112)</f>
        <v>8.1662050354996046E-2</v>
      </c>
      <c r="D242" s="306">
        <f>IF(D$112=0,0,D$112/CHI_fec!D$112)</f>
        <v>8.1809502403898809E-2</v>
      </c>
      <c r="E242" s="306">
        <f>IF(E$112=0,0,E$112/CHI_fec!E$112)</f>
        <v>8.1809502403898796E-2</v>
      </c>
      <c r="F242" s="306">
        <f>IF(F$112=0,0,F$112/CHI_fec!F$112)</f>
        <v>8.2125092281912157E-2</v>
      </c>
      <c r="G242" s="306">
        <f>IF(G$112=0,0,G$112/CHI_fec!G$112)</f>
        <v>8.3080948907883853E-2</v>
      </c>
      <c r="H242" s="306">
        <f>IF(H$112=0,0,H$112/CHI_fec!H$112)</f>
        <v>8.4465043317660291E-2</v>
      </c>
      <c r="I242" s="306">
        <f>IF(I$112=0,0,I$112/CHI_fec!I$112)</f>
        <v>8.4465043317660291E-2</v>
      </c>
      <c r="J242" s="306">
        <f>IF(J$112=0,0,J$112/CHI_fec!J$112)</f>
        <v>8.5842209528138702E-2</v>
      </c>
      <c r="K242" s="306">
        <f>IF(K$112=0,0,K$112/CHI_fec!K$112)</f>
        <v>8.584220952813873E-2</v>
      </c>
      <c r="L242" s="306">
        <f>IF(L$112=0,0,L$112/CHI_fec!L$112)</f>
        <v>8.5842209528138688E-2</v>
      </c>
      <c r="M242" s="306">
        <f>IF(M$112=0,0,M$112/CHI_fec!M$112)</f>
        <v>8.5842209528138716E-2</v>
      </c>
      <c r="N242" s="306">
        <f>IF(N$112=0,0,N$112/CHI_fec!N$112)</f>
        <v>8.584220952813873E-2</v>
      </c>
      <c r="O242" s="306">
        <f>IF(O$112=0,0,O$112/CHI_fec!O$112)</f>
        <v>8.5842209528138744E-2</v>
      </c>
      <c r="P242" s="306">
        <f>IF(P$112=0,0,P$112/CHI_fec!P$112)</f>
        <v>8.584220952813873E-2</v>
      </c>
      <c r="Q242" s="306">
        <f>IF(Q$112=0,0,Q$112/CHI_fec!Q$112)</f>
        <v>8.5842209528138702E-2</v>
      </c>
      <c r="R242" s="306">
        <f>IF(R$112=0,0,R$112/CHI_fec!R$112)</f>
        <v>8.5842209528138716E-2</v>
      </c>
      <c r="S242" s="306">
        <f>IF(S$112=0,0,S$112/CHI_fec!S$112)</f>
        <v>8.811629083368834E-2</v>
      </c>
      <c r="T242" s="306">
        <f>IF(T$112=0,0,T$112/CHI_fec!T$112)</f>
        <v>8.811629083368834E-2</v>
      </c>
      <c r="U242" s="306">
        <f>IF(U$112=0,0,U$112/CHI_fec!U$112)</f>
        <v>9.2104504879651647E-2</v>
      </c>
      <c r="V242" s="306">
        <f>IF(V$112=0,0,V$112/CHI_fec!V$112)</f>
        <v>9.2104504879651702E-2</v>
      </c>
      <c r="W242" s="306">
        <f>IF(W$112=0,0,W$112/CHI_fec!W$112)</f>
        <v>9.3349348898317266E-2</v>
      </c>
      <c r="X242" s="306">
        <f>IF(X$112=0,0,X$112/CHI_fec!X$112)</f>
        <v>9.45469519708588E-2</v>
      </c>
      <c r="Y242" s="306">
        <f>IF(Y$112=0,0,Y$112/CHI_fec!Y$112)</f>
        <v>9.5740479847444812E-2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0.42648174275425366</v>
      </c>
      <c r="C243" s="306">
        <f>IF(C$113=0,0,C$113/CHI_fec!C$113)</f>
        <v>0.42841811852729089</v>
      </c>
      <c r="D243" s="306">
        <f>IF(D$113=0,0,D$113/CHI_fec!D$113)</f>
        <v>0.42919168628721444</v>
      </c>
      <c r="E243" s="306">
        <f>IF(E$113=0,0,E$113/CHI_fec!E$113)</f>
        <v>0.42919168628721477</v>
      </c>
      <c r="F243" s="306">
        <f>IF(F$113=0,0,F$113/CHI_fec!F$113)</f>
        <v>0.43084734422351417</v>
      </c>
      <c r="G243" s="306">
        <f>IF(G$113=0,0,G$113/CHI_fec!G$113)</f>
        <v>0.4358619905065852</v>
      </c>
      <c r="H243" s="306">
        <f>IF(H$113=0,0,H$113/CHI_fec!H$113)</f>
        <v>0.44312327185236156</v>
      </c>
      <c r="I243" s="306">
        <f>IF(I$113=0,0,I$113/CHI_fec!I$113)</f>
        <v>0.4431232718523615</v>
      </c>
      <c r="J243" s="306">
        <f>IF(J$113=0,0,J$113/CHI_fec!J$113)</f>
        <v>0.4503482062524613</v>
      </c>
      <c r="K243" s="306">
        <f>IF(K$113=0,0,K$113/CHI_fec!K$113)</f>
        <v>0.45034820625246158</v>
      </c>
      <c r="L243" s="306">
        <f>IF(L$113=0,0,L$113/CHI_fec!L$113)</f>
        <v>0.45034820625246147</v>
      </c>
      <c r="M243" s="306">
        <f>IF(M$113=0,0,M$113/CHI_fec!M$113)</f>
        <v>0.45034820625246164</v>
      </c>
      <c r="N243" s="306">
        <f>IF(N$113=0,0,N$113/CHI_fec!N$113)</f>
        <v>0.45034820625246175</v>
      </c>
      <c r="O243" s="306">
        <f>IF(O$113=0,0,O$113/CHI_fec!O$113)</f>
        <v>0.45034820625246147</v>
      </c>
      <c r="P243" s="306">
        <f>IF(P$113=0,0,P$113/CHI_fec!P$113)</f>
        <v>0.45034820625246158</v>
      </c>
      <c r="Q243" s="306">
        <f>IF(Q$113=0,0,Q$113/CHI_fec!Q$113)</f>
        <v>0.45034820625246164</v>
      </c>
      <c r="R243" s="306">
        <f>IF(R$113=0,0,R$113/CHI_fec!R$113)</f>
        <v>0.45034820625246147</v>
      </c>
      <c r="S243" s="306">
        <f>IF(S$113=0,0,S$113/CHI_fec!S$113)</f>
        <v>0.46227856594911898</v>
      </c>
      <c r="T243" s="306">
        <f>IF(T$113=0,0,T$113/CHI_fec!T$113)</f>
        <v>0.46227856594911898</v>
      </c>
      <c r="U243" s="306">
        <f>IF(U$113=0,0,U$113/CHI_fec!U$113)</f>
        <v>0.48320166487240235</v>
      </c>
      <c r="V243" s="306">
        <f>IF(V$113=0,0,V$113/CHI_fec!V$113)</f>
        <v>0.48320166487240229</v>
      </c>
      <c r="W243" s="306">
        <f>IF(W$113=0,0,W$113/CHI_fec!W$113)</f>
        <v>0.48973240626351716</v>
      </c>
      <c r="X243" s="306">
        <f>IF(X$113=0,0,X$113/CHI_fec!X$113)</f>
        <v>0.49601531065852472</v>
      </c>
      <c r="Y243" s="306">
        <f>IF(Y$113=0,0,Y$113/CHI_fec!Y$113)</f>
        <v>0.50227683562727121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0.32120455663557912</v>
      </c>
      <c r="C244" s="306">
        <f>IF(C$114=0,0,C$114/CHI_fec!C$114)</f>
        <v>0.32266293728662765</v>
      </c>
      <c r="D244" s="306">
        <f>IF(D$114=0,0,D$114/CHI_fec!D$114)</f>
        <v>0.32324554954043538</v>
      </c>
      <c r="E244" s="306">
        <f>IF(E$114=0,0,E$114/CHI_fec!E$114)</f>
        <v>0.32324554954043527</v>
      </c>
      <c r="F244" s="306">
        <f>IF(F$114=0,0,F$114/CHI_fec!F$114)</f>
        <v>0.32449250766327259</v>
      </c>
      <c r="G244" s="306">
        <f>IF(G$114=0,0,G$114/CHI_fec!G$114)</f>
        <v>0.32826928653693765</v>
      </c>
      <c r="H244" s="306">
        <f>IF(H$114=0,0,H$114/CHI_fec!H$114)</f>
        <v>0.33373811772350548</v>
      </c>
      <c r="I244" s="306">
        <f>IF(I$114=0,0,I$114/CHI_fec!I$114)</f>
        <v>0.3337381177235057</v>
      </c>
      <c r="J244" s="306">
        <f>IF(J$114=0,0,J$114/CHI_fec!J$114)</f>
        <v>0.33917957422224826</v>
      </c>
      <c r="K244" s="306">
        <f>IF(K$114=0,0,K$114/CHI_fec!K$114)</f>
        <v>0.33917957422224831</v>
      </c>
      <c r="L244" s="306">
        <f>IF(L$114=0,0,L$114/CHI_fec!L$114)</f>
        <v>0.33917957422224843</v>
      </c>
      <c r="M244" s="306">
        <f>IF(M$114=0,0,M$114/CHI_fec!M$114)</f>
        <v>0.33917957422224831</v>
      </c>
      <c r="N244" s="306">
        <f>IF(N$114=0,0,N$114/CHI_fec!N$114)</f>
        <v>0.3391795742222482</v>
      </c>
      <c r="O244" s="306">
        <f>IF(O$114=0,0,O$114/CHI_fec!O$114)</f>
        <v>0.33917957422224837</v>
      </c>
      <c r="P244" s="306">
        <f>IF(P$114=0,0,P$114/CHI_fec!P$114)</f>
        <v>0.33917957422224826</v>
      </c>
      <c r="Q244" s="306">
        <f>IF(Q$114=0,0,Q$114/CHI_fec!Q$114)</f>
        <v>0.33917957422224843</v>
      </c>
      <c r="R244" s="306">
        <f>IF(R$114=0,0,R$114/CHI_fec!R$114)</f>
        <v>0.33917957422224826</v>
      </c>
      <c r="S244" s="306">
        <f>IF(S$114=0,0,S$114/CHI_fec!S$114)</f>
        <v>0.3481649199304136</v>
      </c>
      <c r="T244" s="306">
        <f>IF(T$114=0,0,T$114/CHI_fec!T$114)</f>
        <v>0.34816491993041376</v>
      </c>
      <c r="U244" s="306">
        <f>IF(U$114=0,0,U$114/CHI_fec!U$114)</f>
        <v>0.36392314364637735</v>
      </c>
      <c r="V244" s="306">
        <f>IF(V$114=0,0,V$114/CHI_fec!V$114)</f>
        <v>0.3639231436463774</v>
      </c>
      <c r="W244" s="306">
        <f>IF(W$114=0,0,W$114/CHI_fec!W$114)</f>
        <v>0.36884176895372939</v>
      </c>
      <c r="X244" s="306">
        <f>IF(X$114=0,0,X$114/CHI_fec!X$114)</f>
        <v>0.37357373592504484</v>
      </c>
      <c r="Y244" s="306">
        <f>IF(Y$114=0,0,Y$114/CHI_fec!Y$114)</f>
        <v>0.37828960098988934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0.48602202458365773</v>
      </c>
      <c r="C245" s="307">
        <f>IF(C$115=0,0,C$115/CHI_fec!C$115)</f>
        <v>0.48619214450748222</v>
      </c>
      <c r="D245" s="307">
        <f>IF(D$115=0,0,D$115/CHI_fec!D$115)</f>
        <v>0.47896521570948553</v>
      </c>
      <c r="E245" s="307">
        <f>IF(E$115=0,0,E$115/CHI_fec!E$115)</f>
        <v>0.47806975341310676</v>
      </c>
      <c r="F245" s="307">
        <f>IF(F$115=0,0,F$115/CHI_fec!F$115)</f>
        <v>0.46576433294315883</v>
      </c>
      <c r="G245" s="307">
        <f>IF(G$115=0,0,G$115/CHI_fec!G$115)</f>
        <v>0.47400931851250666</v>
      </c>
      <c r="H245" s="307">
        <f>IF(H$115=0,0,H$115/CHI_fec!H$115)</f>
        <v>0.47872203386572376</v>
      </c>
      <c r="I245" s="307">
        <f>IF(I$115=0,0,I$115/CHI_fec!I$115)</f>
        <v>0.47686604890844769</v>
      </c>
      <c r="J245" s="307">
        <f>IF(J$115=0,0,J$115/CHI_fec!J$115)</f>
        <v>0.45886715180801574</v>
      </c>
      <c r="K245" s="307">
        <f>IF(K$115=0,0,K$115/CHI_fec!K$115)</f>
        <v>0.45306395063959604</v>
      </c>
      <c r="L245" s="307">
        <f>IF(L$115=0,0,L$115/CHI_fec!L$115)</f>
        <v>0.45288728638215575</v>
      </c>
      <c r="M245" s="307">
        <f>IF(M$115=0,0,M$115/CHI_fec!M$115)</f>
        <v>0.4623235223521846</v>
      </c>
      <c r="N245" s="307">
        <f>IF(N$115=0,0,N$115/CHI_fec!N$115)</f>
        <v>0.4744365074560758</v>
      </c>
      <c r="O245" s="307">
        <f>IF(O$115=0,0,O$115/CHI_fec!O$115)</f>
        <v>0.47332700480719353</v>
      </c>
      <c r="P245" s="307">
        <f>IF(P$115=0,0,P$115/CHI_fec!P$115)</f>
        <v>0.46743066485265833</v>
      </c>
      <c r="Q245" s="307">
        <f>IF(Q$115=0,0,Q$115/CHI_fec!Q$115)</f>
        <v>0.46914136139760504</v>
      </c>
      <c r="R245" s="307">
        <f>IF(R$115=0,0,R$115/CHI_fec!R$115)</f>
        <v>0.46739219757638378</v>
      </c>
      <c r="S245" s="307">
        <f>IF(S$115=0,0,S$115/CHI_fec!S$115)</f>
        <v>0.47502398103029908</v>
      </c>
      <c r="T245" s="307">
        <f>IF(T$115=0,0,T$115/CHI_fec!T$115)</f>
        <v>0.47280718668244798</v>
      </c>
      <c r="U245" s="307">
        <f>IF(U$115=0,0,U$115/CHI_fec!U$115)</f>
        <v>0.50682797888944009</v>
      </c>
      <c r="V245" s="307">
        <f>IF(V$115=0,0,V$115/CHI_fec!V$115)</f>
        <v>0.51060348613737117</v>
      </c>
      <c r="W245" s="307">
        <f>IF(W$115=0,0,W$115/CHI_fec!W$115)</f>
        <v>0.51201308355612718</v>
      </c>
      <c r="X245" s="307">
        <f>IF(X$115=0,0,X$115/CHI_fec!X$115)</f>
        <v>0.55390407900053096</v>
      </c>
      <c r="Y245" s="307">
        <f>IF(Y$115=0,0,Y$115/CHI_fec!Y$115)</f>
        <v>0.56184113971775385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0.43020244657915641</v>
      </c>
      <c r="C246" s="308">
        <f>IF(C$121=0,0,C$121/CHI_fec!C$121)</f>
        <v>0.43192750333924346</v>
      </c>
      <c r="D246" s="308">
        <f>IF(D$121=0,0,D$121/CHI_fec!D$121)</f>
        <v>0.43842709877223179</v>
      </c>
      <c r="E246" s="308">
        <f>IF(E$121=0,0,E$121/CHI_fec!E$121)</f>
        <v>0.4451813526745641</v>
      </c>
      <c r="F246" s="308">
        <f>IF(F$121=0,0,F$121/CHI_fec!F$121)</f>
        <v>0.45809957695021353</v>
      </c>
      <c r="G246" s="308">
        <f>IF(G$121=0,0,G$121/CHI_fec!G$121)</f>
        <v>0.46849799673857734</v>
      </c>
      <c r="H246" s="308">
        <f>IF(H$121=0,0,H$121/CHI_fec!H$121)</f>
        <v>0.47009602604728556</v>
      </c>
      <c r="I246" s="308">
        <f>IF(I$121=0,0,I$121/CHI_fec!I$121)</f>
        <v>0.46328836640458093</v>
      </c>
      <c r="J246" s="308">
        <f>IF(J$121=0,0,J$121/CHI_fec!J$121)</f>
        <v>0.45171861515572465</v>
      </c>
      <c r="K246" s="308">
        <f>IF(K$121=0,0,K$121/CHI_fec!K$121)</f>
        <v>0.47654476878067381</v>
      </c>
      <c r="L246" s="308">
        <f>IF(L$121=0,0,L$121/CHI_fec!L$121)</f>
        <v>0.46977112276297345</v>
      </c>
      <c r="M246" s="308">
        <f>IF(M$121=0,0,M$121/CHI_fec!M$121)</f>
        <v>0.459800107134886</v>
      </c>
      <c r="N246" s="308">
        <f>IF(N$121=0,0,N$121/CHI_fec!N$121)</f>
        <v>0.45431758987633625</v>
      </c>
      <c r="O246" s="308">
        <f>IF(O$121=0,0,O$121/CHI_fec!O$121)</f>
        <v>0.45822356117813484</v>
      </c>
      <c r="P246" s="308">
        <f>IF(P$121=0,0,P$121/CHI_fec!P$121)</f>
        <v>0.4494143704701698</v>
      </c>
      <c r="Q246" s="308">
        <f>IF(Q$121=0,0,Q$121/CHI_fec!Q$121)</f>
        <v>0.45617661256331016</v>
      </c>
      <c r="R246" s="308">
        <f>IF(R$121=0,0,R$121/CHI_fec!R$121)</f>
        <v>0.46255413607339607</v>
      </c>
      <c r="S246" s="308">
        <f>IF(S$121=0,0,S$121/CHI_fec!S$121)</f>
        <v>0.47555525357102257</v>
      </c>
      <c r="T246" s="308">
        <f>IF(T$121=0,0,T$121/CHI_fec!T$121)</f>
        <v>0.48071869210190338</v>
      </c>
      <c r="U246" s="308">
        <f>IF(U$121=0,0,U$121/CHI_fec!U$121)</f>
        <v>0.49580999079809074</v>
      </c>
      <c r="V246" s="308">
        <f>IF(V$121=0,0,V$121/CHI_fec!V$121)</f>
        <v>0.49023580662421762</v>
      </c>
      <c r="W246" s="308">
        <f>IF(W$121=0,0,W$121/CHI_fec!W$121)</f>
        <v>0.51402348283493549</v>
      </c>
      <c r="X246" s="308">
        <f>IF(X$121=0,0,X$121/CHI_fec!X$121)</f>
        <v>0.51612420049380059</v>
      </c>
      <c r="Y246" s="308">
        <f>IF(Y$121=0,0,Y$121/CHI_fec!Y$121)</f>
        <v>0.52003947358133984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0.27693509773153957</v>
      </c>
      <c r="C247" s="308">
        <f>IF(C$134=0,0,C$134/CHI_fec!C$134)</f>
        <v>0.27936758376107823</v>
      </c>
      <c r="D247" s="308">
        <f>IF(D$134=0,0,D$134/CHI_fec!D$134)</f>
        <v>0.27665049185420099</v>
      </c>
      <c r="E247" s="308">
        <f>IF(E$134=0,0,E$134/CHI_fec!E$134)</f>
        <v>0.28078103512663416</v>
      </c>
      <c r="F247" s="308">
        <f>IF(F$134=0,0,F$134/CHI_fec!F$134)</f>
        <v>0.29313504349223907</v>
      </c>
      <c r="G247" s="308">
        <f>IF(G$134=0,0,G$134/CHI_fec!G$134)</f>
        <v>0.29693413314810213</v>
      </c>
      <c r="H247" s="308">
        <f>IF(H$134=0,0,H$134/CHI_fec!H$134)</f>
        <v>0.30131693105368401</v>
      </c>
      <c r="I247" s="308">
        <f>IF(I$134=0,0,I$134/CHI_fec!I$134)</f>
        <v>0.30113032336305351</v>
      </c>
      <c r="J247" s="308">
        <f>IF(J$134=0,0,J$134/CHI_fec!J$134)</f>
        <v>0.29575233536961248</v>
      </c>
      <c r="K247" s="308">
        <f>IF(K$134=0,0,K$134/CHI_fec!K$134)</f>
        <v>0.29995580536744643</v>
      </c>
      <c r="L247" s="308">
        <f>IF(L$134=0,0,L$134/CHI_fec!L$134)</f>
        <v>0.3002846517039105</v>
      </c>
      <c r="M247" s="308">
        <f>IF(M$134=0,0,M$134/CHI_fec!M$134)</f>
        <v>0.29937943957462676</v>
      </c>
      <c r="N247" s="308">
        <f>IF(N$134=0,0,N$134/CHI_fec!N$134)</f>
        <v>0.30135388916386313</v>
      </c>
      <c r="O247" s="308">
        <f>IF(O$134=0,0,O$134/CHI_fec!O$134)</f>
        <v>0.29912033744314553</v>
      </c>
      <c r="P247" s="308">
        <f>IF(P$134=0,0,P$134/CHI_fec!P$134)</f>
        <v>0.29924348664151346</v>
      </c>
      <c r="Q247" s="308">
        <f>IF(Q$134=0,0,Q$134/CHI_fec!Q$134)</f>
        <v>0.30067158748686251</v>
      </c>
      <c r="R247" s="308">
        <f>IF(R$134=0,0,R$134/CHI_fec!R$134)</f>
        <v>0.30090650899859128</v>
      </c>
      <c r="S247" s="308">
        <f>IF(S$134=0,0,S$134/CHI_fec!S$134)</f>
        <v>0.30852473617035936</v>
      </c>
      <c r="T247" s="308">
        <f>IF(T$134=0,0,T$134/CHI_fec!T$134)</f>
        <v>0.3072217804925847</v>
      </c>
      <c r="U247" s="308">
        <f>IF(U$134=0,0,U$134/CHI_fec!U$134)</f>
        <v>0.32130173184979643</v>
      </c>
      <c r="V247" s="308">
        <f>IF(V$134=0,0,V$134/CHI_fec!V$134)</f>
        <v>0.32049767253771505</v>
      </c>
      <c r="W247" s="308">
        <f>IF(W$134=0,0,W$134/CHI_fec!W$134)</f>
        <v>0.32479433969896221</v>
      </c>
      <c r="X247" s="308">
        <f>IF(X$134=0,0,X$134/CHI_fec!X$134)</f>
        <v>0.33163337976932672</v>
      </c>
      <c r="Y247" s="308">
        <f>IF(Y$134=0,0,Y$134/CHI_fec!Y$134)</f>
        <v>0.33464171116066693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0.47609106509492188</v>
      </c>
      <c r="C248" s="308">
        <f>IF(C$142=0,0,C$142/CHI_fec!C$142)</f>
        <v>0.47310313606994386</v>
      </c>
      <c r="D248" s="308">
        <f>IF(D$142=0,0,D$142/CHI_fec!D$142)</f>
        <v>0.46261463670769987</v>
      </c>
      <c r="E248" s="308">
        <f>IF(E$142=0,0,E$142/CHI_fec!E$142)</f>
        <v>0.46357633952740801</v>
      </c>
      <c r="F248" s="308">
        <f>IF(F$142=0,0,F$142/CHI_fec!F$142)</f>
        <v>0.44380380846579298</v>
      </c>
      <c r="G248" s="308">
        <f>IF(G$142=0,0,G$142/CHI_fec!G$142)</f>
        <v>0.45533858672651595</v>
      </c>
      <c r="H248" s="308">
        <f>IF(H$142=0,0,H$142/CHI_fec!H$142)</f>
        <v>0.45651224680466584</v>
      </c>
      <c r="I248" s="308">
        <f>IF(I$142=0,0,I$142/CHI_fec!I$142)</f>
        <v>0.45097616758477926</v>
      </c>
      <c r="J248" s="308">
        <f>IF(J$142=0,0,J$142/CHI_fec!J$142)</f>
        <v>0.41707297248612607</v>
      </c>
      <c r="K248" s="308">
        <f>IF(K$142=0,0,K$142/CHI_fec!K$142)</f>
        <v>0.41938009001640075</v>
      </c>
      <c r="L248" s="308">
        <f>IF(L$142=0,0,L$142/CHI_fec!L$142)</f>
        <v>0.41589833599287429</v>
      </c>
      <c r="M248" s="308">
        <f>IF(M$142=0,0,M$142/CHI_fec!M$142)</f>
        <v>0.43375788511074015</v>
      </c>
      <c r="N248" s="308">
        <f>IF(N$142=0,0,N$142/CHI_fec!N$142)</f>
        <v>0.43378577179501027</v>
      </c>
      <c r="O248" s="308">
        <f>IF(O$142=0,0,O$142/CHI_fec!O$142)</f>
        <v>0.43225349811435193</v>
      </c>
      <c r="P248" s="308">
        <f>IF(P$142=0,0,P$142/CHI_fec!P$142)</f>
        <v>0.41924709848240077</v>
      </c>
      <c r="Q248" s="308">
        <f>IF(Q$142=0,0,Q$142/CHI_fec!Q$142)</f>
        <v>0.42465741298246507</v>
      </c>
      <c r="R248" s="308">
        <f>IF(R$142=0,0,R$142/CHI_fec!R$142)</f>
        <v>0.42484837736983011</v>
      </c>
      <c r="S248" s="308">
        <f>IF(S$142=0,0,S$142/CHI_fec!S$142)</f>
        <v>0.42983124882232082</v>
      </c>
      <c r="T248" s="308">
        <f>IF(T$142=0,0,T$142/CHI_fec!T$142)</f>
        <v>0.43118762591237181</v>
      </c>
      <c r="U248" s="308">
        <f>IF(U$142=0,0,U$142/CHI_fec!U$142)</f>
        <v>0.465569319758524</v>
      </c>
      <c r="V248" s="308">
        <f>IF(V$142=0,0,V$142/CHI_fec!V$142)</f>
        <v>0.4691919240990654</v>
      </c>
      <c r="W248" s="308">
        <f>IF(W$142=0,0,W$142/CHI_fec!W$142)</f>
        <v>0.47097201481822082</v>
      </c>
      <c r="X248" s="308">
        <f>IF(X$142=0,0,X$142/CHI_fec!X$142)</f>
        <v>0.53537744661365527</v>
      </c>
      <c r="Y248" s="308">
        <f>IF(Y$142=0,0,Y$142/CHI_fec!Y$142)</f>
        <v>0.54278530741170206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0.44374039156377754</v>
      </c>
      <c r="C249" s="309">
        <f>IF(C$156=0,0,C$156/CHI_fec!C$156)</f>
        <v>0.44575512761834574</v>
      </c>
      <c r="D249" s="309">
        <f>IF(D$156=0,0,D$156/CHI_fec!D$156)</f>
        <v>0.446559999729571</v>
      </c>
      <c r="E249" s="309">
        <f>IF(E$156=0,0,E$156/CHI_fec!E$156)</f>
        <v>0.446559999729571</v>
      </c>
      <c r="F249" s="309">
        <f>IF(F$156=0,0,F$156/CHI_fec!F$156)</f>
        <v>0.44828265799907785</v>
      </c>
      <c r="G249" s="309">
        <f>IF(G$156=0,0,G$156/CHI_fec!G$156)</f>
        <v>0.4535002344674941</v>
      </c>
      <c r="H249" s="309">
        <f>IF(H$156=0,0,H$156/CHI_fec!H$156)</f>
        <v>0.46105536169714001</v>
      </c>
      <c r="I249" s="309">
        <f>IF(I$156=0,0,I$156/CHI_fec!I$156)</f>
        <v>0.46105536169714029</v>
      </c>
      <c r="J249" s="309">
        <f>IF(J$156=0,0,J$156/CHI_fec!J$156)</f>
        <v>0.46857267111118095</v>
      </c>
      <c r="K249" s="309">
        <f>IF(K$156=0,0,K$156/CHI_fec!K$156)</f>
        <v>0.46857267111118056</v>
      </c>
      <c r="L249" s="309">
        <f>IF(L$156=0,0,L$156/CHI_fec!L$156)</f>
        <v>0.46857267111118078</v>
      </c>
      <c r="M249" s="309">
        <f>IF(M$156=0,0,M$156/CHI_fec!M$156)</f>
        <v>0.46857267111118078</v>
      </c>
      <c r="N249" s="309">
        <f>IF(N$156=0,0,N$156/CHI_fec!N$156)</f>
        <v>0.46857267111118073</v>
      </c>
      <c r="O249" s="309">
        <f>IF(O$156=0,0,O$156/CHI_fec!O$156)</f>
        <v>0.46857267111118084</v>
      </c>
      <c r="P249" s="309">
        <f>IF(P$156=0,0,P$156/CHI_fec!P$156)</f>
        <v>0.46857267111118056</v>
      </c>
      <c r="Q249" s="309">
        <f>IF(Q$156=0,0,Q$156/CHI_fec!Q$156)</f>
        <v>0.46857267111118051</v>
      </c>
      <c r="R249" s="309">
        <f>IF(R$156=0,0,R$156/CHI_fec!R$156)</f>
        <v>0.46857267111118051</v>
      </c>
      <c r="S249" s="309">
        <f>IF(S$156=0,0,S$156/CHI_fec!S$156)</f>
        <v>0.4809858226076611</v>
      </c>
      <c r="T249" s="309">
        <f>IF(T$156=0,0,T$156/CHI_fec!T$156)</f>
        <v>0.4809858226076611</v>
      </c>
      <c r="U249" s="309">
        <f>IF(U$156=0,0,U$156/CHI_fec!U$156)</f>
        <v>0.5027556269819019</v>
      </c>
      <c r="V249" s="309">
        <f>IF(V$156=0,0,V$156/CHI_fec!V$156)</f>
        <v>0.50275562698190202</v>
      </c>
      <c r="W249" s="309">
        <f>IF(W$156=0,0,W$156/CHI_fec!W$156)</f>
        <v>0.50955065113318176</v>
      </c>
      <c r="X249" s="309">
        <f>IF(X$156=0,0,X$156/CHI_fec!X$156)</f>
        <v>0.51608780894536233</v>
      </c>
      <c r="Y249" s="309">
        <f>IF(Y$156=0,0,Y$156/CHI_fec!Y$156)</f>
        <v>0.52260272215940584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LV: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10.60570675016475</v>
      </c>
      <c r="C5" s="223">
        <f t="shared" si="0"/>
        <v>11.464737300787508</v>
      </c>
      <c r="D5" s="223">
        <f t="shared" si="0"/>
        <v>12.347589262943155</v>
      </c>
      <c r="E5" s="223">
        <f t="shared" si="0"/>
        <v>11.325299328340643</v>
      </c>
      <c r="F5" s="223">
        <f t="shared" si="0"/>
        <v>8.623843283727469</v>
      </c>
      <c r="G5" s="223">
        <f t="shared" si="0"/>
        <v>7.8742018683409585</v>
      </c>
      <c r="H5" s="223">
        <f t="shared" si="0"/>
        <v>6.8859445397509447</v>
      </c>
      <c r="I5" s="223">
        <f t="shared" si="0"/>
        <v>5.9522312751632587</v>
      </c>
      <c r="J5" s="223">
        <f t="shared" si="0"/>
        <v>12.08694940232297</v>
      </c>
      <c r="K5" s="223">
        <f t="shared" si="0"/>
        <v>15.242170139921136</v>
      </c>
      <c r="L5" s="223">
        <f t="shared" si="0"/>
        <v>12.68267444883438</v>
      </c>
      <c r="M5" s="223">
        <f t="shared" si="0"/>
        <v>12.24069745058689</v>
      </c>
      <c r="N5" s="223">
        <f t="shared" si="0"/>
        <v>14.059430088010297</v>
      </c>
      <c r="O5" s="223">
        <f t="shared" si="0"/>
        <v>14.480955930610257</v>
      </c>
      <c r="P5" s="223">
        <f t="shared" si="0"/>
        <v>14.417641940097964</v>
      </c>
      <c r="Q5" s="223">
        <f t="shared" si="0"/>
        <v>14.525219971879578</v>
      </c>
      <c r="R5" s="223">
        <f t="shared" si="0"/>
        <v>15.213732033952715</v>
      </c>
      <c r="S5" s="223">
        <f t="shared" si="0"/>
        <v>15.68063486867452</v>
      </c>
      <c r="T5" s="223">
        <f t="shared" si="0"/>
        <v>17.610769992177218</v>
      </c>
      <c r="U5" s="223">
        <f t="shared" si="0"/>
        <v>6.8854668318277783</v>
      </c>
      <c r="V5" s="223">
        <f t="shared" si="0"/>
        <v>6.1759246427227774</v>
      </c>
      <c r="W5" s="223">
        <f t="shared" si="0"/>
        <v>16.727240225750432</v>
      </c>
      <c r="X5" s="223">
        <f t="shared" si="0"/>
        <v>12.101523184522915</v>
      </c>
      <c r="Y5" s="223">
        <f t="shared" si="0"/>
        <v>11.484163348920999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0.21275661759214259</v>
      </c>
      <c r="C10" s="260">
        <v>0.2265920822174094</v>
      </c>
      <c r="D10" s="260">
        <v>0.27007189322502612</v>
      </c>
      <c r="E10" s="260">
        <v>0.26120074139504901</v>
      </c>
      <c r="F10" s="260">
        <v>0.28355084090371357</v>
      </c>
      <c r="G10" s="260">
        <v>0.24489657404550061</v>
      </c>
      <c r="H10" s="260">
        <v>0.22674158751123011</v>
      </c>
      <c r="I10" s="260">
        <v>0.20890058988496091</v>
      </c>
      <c r="J10" s="260">
        <v>0.47719311038401357</v>
      </c>
      <c r="K10" s="260">
        <v>0.71637573898134255</v>
      </c>
      <c r="L10" s="260">
        <v>0.61510825335923924</v>
      </c>
      <c r="M10" s="260">
        <v>0.51440457078464374</v>
      </c>
      <c r="N10" s="260">
        <v>0.53133474652450063</v>
      </c>
      <c r="O10" s="260">
        <v>0.54718075871585725</v>
      </c>
      <c r="P10" s="260">
        <v>0.59850707067100872</v>
      </c>
      <c r="Q10" s="260">
        <v>0.58997695729560817</v>
      </c>
      <c r="R10" s="260">
        <v>0.60996657352988348</v>
      </c>
      <c r="S10" s="260">
        <v>0.64136931695284172</v>
      </c>
      <c r="T10" s="260">
        <v>0.70372288777097802</v>
      </c>
      <c r="U10" s="260">
        <v>0.25665993694858791</v>
      </c>
      <c r="V10" s="260">
        <v>0.23324958331922649</v>
      </c>
      <c r="W10" s="260">
        <v>0.64409911405758224</v>
      </c>
      <c r="X10" s="260">
        <v>0.33157280744380618</v>
      </c>
      <c r="Y10" s="260">
        <v>0.30252300909740959</v>
      </c>
      <c r="DA10" s="68" t="s">
        <v>1272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5.2734379673913048E-2</v>
      </c>
      <c r="K11" s="226">
        <v>0.14143446623924261</v>
      </c>
      <c r="L11" s="226">
        <v>0.1106033190174136</v>
      </c>
      <c r="M11" s="226">
        <v>0.12263454437449731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8.6582131634484003E-3</v>
      </c>
      <c r="T11" s="226">
        <v>5.5935581400075533E-2</v>
      </c>
      <c r="U11" s="226">
        <v>1.446387691058746E-2</v>
      </c>
      <c r="V11" s="226">
        <v>1.836499884458365E-2</v>
      </c>
      <c r="W11" s="226">
        <v>3.3609255253435742E-2</v>
      </c>
      <c r="X11" s="226">
        <v>2.7408708896459699E-2</v>
      </c>
      <c r="Y11" s="226">
        <v>3.0411117352534552E-2</v>
      </c>
      <c r="DA11" s="69" t="s">
        <v>1273</v>
      </c>
    </row>
    <row r="12" spans="1:105" ht="12" customHeight="1" x14ac:dyDescent="0.25">
      <c r="A12" s="37" t="s">
        <v>35</v>
      </c>
      <c r="B12" s="226">
        <v>0.21275661759214259</v>
      </c>
      <c r="C12" s="226">
        <v>0.2265920822174094</v>
      </c>
      <c r="D12" s="226">
        <v>0.27007189322502612</v>
      </c>
      <c r="E12" s="226">
        <v>0.26120074139504901</v>
      </c>
      <c r="F12" s="226">
        <v>0.28355084090371357</v>
      </c>
      <c r="G12" s="226">
        <v>0.24489657404550061</v>
      </c>
      <c r="H12" s="226">
        <v>0.22674158751123011</v>
      </c>
      <c r="I12" s="226">
        <v>0.20890058988496091</v>
      </c>
      <c r="J12" s="226">
        <v>0.4244587307101006</v>
      </c>
      <c r="K12" s="226">
        <v>0.57494127274209994</v>
      </c>
      <c r="L12" s="226">
        <v>0.50450493434182564</v>
      </c>
      <c r="M12" s="226">
        <v>0.39177002641014641</v>
      </c>
      <c r="N12" s="226">
        <v>0.53133474652450063</v>
      </c>
      <c r="O12" s="226">
        <v>0.54718075871585725</v>
      </c>
      <c r="P12" s="226">
        <v>0.59850707067100872</v>
      </c>
      <c r="Q12" s="226">
        <v>0.58997695729560817</v>
      </c>
      <c r="R12" s="226">
        <v>0.60996657352988348</v>
      </c>
      <c r="S12" s="226">
        <v>0.63271110378939333</v>
      </c>
      <c r="T12" s="226">
        <v>0.64778730637090254</v>
      </c>
      <c r="U12" s="226">
        <v>0.24219606003800051</v>
      </c>
      <c r="V12" s="226">
        <v>0.21488458447464279</v>
      </c>
      <c r="W12" s="226">
        <v>0.61048985880414652</v>
      </c>
      <c r="X12" s="226">
        <v>0.30416409854734661</v>
      </c>
      <c r="Y12" s="226">
        <v>0.2721118917448751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6.0061349450840229</v>
      </c>
      <c r="C25" s="294">
        <v>6.7238450075210903</v>
      </c>
      <c r="D25" s="294">
        <v>7.1332217777931408</v>
      </c>
      <c r="E25" s="294">
        <v>6.6239968732191272</v>
      </c>
      <c r="F25" s="294">
        <v>4.7793803762488372</v>
      </c>
      <c r="G25" s="294">
        <v>4.4951169629093819</v>
      </c>
      <c r="H25" s="294">
        <v>3.8255322912775189</v>
      </c>
      <c r="I25" s="294">
        <v>3.166267421971884</v>
      </c>
      <c r="J25" s="294">
        <v>6.2102237090566081</v>
      </c>
      <c r="K25" s="294">
        <v>7.1834802606672419</v>
      </c>
      <c r="L25" s="294">
        <v>5.8129723337857611</v>
      </c>
      <c r="M25" s="294">
        <v>5.9247450295538453</v>
      </c>
      <c r="N25" s="294">
        <v>6.627708839872211</v>
      </c>
      <c r="O25" s="294">
        <v>6.6467869202445122</v>
      </c>
      <c r="P25" s="294">
        <v>5.9722066459086776</v>
      </c>
      <c r="Q25" s="294">
        <v>6.3750557682290676</v>
      </c>
      <c r="R25" s="294">
        <v>7.1330218418459062</v>
      </c>
      <c r="S25" s="294">
        <v>7.5305022185747381</v>
      </c>
      <c r="T25" s="294">
        <v>8.8112224152230159</v>
      </c>
      <c r="U25" s="294">
        <v>3.257564453290386</v>
      </c>
      <c r="V25" s="294">
        <v>2.6606608754723751</v>
      </c>
      <c r="W25" s="294">
        <v>7.6261679231392696</v>
      </c>
      <c r="X25" s="294">
        <v>5.8894811668730256</v>
      </c>
      <c r="Y25" s="294">
        <v>5.533039344861975</v>
      </c>
      <c r="DA25" s="70" t="s">
        <v>1278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0.50867995335645888</v>
      </c>
      <c r="P26" s="229">
        <v>0.27115199644429899</v>
      </c>
      <c r="Q26" s="229">
        <v>0</v>
      </c>
      <c r="R26" s="229">
        <v>0</v>
      </c>
      <c r="S26" s="229">
        <v>0</v>
      </c>
      <c r="T26" s="229">
        <v>6.2752197848443908E-2</v>
      </c>
      <c r="U26" s="229">
        <v>1.912354540526427E-3</v>
      </c>
      <c r="V26" s="229">
        <v>1.0067441361218159E-2</v>
      </c>
      <c r="W26" s="229">
        <v>0.21585330207214551</v>
      </c>
      <c r="X26" s="229">
        <v>5.2805688414868587E-2</v>
      </c>
      <c r="Y26" s="229">
        <v>3.3215661279495233E-2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0.61955080732893186</v>
      </c>
      <c r="N28" s="229">
        <v>2.2345282260784209</v>
      </c>
      <c r="O28" s="229">
        <v>2.0611035588631101</v>
      </c>
      <c r="P28" s="229">
        <v>2.218220370631895</v>
      </c>
      <c r="Q28" s="229">
        <v>2.3798584518849748</v>
      </c>
      <c r="R28" s="229">
        <v>2.384997271486939</v>
      </c>
      <c r="S28" s="229">
        <v>2.231925129846672</v>
      </c>
      <c r="T28" s="229">
        <v>2.8669481389391631</v>
      </c>
      <c r="U28" s="229">
        <v>1.3815388180446699</v>
      </c>
      <c r="V28" s="229">
        <v>1.2824195727064709</v>
      </c>
      <c r="W28" s="229">
        <v>3.089767359296502</v>
      </c>
      <c r="X28" s="229">
        <v>2.762915403915561</v>
      </c>
      <c r="Y28" s="229">
        <v>3.0121057879720858</v>
      </c>
      <c r="DA28" s="73" t="s">
        <v>1281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0.47991663690055919</v>
      </c>
      <c r="K29" s="229">
        <v>1.418238559910342</v>
      </c>
      <c r="L29" s="229">
        <v>1.0452372081855581</v>
      </c>
      <c r="M29" s="229">
        <v>1.2647634045482521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6.9918957160273548E-2</v>
      </c>
      <c r="T29" s="229">
        <v>0.46631645283885581</v>
      </c>
      <c r="U29" s="229">
        <v>0.10539969681085171</v>
      </c>
      <c r="V29" s="229">
        <v>0.1074247584331752</v>
      </c>
      <c r="W29" s="229">
        <v>0.22493180054739431</v>
      </c>
      <c r="X29" s="229">
        <v>0.25371965150535097</v>
      </c>
      <c r="Y29" s="229">
        <v>0.24978437661923669</v>
      </c>
      <c r="DA29" s="73" t="s">
        <v>1282</v>
      </c>
    </row>
    <row r="30" spans="1:105" ht="12" customHeight="1" x14ac:dyDescent="0.25">
      <c r="A30" s="46" t="s">
        <v>32</v>
      </c>
      <c r="B30" s="229">
        <v>2.9059638002697752</v>
      </c>
      <c r="C30" s="229">
        <v>2.416597473843344</v>
      </c>
      <c r="D30" s="229">
        <v>3.4787301037629148</v>
      </c>
      <c r="E30" s="229">
        <v>2.5531056713677791</v>
      </c>
      <c r="F30" s="229">
        <v>0</v>
      </c>
      <c r="G30" s="229">
        <v>0</v>
      </c>
      <c r="H30" s="229">
        <v>0</v>
      </c>
      <c r="I30" s="229">
        <v>0</v>
      </c>
      <c r="J30" s="229">
        <v>1.0329980915090591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1.3219153527059371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0.83446262111654046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0.119232003387247</v>
      </c>
      <c r="T31" s="229">
        <v>1.4816976011364171E-2</v>
      </c>
      <c r="U31" s="229">
        <v>3.8070201429409559E-3</v>
      </c>
      <c r="V31" s="229">
        <v>3.7969640929488811E-3</v>
      </c>
      <c r="W31" s="229">
        <v>9.8782997994070944E-3</v>
      </c>
      <c r="X31" s="229">
        <v>4.4240663747781746E-3</v>
      </c>
      <c r="Y31" s="229">
        <v>2.9186570821098088E-3</v>
      </c>
      <c r="DA31" s="73" t="s">
        <v>1284</v>
      </c>
    </row>
    <row r="32" spans="1:105" ht="12" customHeight="1" x14ac:dyDescent="0.25">
      <c r="A32" s="46" t="s">
        <v>35</v>
      </c>
      <c r="B32" s="229">
        <v>3.100171144814249</v>
      </c>
      <c r="C32" s="229">
        <v>2.9853321809718101</v>
      </c>
      <c r="D32" s="229">
        <v>3.654491674030226</v>
      </c>
      <c r="E32" s="229">
        <v>4.0708912018513486</v>
      </c>
      <c r="F32" s="229">
        <v>4.7793803762488372</v>
      </c>
      <c r="G32" s="229">
        <v>4.4951169629093819</v>
      </c>
      <c r="H32" s="229">
        <v>3.8255322912775189</v>
      </c>
      <c r="I32" s="229">
        <v>3.166267421971884</v>
      </c>
      <c r="J32" s="229">
        <v>3.8628463595304501</v>
      </c>
      <c r="K32" s="229">
        <v>5.7652417007568992</v>
      </c>
      <c r="L32" s="229">
        <v>4.7677351256002032</v>
      </c>
      <c r="M32" s="229">
        <v>4.0404308176766612</v>
      </c>
      <c r="N32" s="229">
        <v>4.3931806137937892</v>
      </c>
      <c r="O32" s="229">
        <v>4.0770034080249431</v>
      </c>
      <c r="P32" s="229">
        <v>3.4828342788324842</v>
      </c>
      <c r="Q32" s="229">
        <v>3.9951973163440928</v>
      </c>
      <c r="R32" s="229">
        <v>4.7480245703589681</v>
      </c>
      <c r="S32" s="229">
        <v>5.1094261281805453</v>
      </c>
      <c r="T32" s="229">
        <v>5.4003886495851896</v>
      </c>
      <c r="U32" s="229">
        <v>1.764906563751397</v>
      </c>
      <c r="V32" s="229">
        <v>1.2569521388785621</v>
      </c>
      <c r="W32" s="229">
        <v>4.0857371614238209</v>
      </c>
      <c r="X32" s="229">
        <v>2.815616356662467</v>
      </c>
      <c r="Y32" s="229">
        <v>2.2350148619090469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4.0328106568055224</v>
      </c>
      <c r="C36" s="261">
        <v>4.1291045403505446</v>
      </c>
      <c r="D36" s="261">
        <v>4.5071857462610447</v>
      </c>
      <c r="E36" s="261">
        <v>4.0242160226297701</v>
      </c>
      <c r="F36" s="261">
        <v>3.1696669847644099</v>
      </c>
      <c r="G36" s="261">
        <v>2.7871057613677959</v>
      </c>
      <c r="H36" s="261">
        <v>2.519723624624687</v>
      </c>
      <c r="I36" s="261">
        <v>2.297138803450161</v>
      </c>
      <c r="J36" s="261">
        <v>4.8079151493750354</v>
      </c>
      <c r="K36" s="261">
        <v>6.530298179431723</v>
      </c>
      <c r="L36" s="261">
        <v>5.5625682375477057</v>
      </c>
      <c r="M36" s="261">
        <v>5.2175327575715462</v>
      </c>
      <c r="N36" s="261">
        <v>6.225395715893459</v>
      </c>
      <c r="O36" s="261">
        <v>6.5963273580349071</v>
      </c>
      <c r="P36" s="261">
        <v>7.1239022570137607</v>
      </c>
      <c r="Q36" s="261">
        <v>6.835278774116806</v>
      </c>
      <c r="R36" s="261">
        <v>6.707737804774915</v>
      </c>
      <c r="S36" s="261">
        <v>6.7012367792066376</v>
      </c>
      <c r="T36" s="261">
        <v>7.2230980376137577</v>
      </c>
      <c r="U36" s="261">
        <v>3.0502606683753291</v>
      </c>
      <c r="V36" s="261">
        <v>3.0005629215405989</v>
      </c>
      <c r="W36" s="261">
        <v>7.6635103639306328</v>
      </c>
      <c r="X36" s="261">
        <v>5.4320602992670288</v>
      </c>
      <c r="Y36" s="261">
        <v>5.2394378992574637</v>
      </c>
      <c r="DA36" s="70" t="s">
        <v>1289</v>
      </c>
    </row>
    <row r="37" spans="1:105" ht="12" customHeight="1" x14ac:dyDescent="0.25">
      <c r="A37" s="60" t="s">
        <v>1012</v>
      </c>
      <c r="B37" s="262">
        <v>4.0328106568055224</v>
      </c>
      <c r="C37" s="262">
        <v>4.1291045403505446</v>
      </c>
      <c r="D37" s="262">
        <v>4.5071857462610447</v>
      </c>
      <c r="E37" s="262">
        <v>4.0242160226297701</v>
      </c>
      <c r="F37" s="262">
        <v>3.1696669847644099</v>
      </c>
      <c r="G37" s="262">
        <v>2.7871057613677959</v>
      </c>
      <c r="H37" s="262">
        <v>2.519723624624687</v>
      </c>
      <c r="I37" s="262">
        <v>2.297138803450161</v>
      </c>
      <c r="J37" s="262">
        <v>4.8079151493750354</v>
      </c>
      <c r="K37" s="262">
        <v>6.530298179431723</v>
      </c>
      <c r="L37" s="262">
        <v>5.5625682375477057</v>
      </c>
      <c r="M37" s="262">
        <v>5.2175327575715462</v>
      </c>
      <c r="N37" s="262">
        <v>6.225395715893459</v>
      </c>
      <c r="O37" s="262">
        <v>6.5963273580349071</v>
      </c>
      <c r="P37" s="262">
        <v>7.1239022570137607</v>
      </c>
      <c r="Q37" s="262">
        <v>6.835278774116806</v>
      </c>
      <c r="R37" s="262">
        <v>6.707737804774915</v>
      </c>
      <c r="S37" s="262">
        <v>6.7012367792066376</v>
      </c>
      <c r="T37" s="262">
        <v>7.2230980376137577</v>
      </c>
      <c r="U37" s="262">
        <v>3.0502606683753291</v>
      </c>
      <c r="V37" s="262">
        <v>3.0005629215405989</v>
      </c>
      <c r="W37" s="262">
        <v>7.6635103639306328</v>
      </c>
      <c r="X37" s="262">
        <v>5.4320602992670288</v>
      </c>
      <c r="Y37" s="262">
        <v>5.2394378992574637</v>
      </c>
      <c r="DA37" s="72" t="s">
        <v>1290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0.50481827280927727</v>
      </c>
      <c r="P38" s="230">
        <v>0.32344164125443198</v>
      </c>
      <c r="Q38" s="230">
        <v>0</v>
      </c>
      <c r="R38" s="230">
        <v>0</v>
      </c>
      <c r="S38" s="230">
        <v>0</v>
      </c>
      <c r="T38" s="230">
        <v>5.1528465833842692E-2</v>
      </c>
      <c r="U38" s="230">
        <v>1.792751905698805E-3</v>
      </c>
      <c r="V38" s="230">
        <v>1.1369792458647859E-2</v>
      </c>
      <c r="W38" s="230">
        <v>0.21719158531594099</v>
      </c>
      <c r="X38" s="230">
        <v>4.8741019622322357E-2</v>
      </c>
      <c r="Y38" s="230">
        <v>3.146972812749825E-2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0.54559759383637507</v>
      </c>
      <c r="N39" s="295">
        <v>2.0988885875589891</v>
      </c>
      <c r="O39" s="295">
        <v>2.045456542568346</v>
      </c>
      <c r="P39" s="295">
        <v>2.64598766282209</v>
      </c>
      <c r="Q39" s="295">
        <v>2.5516633191886058</v>
      </c>
      <c r="R39" s="295">
        <v>2.2427992955784868</v>
      </c>
      <c r="S39" s="295">
        <v>2.0180965386897158</v>
      </c>
      <c r="T39" s="295">
        <v>2.3541715555766589</v>
      </c>
      <c r="U39" s="295">
        <v>1.2951345037540281</v>
      </c>
      <c r="V39" s="295">
        <v>1.4483167930581471</v>
      </c>
      <c r="W39" s="295">
        <v>3.1089238134460468</v>
      </c>
      <c r="X39" s="295">
        <v>2.550242558321548</v>
      </c>
      <c r="Y39" s="295">
        <v>2.853778807566945</v>
      </c>
      <c r="DA39" s="122" t="s">
        <v>1292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0.42922265912592589</v>
      </c>
      <c r="K40" s="295">
        <v>1.289280453166042</v>
      </c>
      <c r="L40" s="295">
        <v>1.0002117610577821</v>
      </c>
      <c r="M40" s="295">
        <v>1.113793836003292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6.3220402668093159E-2</v>
      </c>
      <c r="T40" s="295">
        <v>0.38291202908778332</v>
      </c>
      <c r="U40" s="295">
        <v>9.8807780311341006E-2</v>
      </c>
      <c r="V40" s="295">
        <v>0.1213215120388636</v>
      </c>
      <c r="W40" s="295">
        <v>0.22632637017769219</v>
      </c>
      <c r="X40" s="295">
        <v>0.23418981711654069</v>
      </c>
      <c r="Y40" s="295">
        <v>0.23665482245137651</v>
      </c>
      <c r="DA40" s="122" t="s">
        <v>1293</v>
      </c>
    </row>
    <row r="41" spans="1:105" ht="12" customHeight="1" x14ac:dyDescent="0.25">
      <c r="A41" s="59" t="s">
        <v>32</v>
      </c>
      <c r="B41" s="295">
        <v>1.951205207537186</v>
      </c>
      <c r="C41" s="295">
        <v>1.847188734224207</v>
      </c>
      <c r="D41" s="295">
        <v>2.198064665195401</v>
      </c>
      <c r="E41" s="295">
        <v>1.5510648550762489</v>
      </c>
      <c r="F41" s="295">
        <v>0</v>
      </c>
      <c r="G41" s="295">
        <v>0</v>
      </c>
      <c r="H41" s="295">
        <v>0</v>
      </c>
      <c r="I41" s="295">
        <v>0</v>
      </c>
      <c r="J41" s="295">
        <v>0.92388167781188302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1294</v>
      </c>
    </row>
    <row r="42" spans="1:105" ht="12" customHeight="1" x14ac:dyDescent="0.25">
      <c r="A42" s="59" t="s">
        <v>35</v>
      </c>
      <c r="B42" s="295">
        <v>2.081605449268336</v>
      </c>
      <c r="C42" s="295">
        <v>2.2819158061263378</v>
      </c>
      <c r="D42" s="295">
        <v>2.3091210810656442</v>
      </c>
      <c r="E42" s="295">
        <v>2.4731511675535209</v>
      </c>
      <c r="F42" s="295">
        <v>3.1696669847644099</v>
      </c>
      <c r="G42" s="295">
        <v>2.7871057613677959</v>
      </c>
      <c r="H42" s="295">
        <v>2.519723624624687</v>
      </c>
      <c r="I42" s="295">
        <v>2.297138803450161</v>
      </c>
      <c r="J42" s="295">
        <v>3.4548108124372261</v>
      </c>
      <c r="K42" s="295">
        <v>5.2410177262656816</v>
      </c>
      <c r="L42" s="295">
        <v>4.5623564764899234</v>
      </c>
      <c r="M42" s="295">
        <v>3.558141327731879</v>
      </c>
      <c r="N42" s="295">
        <v>4.1265071283344694</v>
      </c>
      <c r="O42" s="295">
        <v>4.046052542657284</v>
      </c>
      <c r="P42" s="295">
        <v>4.1544729529372386</v>
      </c>
      <c r="Q42" s="295">
        <v>4.2836154549282002</v>
      </c>
      <c r="R42" s="295">
        <v>4.4649385091964273</v>
      </c>
      <c r="S42" s="295">
        <v>4.619919837848828</v>
      </c>
      <c r="T42" s="295">
        <v>4.4344859871154716</v>
      </c>
      <c r="U42" s="295">
        <v>1.654525632404261</v>
      </c>
      <c r="V42" s="295">
        <v>1.41955482398494</v>
      </c>
      <c r="W42" s="295">
        <v>4.111068594990952</v>
      </c>
      <c r="X42" s="295">
        <v>2.5988869042066178</v>
      </c>
      <c r="Y42" s="295">
        <v>2.117534541111644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0.35400453068306192</v>
      </c>
      <c r="C44" s="261">
        <f t="shared" si="1"/>
        <v>0.38519567069846594</v>
      </c>
      <c r="D44" s="261">
        <f t="shared" si="1"/>
        <v>0.43710984566394206</v>
      </c>
      <c r="E44" s="261">
        <f t="shared" si="1"/>
        <v>0.41588569109669615</v>
      </c>
      <c r="F44" s="261">
        <f t="shared" si="1"/>
        <v>0.39124508181050788</v>
      </c>
      <c r="G44" s="261">
        <f t="shared" si="1"/>
        <v>0.34708257001828025</v>
      </c>
      <c r="H44" s="261">
        <f t="shared" si="1"/>
        <v>0.31394703633750837</v>
      </c>
      <c r="I44" s="261">
        <f t="shared" si="1"/>
        <v>0.27992445985625286</v>
      </c>
      <c r="J44" s="261">
        <f t="shared" si="1"/>
        <v>0.59161743350731244</v>
      </c>
      <c r="K44" s="261">
        <f t="shared" si="1"/>
        <v>0.81201596084082739</v>
      </c>
      <c r="L44" s="261">
        <f t="shared" si="1"/>
        <v>0.69202562414167512</v>
      </c>
      <c r="M44" s="261">
        <f t="shared" si="1"/>
        <v>0.58401509267685348</v>
      </c>
      <c r="N44" s="261">
        <f t="shared" si="1"/>
        <v>0.67499078572012572</v>
      </c>
      <c r="O44" s="261">
        <f t="shared" si="1"/>
        <v>0.6906608936149804</v>
      </c>
      <c r="P44" s="261">
        <f t="shared" si="1"/>
        <v>0.72302596650451756</v>
      </c>
      <c r="Q44" s="261">
        <f t="shared" si="1"/>
        <v>0.7249084722380974</v>
      </c>
      <c r="R44" s="261">
        <f t="shared" si="1"/>
        <v>0.76300581380200994</v>
      </c>
      <c r="S44" s="261">
        <f t="shared" si="1"/>
        <v>0.80752655394030226</v>
      </c>
      <c r="T44" s="261">
        <f t="shared" si="1"/>
        <v>0.87272665156946472</v>
      </c>
      <c r="U44" s="261">
        <f t="shared" si="1"/>
        <v>0.32098177321347526</v>
      </c>
      <c r="V44" s="261">
        <f t="shared" si="1"/>
        <v>0.28145126239057622</v>
      </c>
      <c r="W44" s="261">
        <f t="shared" si="1"/>
        <v>0.7934628246229456</v>
      </c>
      <c r="X44" s="261">
        <f t="shared" si="1"/>
        <v>0.44840891093905522</v>
      </c>
      <c r="Y44" s="261">
        <f t="shared" si="1"/>
        <v>0.4091630957041506</v>
      </c>
      <c r="DA44" s="70"/>
    </row>
    <row r="45" spans="1:105" ht="12" customHeight="1" x14ac:dyDescent="0.25">
      <c r="A45" s="60" t="s">
        <v>1022</v>
      </c>
      <c r="B45" s="262">
        <v>0.20399726825193179</v>
      </c>
      <c r="C45" s="262">
        <v>0.2172631164332619</v>
      </c>
      <c r="D45" s="262">
        <v>0.25895283104729833</v>
      </c>
      <c r="E45" s="262">
        <v>0.25044691118429002</v>
      </c>
      <c r="F45" s="262">
        <v>0.27187684035183668</v>
      </c>
      <c r="G45" s="262">
        <v>0.23481399861935051</v>
      </c>
      <c r="H45" s="262">
        <v>0.21840179274851321</v>
      </c>
      <c r="I45" s="262">
        <v>0.20084480006878369</v>
      </c>
      <c r="J45" s="262">
        <v>0.43651291684256932</v>
      </c>
      <c r="K45" s="262">
        <v>0.63260370679003552</v>
      </c>
      <c r="L45" s="262">
        <v>0.54684272792772726</v>
      </c>
      <c r="M45" s="262">
        <v>0.43604059816216451</v>
      </c>
      <c r="N45" s="262">
        <v>0.50945929694237513</v>
      </c>
      <c r="O45" s="262">
        <v>0.52465291694022831</v>
      </c>
      <c r="P45" s="262">
        <v>0.57386608617931301</v>
      </c>
      <c r="Q45" s="262">
        <v>0.56568716396220597</v>
      </c>
      <c r="R45" s="262">
        <v>0.5848537927202071</v>
      </c>
      <c r="S45" s="262">
        <v>0.6194471929421711</v>
      </c>
      <c r="T45" s="262">
        <v>0.65266044172493642</v>
      </c>
      <c r="U45" s="262">
        <v>0.2396219086251821</v>
      </c>
      <c r="V45" s="262">
        <v>0.21499946637924941</v>
      </c>
      <c r="W45" s="262">
        <v>0.60299414826951825</v>
      </c>
      <c r="X45" s="262">
        <v>0.30131515512768609</v>
      </c>
      <c r="Y45" s="262">
        <v>0.27097171428575201</v>
      </c>
      <c r="DA45" s="72" t="s">
        <v>1297</v>
      </c>
    </row>
    <row r="46" spans="1:105" ht="12" customHeight="1" x14ac:dyDescent="0.25">
      <c r="A46" s="60" t="s">
        <v>1024</v>
      </c>
      <c r="B46" s="262">
        <v>0.15000726243113011</v>
      </c>
      <c r="C46" s="262">
        <v>0.16793255426520401</v>
      </c>
      <c r="D46" s="262">
        <v>0.17815701461664371</v>
      </c>
      <c r="E46" s="262">
        <v>0.1654387799124061</v>
      </c>
      <c r="F46" s="262">
        <v>0.1193682414586712</v>
      </c>
      <c r="G46" s="262">
        <v>0.11226857139892971</v>
      </c>
      <c r="H46" s="262">
        <v>9.5545243588995146E-2</v>
      </c>
      <c r="I46" s="262">
        <v>7.9079659787469156E-2</v>
      </c>
      <c r="J46" s="262">
        <v>0.15510451666474309</v>
      </c>
      <c r="K46" s="262">
        <v>0.17941225405079189</v>
      </c>
      <c r="L46" s="262">
        <v>0.14518289621394789</v>
      </c>
      <c r="M46" s="262">
        <v>0.147974494514689</v>
      </c>
      <c r="N46" s="262">
        <v>0.16553148877775059</v>
      </c>
      <c r="O46" s="262">
        <v>0.16600797667475209</v>
      </c>
      <c r="P46" s="262">
        <v>0.14915988032520461</v>
      </c>
      <c r="Q46" s="262">
        <v>0.1592213082758914</v>
      </c>
      <c r="R46" s="262">
        <v>0.17815202108180289</v>
      </c>
      <c r="S46" s="262">
        <v>0.18807936099813111</v>
      </c>
      <c r="T46" s="262">
        <v>0.22006620984452829</v>
      </c>
      <c r="U46" s="262">
        <v>8.1359864588293182E-2</v>
      </c>
      <c r="V46" s="262">
        <v>6.6451796011326794E-2</v>
      </c>
      <c r="W46" s="262">
        <v>0.19046867635342729</v>
      </c>
      <c r="X46" s="262">
        <v>0.1470937558113691</v>
      </c>
      <c r="Y46" s="262">
        <v>0.1381913814183986</v>
      </c>
      <c r="DA46" s="72" t="s">
        <v>1298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1.270462418082248E-2</v>
      </c>
      <c r="P47" s="229">
        <v>6.7722035986948342E-3</v>
      </c>
      <c r="Q47" s="229">
        <v>0</v>
      </c>
      <c r="R47" s="229">
        <v>0</v>
      </c>
      <c r="S47" s="229">
        <v>0</v>
      </c>
      <c r="T47" s="229">
        <v>1.5672783740043059E-3</v>
      </c>
      <c r="U47" s="229">
        <v>4.7762341679803518E-5</v>
      </c>
      <c r="V47" s="229">
        <v>2.5144112346632249E-4</v>
      </c>
      <c r="W47" s="229">
        <v>5.3910814902793282E-3</v>
      </c>
      <c r="X47" s="229">
        <v>1.3188576068190331E-3</v>
      </c>
      <c r="Y47" s="229">
        <v>8.2958349486552578E-4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1.547369837577125E-2</v>
      </c>
      <c r="N49" s="229">
        <v>5.5808846301974677E-2</v>
      </c>
      <c r="O49" s="229">
        <v>5.1477448522061077E-2</v>
      </c>
      <c r="P49" s="229">
        <v>5.5401546636878379E-2</v>
      </c>
      <c r="Q49" s="229">
        <v>5.9438566499917057E-2</v>
      </c>
      <c r="R49" s="229">
        <v>5.9566911977943497E-2</v>
      </c>
      <c r="S49" s="229">
        <v>5.5743832221681798E-2</v>
      </c>
      <c r="T49" s="229">
        <v>7.1603959249415566E-2</v>
      </c>
      <c r="U49" s="229">
        <v>3.4504861767524098E-2</v>
      </c>
      <c r="V49" s="229">
        <v>3.2029291907144479E-2</v>
      </c>
      <c r="W49" s="229">
        <v>7.7169019236987213E-2</v>
      </c>
      <c r="X49" s="229">
        <v>6.9005671677324465E-2</v>
      </c>
      <c r="Y49" s="229">
        <v>7.5229369226290962E-2</v>
      </c>
      <c r="DA49" s="73" t="s">
        <v>1301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1.198624099439051E-2</v>
      </c>
      <c r="K50" s="229">
        <v>3.5421462519843953E-2</v>
      </c>
      <c r="L50" s="229">
        <v>2.6105502727574701E-2</v>
      </c>
      <c r="M50" s="229">
        <v>3.1588317224648228E-2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1.7462730111045439E-3</v>
      </c>
      <c r="T50" s="229">
        <v>1.164656724441502E-2</v>
      </c>
      <c r="U50" s="229">
        <v>2.6324283627040279E-3</v>
      </c>
      <c r="V50" s="229">
        <v>2.6830056396044948E-3</v>
      </c>
      <c r="W50" s="229">
        <v>5.6178230996019596E-3</v>
      </c>
      <c r="X50" s="229">
        <v>6.3368190517347151E-3</v>
      </c>
      <c r="Y50" s="229">
        <v>6.2385329129820101E-3</v>
      </c>
      <c r="DA50" s="73" t="s">
        <v>1302</v>
      </c>
    </row>
    <row r="51" spans="1:105" ht="12" customHeight="1" x14ac:dyDescent="0.25">
      <c r="A51" s="64" t="s">
        <v>32</v>
      </c>
      <c r="B51" s="229">
        <v>7.257840164900492E-2</v>
      </c>
      <c r="C51" s="229">
        <v>6.0356148298987868E-2</v>
      </c>
      <c r="D51" s="229">
        <v>8.6883625555125826E-2</v>
      </c>
      <c r="E51" s="229">
        <v>6.3765532403287556E-2</v>
      </c>
      <c r="F51" s="229">
        <v>0</v>
      </c>
      <c r="G51" s="229">
        <v>0</v>
      </c>
      <c r="H51" s="229">
        <v>0</v>
      </c>
      <c r="I51" s="229">
        <v>0</v>
      </c>
      <c r="J51" s="229">
        <v>2.5799822551554111E-2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3.3015725593612259E-2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2.0841265562515001E-2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2.9778995287043021E-3</v>
      </c>
      <c r="T52" s="229">
        <v>3.700639478291593E-4</v>
      </c>
      <c r="U52" s="229">
        <v>9.5082890225463179E-5</v>
      </c>
      <c r="V52" s="229">
        <v>9.4831733609107693E-5</v>
      </c>
      <c r="W52" s="229">
        <v>2.4671718566628207E-4</v>
      </c>
      <c r="X52" s="229">
        <v>1.104940351427292E-4</v>
      </c>
      <c r="Y52" s="229">
        <v>7.289542490564165E-5</v>
      </c>
      <c r="DA52" s="73" t="s">
        <v>1304</v>
      </c>
    </row>
    <row r="53" spans="1:105" ht="12" customHeight="1" x14ac:dyDescent="0.25">
      <c r="A53" s="64" t="s">
        <v>35</v>
      </c>
      <c r="B53" s="229">
        <v>7.7428860782125214E-2</v>
      </c>
      <c r="C53" s="229">
        <v>7.4560680372603827E-2</v>
      </c>
      <c r="D53" s="229">
        <v>9.1273389061517857E-2</v>
      </c>
      <c r="E53" s="229">
        <v>0.10167324750911851</v>
      </c>
      <c r="F53" s="229">
        <v>0.1193682414586712</v>
      </c>
      <c r="G53" s="229">
        <v>0.11226857139892971</v>
      </c>
      <c r="H53" s="229">
        <v>9.5545243588995146E-2</v>
      </c>
      <c r="I53" s="229">
        <v>7.9079659787469156E-2</v>
      </c>
      <c r="J53" s="229">
        <v>9.6477187556283484E-2</v>
      </c>
      <c r="K53" s="229">
        <v>0.14399079153094799</v>
      </c>
      <c r="L53" s="229">
        <v>0.1190773934863732</v>
      </c>
      <c r="M53" s="229">
        <v>0.10091247891426949</v>
      </c>
      <c r="N53" s="229">
        <v>0.1097226424757759</v>
      </c>
      <c r="O53" s="229">
        <v>0.1018259039718685</v>
      </c>
      <c r="P53" s="229">
        <v>8.6986130089631408E-2</v>
      </c>
      <c r="Q53" s="229">
        <v>9.9782741775974362E-2</v>
      </c>
      <c r="R53" s="229">
        <v>0.1185851091038594</v>
      </c>
      <c r="S53" s="229">
        <v>0.12761135623664041</v>
      </c>
      <c r="T53" s="229">
        <v>0.13487834102886431</v>
      </c>
      <c r="U53" s="229">
        <v>4.407972922615979E-2</v>
      </c>
      <c r="V53" s="229">
        <v>3.1393225607502392E-2</v>
      </c>
      <c r="W53" s="229">
        <v>0.1020440353408925</v>
      </c>
      <c r="X53" s="229">
        <v>7.0321913440348202E-2</v>
      </c>
      <c r="Y53" s="229">
        <v>5.5821000359354431E-2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0</v>
      </c>
      <c r="C59" s="279">
        <v>0</v>
      </c>
      <c r="D59" s="279">
        <v>0</v>
      </c>
      <c r="E59" s="279">
        <v>0</v>
      </c>
      <c r="F59" s="279">
        <v>0</v>
      </c>
      <c r="G59" s="279">
        <v>0</v>
      </c>
      <c r="H59" s="279">
        <v>0</v>
      </c>
      <c r="I59" s="279">
        <v>0</v>
      </c>
      <c r="J59" s="279">
        <v>0</v>
      </c>
      <c r="K59" s="279">
        <v>0</v>
      </c>
      <c r="L59" s="279">
        <v>0</v>
      </c>
      <c r="M59" s="279">
        <v>0</v>
      </c>
      <c r="N59" s="279">
        <v>0</v>
      </c>
      <c r="O59" s="279">
        <v>0</v>
      </c>
      <c r="P59" s="279">
        <v>0</v>
      </c>
      <c r="Q59" s="279">
        <v>0</v>
      </c>
      <c r="R59" s="279">
        <v>0</v>
      </c>
      <c r="S59" s="279">
        <v>0</v>
      </c>
      <c r="T59" s="279">
        <v>0</v>
      </c>
      <c r="U59" s="279">
        <v>0</v>
      </c>
      <c r="V59" s="279">
        <v>0</v>
      </c>
      <c r="W59" s="279">
        <v>0</v>
      </c>
      <c r="X59" s="279">
        <v>0</v>
      </c>
      <c r="Y59" s="279">
        <v>0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5.3638576409988579</v>
      </c>
      <c r="C61" s="223">
        <f t="shared" si="2"/>
        <v>7.7146738541331192</v>
      </c>
      <c r="D61" s="223">
        <f t="shared" si="2"/>
        <v>8.1868467593164542</v>
      </c>
      <c r="E61" s="223">
        <f t="shared" si="2"/>
        <v>7.8851609078873812</v>
      </c>
      <c r="F61" s="223">
        <f t="shared" si="2"/>
        <v>6.9162120824827182</v>
      </c>
      <c r="G61" s="223">
        <f t="shared" si="2"/>
        <v>7.8130280432720056</v>
      </c>
      <c r="H61" s="223">
        <f t="shared" si="2"/>
        <v>8.7441244048968567</v>
      </c>
      <c r="I61" s="223">
        <f t="shared" si="2"/>
        <v>6.3908478879717938</v>
      </c>
      <c r="J61" s="223">
        <f t="shared" si="2"/>
        <v>16.648273056758008</v>
      </c>
      <c r="K61" s="223">
        <f t="shared" si="2"/>
        <v>9.5315013022695272</v>
      </c>
      <c r="L61" s="223">
        <f t="shared" si="2"/>
        <v>13.328707550980049</v>
      </c>
      <c r="M61" s="223">
        <f t="shared" si="2"/>
        <v>7.337249506997594</v>
      </c>
      <c r="N61" s="223">
        <f t="shared" si="2"/>
        <v>4.1812014967449551</v>
      </c>
      <c r="O61" s="223">
        <f t="shared" si="2"/>
        <v>5.340586204859429</v>
      </c>
      <c r="P61" s="223">
        <f t="shared" si="2"/>
        <v>2.3686104640728978</v>
      </c>
      <c r="Q61" s="223">
        <f t="shared" si="2"/>
        <v>2.5123777577573212</v>
      </c>
      <c r="R61" s="223">
        <f t="shared" si="2"/>
        <v>3.4188258518848711</v>
      </c>
      <c r="S61" s="223">
        <f t="shared" si="2"/>
        <v>8.0317605772212275</v>
      </c>
      <c r="T61" s="223">
        <f t="shared" si="2"/>
        <v>9.2478805620373308</v>
      </c>
      <c r="U61" s="223">
        <f t="shared" si="2"/>
        <v>10.681427842087157</v>
      </c>
      <c r="V61" s="223">
        <f t="shared" si="2"/>
        <v>9.3156899647151068</v>
      </c>
      <c r="W61" s="223">
        <f t="shared" si="2"/>
        <v>4.4301161644441436</v>
      </c>
      <c r="X61" s="223">
        <f t="shared" si="2"/>
        <v>5.3769436123060377</v>
      </c>
      <c r="Y61" s="223">
        <f t="shared" si="2"/>
        <v>3.7889776520818779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0.1220738145553887</v>
      </c>
      <c r="C66" s="260">
        <v>0.17269504962268381</v>
      </c>
      <c r="D66" s="260">
        <v>0.2027538519806224</v>
      </c>
      <c r="E66" s="260">
        <v>0.2056585305381286</v>
      </c>
      <c r="F66" s="260">
        <v>0.25658215969739012</v>
      </c>
      <c r="G66" s="260">
        <v>0.27401291799374761</v>
      </c>
      <c r="H66" s="260">
        <v>0.32480921360740811</v>
      </c>
      <c r="I66" s="260">
        <v>0.25328325769260279</v>
      </c>
      <c r="J66" s="260">
        <v>0.74221555518115467</v>
      </c>
      <c r="K66" s="260">
        <v>0.50615507329561393</v>
      </c>
      <c r="L66" s="260">
        <v>0.73063844493533625</v>
      </c>
      <c r="M66" s="260">
        <v>0.34900175016069168</v>
      </c>
      <c r="N66" s="260">
        <v>0.1791676583881657</v>
      </c>
      <c r="O66" s="260">
        <v>0.22906864562395091</v>
      </c>
      <c r="P66" s="260">
        <v>0.11184859377549899</v>
      </c>
      <c r="Q66" s="260">
        <v>0.1158763360203057</v>
      </c>
      <c r="R66" s="260">
        <v>0.15527203149334751</v>
      </c>
      <c r="S66" s="260">
        <v>0.3715674202583118</v>
      </c>
      <c r="T66" s="260">
        <v>0.417634297538932</v>
      </c>
      <c r="U66" s="260">
        <v>0.45164308750623722</v>
      </c>
      <c r="V66" s="260">
        <v>0.40057537408325689</v>
      </c>
      <c r="W66" s="260">
        <v>0.19367435959579021</v>
      </c>
      <c r="X66" s="260">
        <v>0.16778358025236739</v>
      </c>
      <c r="Y66" s="260">
        <v>0.1137955302081589</v>
      </c>
      <c r="DA66" s="68" t="s">
        <v>1316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8.2021881781381242E-2</v>
      </c>
      <c r="K67" s="226">
        <v>9.9930481631950258E-2</v>
      </c>
      <c r="L67" s="226">
        <v>0.13137693498704239</v>
      </c>
      <c r="M67" s="226">
        <v>8.3202352870959881E-2</v>
      </c>
      <c r="N67" s="226">
        <v>0</v>
      </c>
      <c r="O67" s="226">
        <v>0</v>
      </c>
      <c r="P67" s="226">
        <v>0</v>
      </c>
      <c r="Q67" s="226">
        <v>0</v>
      </c>
      <c r="R67" s="226">
        <v>0</v>
      </c>
      <c r="S67" s="226">
        <v>5.0160022379518113E-3</v>
      </c>
      <c r="T67" s="226">
        <v>3.3195761643402523E-2</v>
      </c>
      <c r="U67" s="226">
        <v>2.5452005104000471E-2</v>
      </c>
      <c r="V67" s="226">
        <v>3.1539461625273067E-2</v>
      </c>
      <c r="W67" s="226">
        <v>1.0105977241134181E-2</v>
      </c>
      <c r="X67" s="226">
        <v>1.386944648505984E-2</v>
      </c>
      <c r="Y67" s="226">
        <v>1.1439292613408829E-2</v>
      </c>
      <c r="DA67" s="69" t="s">
        <v>1317</v>
      </c>
    </row>
    <row r="68" spans="1:105" ht="12" customHeight="1" x14ac:dyDescent="0.25">
      <c r="A68" s="37" t="s">
        <v>35</v>
      </c>
      <c r="B68" s="226">
        <v>0.1220738145553887</v>
      </c>
      <c r="C68" s="226">
        <v>0.17269504962268381</v>
      </c>
      <c r="D68" s="226">
        <v>0.2027538519806224</v>
      </c>
      <c r="E68" s="226">
        <v>0.2056585305381286</v>
      </c>
      <c r="F68" s="226">
        <v>0.25658215969739012</v>
      </c>
      <c r="G68" s="226">
        <v>0.27401291799374761</v>
      </c>
      <c r="H68" s="226">
        <v>0.32480921360740811</v>
      </c>
      <c r="I68" s="226">
        <v>0.25328325769260279</v>
      </c>
      <c r="J68" s="226">
        <v>0.66019367339977342</v>
      </c>
      <c r="K68" s="226">
        <v>0.40622459166366359</v>
      </c>
      <c r="L68" s="226">
        <v>0.59926150994829386</v>
      </c>
      <c r="M68" s="226">
        <v>0.26579939728973179</v>
      </c>
      <c r="N68" s="226">
        <v>0.1791676583881657</v>
      </c>
      <c r="O68" s="226">
        <v>0.22906864562395091</v>
      </c>
      <c r="P68" s="226">
        <v>0.11184859377549899</v>
      </c>
      <c r="Q68" s="226">
        <v>0.1158763360203057</v>
      </c>
      <c r="R68" s="226">
        <v>0.15527203149334751</v>
      </c>
      <c r="S68" s="226">
        <v>0.36655141802036001</v>
      </c>
      <c r="T68" s="226">
        <v>0.38443853589552951</v>
      </c>
      <c r="U68" s="226">
        <v>0.42619108240223669</v>
      </c>
      <c r="V68" s="226">
        <v>0.36903591245798378</v>
      </c>
      <c r="W68" s="226">
        <v>0.183568382354656</v>
      </c>
      <c r="X68" s="226">
        <v>0.1539141337673075</v>
      </c>
      <c r="Y68" s="226">
        <v>0.1023562375947501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3.127337963806275</v>
      </c>
      <c r="C72" s="261">
        <f t="shared" si="3"/>
        <v>4.6504303585282463</v>
      </c>
      <c r="D72" s="261">
        <f t="shared" si="3"/>
        <v>4.859770324236095</v>
      </c>
      <c r="E72" s="261">
        <f t="shared" si="3"/>
        <v>4.7329589179536304</v>
      </c>
      <c r="F72" s="261">
        <f t="shared" si="3"/>
        <v>3.924708499059292</v>
      </c>
      <c r="G72" s="261">
        <f t="shared" si="3"/>
        <v>4.5642520305867613</v>
      </c>
      <c r="H72" s="261">
        <f t="shared" si="3"/>
        <v>4.973124390852167</v>
      </c>
      <c r="I72" s="261">
        <f t="shared" si="3"/>
        <v>3.4838119336774849</v>
      </c>
      <c r="J72" s="261">
        <f t="shared" si="3"/>
        <v>8.7656358543569173</v>
      </c>
      <c r="K72" s="261">
        <f t="shared" si="3"/>
        <v>4.6059362263917523</v>
      </c>
      <c r="L72" s="261">
        <f t="shared" si="3"/>
        <v>6.2659873668847128</v>
      </c>
      <c r="M72" s="261">
        <f t="shared" si="3"/>
        <v>3.6478144907728058</v>
      </c>
      <c r="N72" s="261">
        <f t="shared" si="3"/>
        <v>2.0281268498025158</v>
      </c>
      <c r="O72" s="261">
        <f t="shared" si="3"/>
        <v>2.525148249671433</v>
      </c>
      <c r="P72" s="261">
        <f t="shared" si="3"/>
        <v>1.0128295465732851</v>
      </c>
      <c r="Q72" s="261">
        <f t="shared" si="3"/>
        <v>1.1362763982100881</v>
      </c>
      <c r="R72" s="261">
        <f t="shared" si="3"/>
        <v>1.647786899872407</v>
      </c>
      <c r="S72" s="261">
        <f t="shared" si="3"/>
        <v>3.9590745668866978</v>
      </c>
      <c r="T72" s="261">
        <f t="shared" si="3"/>
        <v>4.7453793705753924</v>
      </c>
      <c r="U72" s="261">
        <f t="shared" si="3"/>
        <v>5.2020029564553418</v>
      </c>
      <c r="V72" s="261">
        <f t="shared" si="3"/>
        <v>4.1466099623567132</v>
      </c>
      <c r="W72" s="261">
        <f t="shared" si="3"/>
        <v>2.080971266815836</v>
      </c>
      <c r="X72" s="261">
        <f t="shared" si="3"/>
        <v>2.7045055760279388</v>
      </c>
      <c r="Y72" s="261">
        <f t="shared" si="3"/>
        <v>1.888734196712277</v>
      </c>
      <c r="DA72" s="70"/>
    </row>
    <row r="73" spans="1:105" ht="12" customHeight="1" x14ac:dyDescent="0.25">
      <c r="A73" s="60" t="s">
        <v>1052</v>
      </c>
      <c r="B73" s="262">
        <v>3.127337963806275</v>
      </c>
      <c r="C73" s="262">
        <v>4.6504303585282463</v>
      </c>
      <c r="D73" s="262">
        <v>4.859770324236095</v>
      </c>
      <c r="E73" s="262">
        <v>4.7329589179536304</v>
      </c>
      <c r="F73" s="262">
        <v>3.924708499059292</v>
      </c>
      <c r="G73" s="262">
        <v>4.5642520305867613</v>
      </c>
      <c r="H73" s="262">
        <v>4.973124390852167</v>
      </c>
      <c r="I73" s="262">
        <v>3.4838119336774849</v>
      </c>
      <c r="J73" s="262">
        <v>8.7656358543569173</v>
      </c>
      <c r="K73" s="262">
        <v>4.6059362263917523</v>
      </c>
      <c r="L73" s="262">
        <v>6.2659873668847128</v>
      </c>
      <c r="M73" s="262">
        <v>3.6478144907728058</v>
      </c>
      <c r="N73" s="262">
        <v>2.0281268498025158</v>
      </c>
      <c r="O73" s="262">
        <v>2.525148249671433</v>
      </c>
      <c r="P73" s="262">
        <v>1.0128295465732851</v>
      </c>
      <c r="Q73" s="262">
        <v>1.1362763982100881</v>
      </c>
      <c r="R73" s="262">
        <v>1.647786899872407</v>
      </c>
      <c r="S73" s="262">
        <v>3.9590745668866978</v>
      </c>
      <c r="T73" s="262">
        <v>4.7453793705753924</v>
      </c>
      <c r="U73" s="262">
        <v>5.2020029564553418</v>
      </c>
      <c r="V73" s="262">
        <v>4.1466099623567132</v>
      </c>
      <c r="W73" s="262">
        <v>2.080971266815836</v>
      </c>
      <c r="X73" s="262">
        <v>2.7045055760279388</v>
      </c>
      <c r="Y73" s="262">
        <v>1.888734196712277</v>
      </c>
      <c r="DA73" s="72" t="s">
        <v>1322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0.1932501085522621</v>
      </c>
      <c r="P74" s="229">
        <v>4.5984804259788792E-2</v>
      </c>
      <c r="Q74" s="229">
        <v>0</v>
      </c>
      <c r="R74" s="229">
        <v>0</v>
      </c>
      <c r="S74" s="229">
        <v>0</v>
      </c>
      <c r="T74" s="229">
        <v>3.379587656461789E-2</v>
      </c>
      <c r="U74" s="229">
        <v>3.0538379566246079E-3</v>
      </c>
      <c r="V74" s="229">
        <v>1.568999380143013E-2</v>
      </c>
      <c r="W74" s="229">
        <v>5.8900423382566923E-2</v>
      </c>
      <c r="X74" s="229">
        <v>2.4248872645573231E-2</v>
      </c>
      <c r="Y74" s="229">
        <v>1.133835337412723E-2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0.3814520964988522</v>
      </c>
      <c r="N76" s="229">
        <v>0.68378180174230663</v>
      </c>
      <c r="O76" s="229">
        <v>0.78302375365799814</v>
      </c>
      <c r="P76" s="229">
        <v>0.37618911491045559</v>
      </c>
      <c r="Q76" s="229">
        <v>0.42418091515909828</v>
      </c>
      <c r="R76" s="229">
        <v>0.55095404827340355</v>
      </c>
      <c r="S76" s="229">
        <v>1.173408859103114</v>
      </c>
      <c r="T76" s="229">
        <v>1.5440260061449229</v>
      </c>
      <c r="U76" s="229">
        <v>2.2061786095028801</v>
      </c>
      <c r="V76" s="229">
        <v>1.9986364384607209</v>
      </c>
      <c r="W76" s="229">
        <v>0.84311244659751805</v>
      </c>
      <c r="X76" s="229">
        <v>1.2687569421247491</v>
      </c>
      <c r="Y76" s="229">
        <v>1.0281993044457149</v>
      </c>
      <c r="DA76" s="73" t="s">
        <v>1325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0.67739499840932127</v>
      </c>
      <c r="K77" s="229">
        <v>0.90935258728614621</v>
      </c>
      <c r="L77" s="229">
        <v>1.1266943597550469</v>
      </c>
      <c r="M77" s="229">
        <v>0.77870393603379839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3.6759084188792777E-2</v>
      </c>
      <c r="T77" s="229">
        <v>0.25113978188069502</v>
      </c>
      <c r="U77" s="229">
        <v>0.16831272021823959</v>
      </c>
      <c r="V77" s="229">
        <v>0.16742027427440639</v>
      </c>
      <c r="W77" s="229">
        <v>6.137769567229736E-2</v>
      </c>
      <c r="X77" s="229">
        <v>0.1165104688853963</v>
      </c>
      <c r="Y77" s="229">
        <v>8.5265306194380497E-2</v>
      </c>
      <c r="DA77" s="73" t="s">
        <v>1326</v>
      </c>
    </row>
    <row r="78" spans="1:105" ht="12" customHeight="1" x14ac:dyDescent="0.25">
      <c r="A78" s="64" t="s">
        <v>32</v>
      </c>
      <c r="B78" s="229">
        <v>1.513108013243829</v>
      </c>
      <c r="C78" s="229">
        <v>1.67139757744758</v>
      </c>
      <c r="D78" s="229">
        <v>2.370013137250873</v>
      </c>
      <c r="E78" s="229">
        <v>1.8242376146994861</v>
      </c>
      <c r="F78" s="229">
        <v>0</v>
      </c>
      <c r="G78" s="229">
        <v>0</v>
      </c>
      <c r="H78" s="229">
        <v>0</v>
      </c>
      <c r="I78" s="229">
        <v>0</v>
      </c>
      <c r="J78" s="229">
        <v>1.4580610188339891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0.91427974332422657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1.177831236596621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6.268484869509014E-2</v>
      </c>
      <c r="T79" s="229">
        <v>7.9798430893267096E-3</v>
      </c>
      <c r="U79" s="229">
        <v>6.079428457312709E-3</v>
      </c>
      <c r="V79" s="229">
        <v>5.9175257093737124E-3</v>
      </c>
      <c r="W79" s="229">
        <v>2.6955160514085369E-3</v>
      </c>
      <c r="X79" s="229">
        <v>2.0315732133766142E-3</v>
      </c>
      <c r="Y79" s="229">
        <v>9.9630006148000391E-4</v>
      </c>
      <c r="DA79" s="73" t="s">
        <v>1328</v>
      </c>
    </row>
    <row r="80" spans="1:105" ht="12" customHeight="1" x14ac:dyDescent="0.25">
      <c r="A80" s="64" t="s">
        <v>35</v>
      </c>
      <c r="B80" s="229">
        <v>1.614229950562446</v>
      </c>
      <c r="C80" s="229">
        <v>2.0647530377564398</v>
      </c>
      <c r="D80" s="229">
        <v>2.489757186985222</v>
      </c>
      <c r="E80" s="229">
        <v>2.908721303254143</v>
      </c>
      <c r="F80" s="229">
        <v>3.924708499059292</v>
      </c>
      <c r="G80" s="229">
        <v>4.5642520305867613</v>
      </c>
      <c r="H80" s="229">
        <v>4.973124390852167</v>
      </c>
      <c r="I80" s="229">
        <v>3.4838119336774849</v>
      </c>
      <c r="J80" s="229">
        <v>5.4523486005169852</v>
      </c>
      <c r="K80" s="229">
        <v>3.6965836391056062</v>
      </c>
      <c r="L80" s="229">
        <v>5.1392930071296652</v>
      </c>
      <c r="M80" s="229">
        <v>2.4876584582401562</v>
      </c>
      <c r="N80" s="229">
        <v>1.344345048060209</v>
      </c>
      <c r="O80" s="229">
        <v>1.548874387461173</v>
      </c>
      <c r="P80" s="229">
        <v>0.59065562740304023</v>
      </c>
      <c r="Q80" s="229">
        <v>0.71209548305098924</v>
      </c>
      <c r="R80" s="229">
        <v>1.096832851599004</v>
      </c>
      <c r="S80" s="229">
        <v>2.686221774899701</v>
      </c>
      <c r="T80" s="229">
        <v>2.9084378628958301</v>
      </c>
      <c r="U80" s="229">
        <v>2.8183783603202852</v>
      </c>
      <c r="V80" s="229">
        <v>1.9589457301107811</v>
      </c>
      <c r="W80" s="229">
        <v>1.114885185112046</v>
      </c>
      <c r="X80" s="229">
        <v>1.2929577191588439</v>
      </c>
      <c r="Y80" s="229">
        <v>0.76293493263657386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1.9149070189117829</v>
      </c>
      <c r="C85" s="261">
        <v>2.6043026767201711</v>
      </c>
      <c r="D85" s="261">
        <v>2.800242236137223</v>
      </c>
      <c r="E85" s="261">
        <v>2.622128854397936</v>
      </c>
      <c r="F85" s="261">
        <v>2.3736111514873541</v>
      </c>
      <c r="G85" s="261">
        <v>2.580727785044592</v>
      </c>
      <c r="H85" s="261">
        <v>2.9871049778806862</v>
      </c>
      <c r="I85" s="261">
        <v>2.3049126726792282</v>
      </c>
      <c r="J85" s="261">
        <v>6.1886098238198803</v>
      </c>
      <c r="K85" s="261">
        <v>3.8183537187280412</v>
      </c>
      <c r="L85" s="261">
        <v>5.4679777446413453</v>
      </c>
      <c r="M85" s="261">
        <v>2.9294655220419248</v>
      </c>
      <c r="N85" s="261">
        <v>1.7372358518560871</v>
      </c>
      <c r="O85" s="261">
        <v>2.2852696492914291</v>
      </c>
      <c r="P85" s="261">
        <v>1.1017412640406321</v>
      </c>
      <c r="Q85" s="261">
        <v>1.1110058792334809</v>
      </c>
      <c r="R85" s="261">
        <v>1.4130700707417161</v>
      </c>
      <c r="S85" s="261">
        <v>3.2128084384018121</v>
      </c>
      <c r="T85" s="261">
        <v>3.5474673837163349</v>
      </c>
      <c r="U85" s="261">
        <v>4.4419601678795209</v>
      </c>
      <c r="V85" s="261">
        <v>4.2644843926761187</v>
      </c>
      <c r="W85" s="261">
        <v>1.9069864030909049</v>
      </c>
      <c r="X85" s="261">
        <v>2.2747598473236281</v>
      </c>
      <c r="Y85" s="261">
        <v>1.630992297340295</v>
      </c>
      <c r="DA85" s="70" t="s">
        <v>1334</v>
      </c>
    </row>
    <row r="86" spans="1:105" ht="12" customHeight="1" x14ac:dyDescent="0.25">
      <c r="A86" s="60" t="s">
        <v>1012</v>
      </c>
      <c r="B86" s="262">
        <v>1.9149070189117829</v>
      </c>
      <c r="C86" s="262">
        <v>2.6043026767201711</v>
      </c>
      <c r="D86" s="262">
        <v>2.800242236137223</v>
      </c>
      <c r="E86" s="262">
        <v>2.622128854397936</v>
      </c>
      <c r="F86" s="262">
        <v>2.3736111514873541</v>
      </c>
      <c r="G86" s="262">
        <v>2.580727785044592</v>
      </c>
      <c r="H86" s="262">
        <v>2.9871049778806862</v>
      </c>
      <c r="I86" s="262">
        <v>2.3049126726792282</v>
      </c>
      <c r="J86" s="262">
        <v>6.1886098238198803</v>
      </c>
      <c r="K86" s="262">
        <v>3.8183537187280412</v>
      </c>
      <c r="L86" s="262">
        <v>5.4679777446413453</v>
      </c>
      <c r="M86" s="262">
        <v>2.9294655220419248</v>
      </c>
      <c r="N86" s="262">
        <v>1.7372358518560871</v>
      </c>
      <c r="O86" s="262">
        <v>2.2852696492914291</v>
      </c>
      <c r="P86" s="262">
        <v>1.1017412640406321</v>
      </c>
      <c r="Q86" s="262">
        <v>1.1110058792334809</v>
      </c>
      <c r="R86" s="262">
        <v>1.4130700707417161</v>
      </c>
      <c r="S86" s="262">
        <v>3.2128084384018121</v>
      </c>
      <c r="T86" s="262">
        <v>3.5474673837163349</v>
      </c>
      <c r="U86" s="262">
        <v>4.4419601678795209</v>
      </c>
      <c r="V86" s="262">
        <v>4.2644843926761187</v>
      </c>
      <c r="W86" s="262">
        <v>1.9069864030909049</v>
      </c>
      <c r="X86" s="262">
        <v>2.2747598473236281</v>
      </c>
      <c r="Y86" s="262">
        <v>1.630992297340295</v>
      </c>
      <c r="DA86" s="72" t="s">
        <v>1335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0.17489215053184401</v>
      </c>
      <c r="P87" s="230">
        <v>5.0021601900586833E-2</v>
      </c>
      <c r="Q87" s="230">
        <v>0</v>
      </c>
      <c r="R87" s="230">
        <v>0</v>
      </c>
      <c r="S87" s="230">
        <v>0</v>
      </c>
      <c r="T87" s="230">
        <v>2.5307084429230221E-2</v>
      </c>
      <c r="U87" s="230">
        <v>2.6107055828267071E-3</v>
      </c>
      <c r="V87" s="230">
        <v>1.6159068733334801E-2</v>
      </c>
      <c r="W87" s="230">
        <v>5.4045911128751102E-2</v>
      </c>
      <c r="X87" s="230">
        <v>2.041106104242485E-2</v>
      </c>
      <c r="Y87" s="230">
        <v>9.7962577593708987E-3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0.30633431821453733</v>
      </c>
      <c r="N88" s="295">
        <v>0.58570806897465688</v>
      </c>
      <c r="O88" s="295">
        <v>0.70863974784122374</v>
      </c>
      <c r="P88" s="295">
        <v>0.40921305305717859</v>
      </c>
      <c r="Q88" s="295">
        <v>0.4147472316971097</v>
      </c>
      <c r="R88" s="295">
        <v>0.47247412637484709</v>
      </c>
      <c r="S88" s="295">
        <v>0.96754641010900444</v>
      </c>
      <c r="T88" s="295">
        <v>1.1562001187844759</v>
      </c>
      <c r="U88" s="295">
        <v>1.886047293389522</v>
      </c>
      <c r="V88" s="295">
        <v>2.0583885494645928</v>
      </c>
      <c r="W88" s="295">
        <v>0.77362398678173216</v>
      </c>
      <c r="X88" s="295">
        <v>1.067953787882016</v>
      </c>
      <c r="Y88" s="295">
        <v>0.88835698465178814</v>
      </c>
      <c r="DA88" s="122" t="s">
        <v>1337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0.5524830373136016</v>
      </c>
      <c r="K89" s="295">
        <v>0.7538597285397356</v>
      </c>
      <c r="L89" s="295">
        <v>0.98320333627108658</v>
      </c>
      <c r="M89" s="295">
        <v>0.62535700164019925</v>
      </c>
      <c r="N89" s="295">
        <v>0</v>
      </c>
      <c r="O89" s="295">
        <v>0</v>
      </c>
      <c r="P89" s="295">
        <v>0</v>
      </c>
      <c r="Q89" s="295">
        <v>0</v>
      </c>
      <c r="R89" s="295">
        <v>0</v>
      </c>
      <c r="S89" s="295">
        <v>3.0310083028472989E-2</v>
      </c>
      <c r="T89" s="295">
        <v>0.18805890864943961</v>
      </c>
      <c r="U89" s="295">
        <v>0.14388941540964759</v>
      </c>
      <c r="V89" s="295">
        <v>0.17242554417754491</v>
      </c>
      <c r="W89" s="295">
        <v>5.6319009186856332E-2</v>
      </c>
      <c r="X89" s="295">
        <v>9.8070633107782926E-2</v>
      </c>
      <c r="Y89" s="295">
        <v>7.3668626285528088E-2</v>
      </c>
      <c r="DA89" s="122" t="s">
        <v>1338</v>
      </c>
    </row>
    <row r="90" spans="1:105" ht="12" customHeight="1" x14ac:dyDescent="0.25">
      <c r="A90" s="59" t="s">
        <v>32</v>
      </c>
      <c r="B90" s="295">
        <v>0.92649441424801382</v>
      </c>
      <c r="C90" s="295">
        <v>1.1650561321315061</v>
      </c>
      <c r="D90" s="295">
        <v>1.3656223328153241</v>
      </c>
      <c r="E90" s="295">
        <v>1.0106544700053639</v>
      </c>
      <c r="F90" s="295">
        <v>0</v>
      </c>
      <c r="G90" s="295">
        <v>0</v>
      </c>
      <c r="H90" s="295">
        <v>0</v>
      </c>
      <c r="I90" s="295">
        <v>0</v>
      </c>
      <c r="J90" s="295">
        <v>1.189193870881232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1339</v>
      </c>
    </row>
    <row r="91" spans="1:105" ht="12" customHeight="1" x14ac:dyDescent="0.25">
      <c r="A91" s="59" t="s">
        <v>35</v>
      </c>
      <c r="B91" s="295">
        <v>0.9884126046637689</v>
      </c>
      <c r="C91" s="295">
        <v>1.439246544588664</v>
      </c>
      <c r="D91" s="295">
        <v>1.4346199033218989</v>
      </c>
      <c r="E91" s="295">
        <v>1.6114743843925721</v>
      </c>
      <c r="F91" s="295">
        <v>2.3736111514873541</v>
      </c>
      <c r="G91" s="295">
        <v>2.580727785044592</v>
      </c>
      <c r="H91" s="295">
        <v>2.9871049778806862</v>
      </c>
      <c r="I91" s="295">
        <v>2.3049126726792282</v>
      </c>
      <c r="J91" s="295">
        <v>4.4469329156250472</v>
      </c>
      <c r="K91" s="295">
        <v>3.0644939901883048</v>
      </c>
      <c r="L91" s="295">
        <v>4.4847744083702592</v>
      </c>
      <c r="M91" s="295">
        <v>1.997774202187188</v>
      </c>
      <c r="N91" s="295">
        <v>1.1515277828814301</v>
      </c>
      <c r="O91" s="295">
        <v>1.4017377509183611</v>
      </c>
      <c r="P91" s="295">
        <v>0.64250660908286605</v>
      </c>
      <c r="Q91" s="295">
        <v>0.6962586475363709</v>
      </c>
      <c r="R91" s="295">
        <v>0.94059594436686855</v>
      </c>
      <c r="S91" s="295">
        <v>2.214951945264334</v>
      </c>
      <c r="T91" s="295">
        <v>2.1779012718531892</v>
      </c>
      <c r="U91" s="295">
        <v>2.409412753497524</v>
      </c>
      <c r="V91" s="295">
        <v>2.0175112303006451</v>
      </c>
      <c r="W91" s="295">
        <v>1.0229974959935659</v>
      </c>
      <c r="X91" s="295">
        <v>1.0883243652914041</v>
      </c>
      <c r="Y91" s="295">
        <v>0.65917042864360842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0.19953884372541111</v>
      </c>
      <c r="C93" s="261">
        <f t="shared" si="4"/>
        <v>0.28724576926201761</v>
      </c>
      <c r="D93" s="261">
        <f t="shared" si="4"/>
        <v>0.32408034696251453</v>
      </c>
      <c r="E93" s="261">
        <f t="shared" si="4"/>
        <v>0.32441460499768571</v>
      </c>
      <c r="F93" s="261">
        <f t="shared" si="4"/>
        <v>0.36131027223868184</v>
      </c>
      <c r="G93" s="261">
        <f t="shared" si="4"/>
        <v>0.39403530964690381</v>
      </c>
      <c r="H93" s="261">
        <f t="shared" si="4"/>
        <v>0.45908582255659491</v>
      </c>
      <c r="I93" s="261">
        <f t="shared" si="4"/>
        <v>0.34884002392247854</v>
      </c>
      <c r="J93" s="261">
        <f t="shared" si="4"/>
        <v>0.95181182340005699</v>
      </c>
      <c r="K93" s="261">
        <f t="shared" si="4"/>
        <v>0.60105628385412035</v>
      </c>
      <c r="L93" s="261">
        <f t="shared" si="4"/>
        <v>0.86410399451865372</v>
      </c>
      <c r="M93" s="261">
        <f t="shared" si="4"/>
        <v>0.4109677440221709</v>
      </c>
      <c r="N93" s="261">
        <f t="shared" si="4"/>
        <v>0.23667113669818607</v>
      </c>
      <c r="O93" s="261">
        <f t="shared" si="4"/>
        <v>0.30109966027261637</v>
      </c>
      <c r="P93" s="261">
        <f t="shared" si="4"/>
        <v>0.14219105968348172</v>
      </c>
      <c r="Q93" s="261">
        <f t="shared" si="4"/>
        <v>0.14921914429344668</v>
      </c>
      <c r="R93" s="261">
        <f t="shared" si="4"/>
        <v>0.2026968497774006</v>
      </c>
      <c r="S93" s="261">
        <f t="shared" si="4"/>
        <v>0.48831015167440572</v>
      </c>
      <c r="T93" s="261">
        <f t="shared" si="4"/>
        <v>0.53739951020667265</v>
      </c>
      <c r="U93" s="261">
        <f t="shared" si="4"/>
        <v>0.58582163024605605</v>
      </c>
      <c r="V93" s="261">
        <f t="shared" si="4"/>
        <v>0.50402023559901821</v>
      </c>
      <c r="W93" s="261">
        <f t="shared" si="4"/>
        <v>0.24848413494161306</v>
      </c>
      <c r="X93" s="261">
        <f t="shared" si="4"/>
        <v>0.22989460870210343</v>
      </c>
      <c r="Y93" s="261">
        <f t="shared" si="4"/>
        <v>0.15545562782114697</v>
      </c>
      <c r="DA93" s="70"/>
    </row>
    <row r="94" spans="1:105" ht="12" customHeight="1" x14ac:dyDescent="0.25">
      <c r="A94" s="60" t="s">
        <v>1022</v>
      </c>
      <c r="B94" s="262">
        <v>0.13094387786770029</v>
      </c>
      <c r="C94" s="262">
        <v>0.18524332649479661</v>
      </c>
      <c r="D94" s="262">
        <v>0.217486245741179</v>
      </c>
      <c r="E94" s="262">
        <v>0.22060198252440569</v>
      </c>
      <c r="F94" s="262">
        <v>0.27522579764394428</v>
      </c>
      <c r="G94" s="262">
        <v>0.29392310053246851</v>
      </c>
      <c r="H94" s="262">
        <v>0.35000541559556941</v>
      </c>
      <c r="I94" s="262">
        <v>0.27242616542333492</v>
      </c>
      <c r="J94" s="262">
        <v>0.75954654887279616</v>
      </c>
      <c r="K94" s="262">
        <v>0.5000297744558202</v>
      </c>
      <c r="L94" s="262">
        <v>0.72666595792948463</v>
      </c>
      <c r="M94" s="262">
        <v>0.33095665684652092</v>
      </c>
      <c r="N94" s="262">
        <v>0.19218624455432951</v>
      </c>
      <c r="O94" s="262">
        <v>0.2457131110807747</v>
      </c>
      <c r="P94" s="262">
        <v>0.1199756774731378</v>
      </c>
      <c r="Q94" s="262">
        <v>0.12429608140667139</v>
      </c>
      <c r="R94" s="262">
        <v>0.16655432618523899</v>
      </c>
      <c r="S94" s="262">
        <v>0.40147189246266579</v>
      </c>
      <c r="T94" s="262">
        <v>0.4333144577838996</v>
      </c>
      <c r="U94" s="262">
        <v>0.47172100558716351</v>
      </c>
      <c r="V94" s="262">
        <v>0.41306857892328269</v>
      </c>
      <c r="W94" s="262">
        <v>0.20284015445401141</v>
      </c>
      <c r="X94" s="262">
        <v>0.17057403964411949</v>
      </c>
      <c r="Y94" s="262">
        <v>0.11402817123117059</v>
      </c>
      <c r="DA94" s="72" t="s">
        <v>1342</v>
      </c>
    </row>
    <row r="95" spans="1:105" ht="12" customHeight="1" x14ac:dyDescent="0.25">
      <c r="A95" s="60" t="s">
        <v>1024</v>
      </c>
      <c r="B95" s="262">
        <v>6.8594965857710827E-2</v>
      </c>
      <c r="C95" s="262">
        <v>0.10200244276722099</v>
      </c>
      <c r="D95" s="262">
        <v>0.1065941012213355</v>
      </c>
      <c r="E95" s="262">
        <v>0.10381262247328001</v>
      </c>
      <c r="F95" s="262">
        <v>8.6084474594737587E-2</v>
      </c>
      <c r="G95" s="262">
        <v>0.1001122091144353</v>
      </c>
      <c r="H95" s="262">
        <v>0.1090804069610255</v>
      </c>
      <c r="I95" s="262">
        <v>7.6413858499143616E-2</v>
      </c>
      <c r="J95" s="262">
        <v>0.1922652745272608</v>
      </c>
      <c r="K95" s="262">
        <v>0.1010265093983002</v>
      </c>
      <c r="L95" s="262">
        <v>0.13743803658916909</v>
      </c>
      <c r="M95" s="262">
        <v>8.0011087175649961E-2</v>
      </c>
      <c r="N95" s="262">
        <v>4.4484892143856557E-2</v>
      </c>
      <c r="O95" s="262">
        <v>5.5386549191841647E-2</v>
      </c>
      <c r="P95" s="262">
        <v>2.2215382210343939E-2</v>
      </c>
      <c r="Q95" s="262">
        <v>2.4923062886775298E-2</v>
      </c>
      <c r="R95" s="262">
        <v>3.61425235921616E-2</v>
      </c>
      <c r="S95" s="262">
        <v>8.683825921173996E-2</v>
      </c>
      <c r="T95" s="262">
        <v>0.10408505242277299</v>
      </c>
      <c r="U95" s="262">
        <v>0.11410062465889249</v>
      </c>
      <c r="V95" s="262">
        <v>9.095165667573557E-2</v>
      </c>
      <c r="W95" s="262">
        <v>4.5643980487601647E-2</v>
      </c>
      <c r="X95" s="262">
        <v>5.9320569057983941E-2</v>
      </c>
      <c r="Y95" s="262">
        <v>4.1427456589976361E-2</v>
      </c>
      <c r="DA95" s="72" t="s">
        <v>1343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4.2387438618906124E-3</v>
      </c>
      <c r="P96" s="229">
        <v>1.008629740271053E-3</v>
      </c>
      <c r="Q96" s="229">
        <v>0</v>
      </c>
      <c r="R96" s="229">
        <v>0</v>
      </c>
      <c r="S96" s="229">
        <v>0</v>
      </c>
      <c r="T96" s="229">
        <v>7.4127805370285786E-4</v>
      </c>
      <c r="U96" s="229">
        <v>6.6982818228795269E-5</v>
      </c>
      <c r="V96" s="229">
        <v>3.4414399772990568E-4</v>
      </c>
      <c r="W96" s="229">
        <v>1.291920661499112E-3</v>
      </c>
      <c r="X96" s="229">
        <v>5.3187426829513936E-4</v>
      </c>
      <c r="Y96" s="229">
        <v>2.4869520710013549E-4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8.3667623514040636E-3</v>
      </c>
      <c r="N98" s="229">
        <v>1.499805581855016E-2</v>
      </c>
      <c r="O98" s="229">
        <v>1.717482672789699E-2</v>
      </c>
      <c r="P98" s="229">
        <v>8.2513242227003625E-3</v>
      </c>
      <c r="Q98" s="229">
        <v>9.3039753712506959E-3</v>
      </c>
      <c r="R98" s="229">
        <v>1.2084614636431649E-2</v>
      </c>
      <c r="S98" s="229">
        <v>2.5737525511745268E-2</v>
      </c>
      <c r="T98" s="229">
        <v>3.3866634307097063E-2</v>
      </c>
      <c r="U98" s="229">
        <v>4.8390275738115399E-2</v>
      </c>
      <c r="V98" s="229">
        <v>4.3838050074808753E-2</v>
      </c>
      <c r="W98" s="229">
        <v>1.849281086914541E-2</v>
      </c>
      <c r="X98" s="229">
        <v>2.7828888381752109E-2</v>
      </c>
      <c r="Y98" s="229">
        <v>2.255250215986725E-2</v>
      </c>
      <c r="DA98" s="73" t="s">
        <v>1346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1.4857967807073189E-2</v>
      </c>
      <c r="K99" s="229">
        <v>1.9945720737388841E-2</v>
      </c>
      <c r="L99" s="229">
        <v>2.471289065458368E-2</v>
      </c>
      <c r="M99" s="229">
        <v>1.7080075937968661E-2</v>
      </c>
      <c r="N99" s="229">
        <v>0</v>
      </c>
      <c r="O99" s="229">
        <v>0</v>
      </c>
      <c r="P99" s="229">
        <v>0</v>
      </c>
      <c r="Q99" s="229">
        <v>0</v>
      </c>
      <c r="R99" s="229">
        <v>0</v>
      </c>
      <c r="S99" s="229">
        <v>8.0627298810457388E-4</v>
      </c>
      <c r="T99" s="229">
        <v>5.5084947527232961E-3</v>
      </c>
      <c r="U99" s="229">
        <v>3.6917677048043441E-3</v>
      </c>
      <c r="V99" s="229">
        <v>3.6721928140328402E-3</v>
      </c>
      <c r="W99" s="229">
        <v>1.346257100381302E-3</v>
      </c>
      <c r="X99" s="229">
        <v>2.555538201420533E-3</v>
      </c>
      <c r="Y99" s="229">
        <v>1.870207452773114E-3</v>
      </c>
      <c r="DA99" s="73" t="s">
        <v>1347</v>
      </c>
    </row>
    <row r="100" spans="1:105" ht="12" customHeight="1" x14ac:dyDescent="0.25">
      <c r="A100" s="64" t="s">
        <v>32</v>
      </c>
      <c r="B100" s="229">
        <v>3.3188479693817503E-2</v>
      </c>
      <c r="C100" s="229">
        <v>3.6660399703055353E-2</v>
      </c>
      <c r="D100" s="229">
        <v>5.198381886241199E-2</v>
      </c>
      <c r="E100" s="229">
        <v>4.0012789901467311E-2</v>
      </c>
      <c r="F100" s="229">
        <v>0</v>
      </c>
      <c r="G100" s="229">
        <v>0</v>
      </c>
      <c r="H100" s="229">
        <v>0</v>
      </c>
      <c r="I100" s="229">
        <v>0</v>
      </c>
      <c r="J100" s="229">
        <v>3.1981080063264972E-2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2.0053792875456181E-2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2.5834525847714E-2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1.3749281675978901E-3</v>
      </c>
      <c r="T101" s="229">
        <v>1.7502971236151409E-4</v>
      </c>
      <c r="U101" s="229">
        <v>1.333460573465521E-4</v>
      </c>
      <c r="V101" s="229">
        <v>1.2979488584041E-4</v>
      </c>
      <c r="W101" s="229">
        <v>5.9123393011940438E-5</v>
      </c>
      <c r="X101" s="229">
        <v>4.4560484610815527E-5</v>
      </c>
      <c r="Y101" s="229">
        <v>2.1852824828077821E-5</v>
      </c>
      <c r="DA101" s="73" t="s">
        <v>1349</v>
      </c>
    </row>
    <row r="102" spans="1:105" ht="12" customHeight="1" x14ac:dyDescent="0.25">
      <c r="A102" s="64" t="s">
        <v>35</v>
      </c>
      <c r="B102" s="229">
        <v>3.5406486163893323E-2</v>
      </c>
      <c r="C102" s="229">
        <v>4.5288250188709418E-2</v>
      </c>
      <c r="D102" s="229">
        <v>5.4610282358923477E-2</v>
      </c>
      <c r="E102" s="229">
        <v>6.3799832571812723E-2</v>
      </c>
      <c r="F102" s="229">
        <v>8.6084474594737587E-2</v>
      </c>
      <c r="G102" s="229">
        <v>0.1001122091144353</v>
      </c>
      <c r="H102" s="229">
        <v>0.1090804069610255</v>
      </c>
      <c r="I102" s="229">
        <v>7.6413858499143616E-2</v>
      </c>
      <c r="J102" s="229">
        <v>0.1195917008092087</v>
      </c>
      <c r="K102" s="229">
        <v>8.1080788660911396E-2</v>
      </c>
      <c r="L102" s="229">
        <v>0.11272514593458539</v>
      </c>
      <c r="M102" s="229">
        <v>5.4564248886277242E-2</v>
      </c>
      <c r="N102" s="229">
        <v>2.9486836325306399E-2</v>
      </c>
      <c r="O102" s="229">
        <v>3.3972978602054053E-2</v>
      </c>
      <c r="P102" s="229">
        <v>1.295542824737253E-2</v>
      </c>
      <c r="Q102" s="229">
        <v>1.5619087515524601E-2</v>
      </c>
      <c r="R102" s="229">
        <v>2.4057908955729949E-2</v>
      </c>
      <c r="S102" s="229">
        <v>5.8919532544292233E-2</v>
      </c>
      <c r="T102" s="229">
        <v>6.3793615596888315E-2</v>
      </c>
      <c r="U102" s="229">
        <v>6.1818252340397437E-2</v>
      </c>
      <c r="V102" s="229">
        <v>4.2967474903323657E-2</v>
      </c>
      <c r="W102" s="229">
        <v>2.4453868463563889E-2</v>
      </c>
      <c r="X102" s="229">
        <v>2.8359707721905349E-2</v>
      </c>
      <c r="Y102" s="229">
        <v>1.6734198945407789E-2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4.7674227277923302</v>
      </c>
      <c r="C110" s="223">
        <v>6.4815252829302219</v>
      </c>
      <c r="D110" s="223">
        <v>7.131803015984671</v>
      </c>
      <c r="E110" s="223">
        <v>7.1814068820018759</v>
      </c>
      <c r="F110" s="223">
        <v>7.028974632248211</v>
      </c>
      <c r="G110" s="223">
        <v>8.8004200871795639</v>
      </c>
      <c r="H110" s="223">
        <v>10.72571105354894</v>
      </c>
      <c r="I110" s="223">
        <v>8.3578208356888535</v>
      </c>
      <c r="J110" s="223">
        <v>11.700388299735311</v>
      </c>
      <c r="K110" s="223">
        <v>9.8483551168363803</v>
      </c>
      <c r="L110" s="223">
        <v>12.34690455892108</v>
      </c>
      <c r="M110" s="223">
        <v>12.21228360119315</v>
      </c>
      <c r="N110" s="223">
        <v>11.13148041446977</v>
      </c>
      <c r="O110" s="223">
        <v>12.132572359337461</v>
      </c>
      <c r="P110" s="223">
        <v>10.206323976205219</v>
      </c>
      <c r="Q110" s="223">
        <v>9.6585442690109424</v>
      </c>
      <c r="R110" s="223">
        <v>11.19376215285696</v>
      </c>
      <c r="S110" s="223">
        <v>10.8504978728291</v>
      </c>
      <c r="T110" s="223">
        <v>13.505927683270309</v>
      </c>
      <c r="U110" s="223">
        <v>10.279774798738069</v>
      </c>
      <c r="V110" s="223">
        <v>9.5478836682206651</v>
      </c>
      <c r="W110" s="223">
        <v>10.100339586187189</v>
      </c>
      <c r="X110" s="223">
        <v>7.653770093546397</v>
      </c>
      <c r="Y110" s="223">
        <v>8.2632000258740188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0.18926285313560709</v>
      </c>
      <c r="C115" s="260">
        <v>0.25356117859258309</v>
      </c>
      <c r="D115" s="260">
        <v>0.30608818069920068</v>
      </c>
      <c r="E115" s="260">
        <v>0.32320924816741409</v>
      </c>
      <c r="F115" s="260">
        <v>0.43338999428894881</v>
      </c>
      <c r="G115" s="260">
        <v>0.51661812065449053</v>
      </c>
      <c r="H115" s="260">
        <v>0.66180636015473626</v>
      </c>
      <c r="I115" s="260">
        <v>0.5455204358399065</v>
      </c>
      <c r="J115" s="260">
        <v>0.8495747600165755</v>
      </c>
      <c r="K115" s="260">
        <v>0.83248413369381324</v>
      </c>
      <c r="L115" s="260">
        <v>1.070731234267901</v>
      </c>
      <c r="M115" s="260">
        <v>0.94432609318596417</v>
      </c>
      <c r="N115" s="260">
        <v>0.77640477441895106</v>
      </c>
      <c r="O115" s="260">
        <v>0.84665057960471535</v>
      </c>
      <c r="P115" s="260">
        <v>0.77248389431918862</v>
      </c>
      <c r="Q115" s="260">
        <v>0.71696480487087966</v>
      </c>
      <c r="R115" s="260">
        <v>0.82070376828190872</v>
      </c>
      <c r="S115" s="260">
        <v>0.80776078302258913</v>
      </c>
      <c r="T115" s="260">
        <v>0.98981518823059123</v>
      </c>
      <c r="U115" s="260">
        <v>0.71075862176992466</v>
      </c>
      <c r="V115" s="260">
        <v>0.66994463808333504</v>
      </c>
      <c r="W115" s="260">
        <v>0.71825935456003931</v>
      </c>
      <c r="X115" s="260">
        <v>0.40565692657753422</v>
      </c>
      <c r="Y115" s="260">
        <v>0.42349699152197029</v>
      </c>
      <c r="DA115" s="68" t="s">
        <v>1362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9.3886095547427578E-2</v>
      </c>
      <c r="K116" s="226">
        <v>0.16435781210157541</v>
      </c>
      <c r="L116" s="226">
        <v>0.19252940866731899</v>
      </c>
      <c r="M116" s="226">
        <v>0.22512824876762741</v>
      </c>
      <c r="N116" s="226">
        <v>0</v>
      </c>
      <c r="O116" s="226">
        <v>0</v>
      </c>
      <c r="P116" s="226">
        <v>0</v>
      </c>
      <c r="Q116" s="226">
        <v>0</v>
      </c>
      <c r="R116" s="226">
        <v>0</v>
      </c>
      <c r="S116" s="226">
        <v>1.0904427230337551E-2</v>
      </c>
      <c r="T116" s="226">
        <v>7.8675696065070688E-2</v>
      </c>
      <c r="U116" s="226">
        <v>4.0054265346750439E-2</v>
      </c>
      <c r="V116" s="226">
        <v>5.2748357914521073E-2</v>
      </c>
      <c r="W116" s="226">
        <v>3.7478955425823253E-2</v>
      </c>
      <c r="X116" s="226">
        <v>3.3532703414710777E-2</v>
      </c>
      <c r="Y116" s="226">
        <v>4.2572023681917821E-2</v>
      </c>
      <c r="DA116" s="69" t="s">
        <v>1363</v>
      </c>
    </row>
    <row r="117" spans="1:105" ht="12" customHeight="1" x14ac:dyDescent="0.25">
      <c r="A117" s="37" t="s">
        <v>35</v>
      </c>
      <c r="B117" s="226">
        <v>0.18926285313560709</v>
      </c>
      <c r="C117" s="226">
        <v>0.25356117859258309</v>
      </c>
      <c r="D117" s="226">
        <v>0.30608818069920068</v>
      </c>
      <c r="E117" s="226">
        <v>0.32320924816741409</v>
      </c>
      <c r="F117" s="226">
        <v>0.43338999428894881</v>
      </c>
      <c r="G117" s="226">
        <v>0.51661812065449053</v>
      </c>
      <c r="H117" s="226">
        <v>0.66180636015473626</v>
      </c>
      <c r="I117" s="226">
        <v>0.5455204358399065</v>
      </c>
      <c r="J117" s="226">
        <v>0.75568866446914795</v>
      </c>
      <c r="K117" s="226">
        <v>0.66812632159223784</v>
      </c>
      <c r="L117" s="226">
        <v>0.87820182560058246</v>
      </c>
      <c r="M117" s="226">
        <v>0.71919784441833678</v>
      </c>
      <c r="N117" s="226">
        <v>0.77640477441895106</v>
      </c>
      <c r="O117" s="226">
        <v>0.84665057960471535</v>
      </c>
      <c r="P117" s="226">
        <v>0.77248389431918862</v>
      </c>
      <c r="Q117" s="226">
        <v>0.71696480487087966</v>
      </c>
      <c r="R117" s="226">
        <v>0.82070376828190872</v>
      </c>
      <c r="S117" s="226">
        <v>0.79685635579225156</v>
      </c>
      <c r="T117" s="226">
        <v>0.91113949216552059</v>
      </c>
      <c r="U117" s="226">
        <v>0.67070435642317416</v>
      </c>
      <c r="V117" s="226">
        <v>0.617196280168814</v>
      </c>
      <c r="W117" s="226">
        <v>0.68078039913421606</v>
      </c>
      <c r="X117" s="226">
        <v>0.3721242231628234</v>
      </c>
      <c r="Y117" s="226">
        <v>0.38092496784005248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2.3248858063171141</v>
      </c>
      <c r="C121" s="261">
        <f t="shared" si="5"/>
        <v>3.2740096889361552</v>
      </c>
      <c r="D121" s="261">
        <f t="shared" si="5"/>
        <v>3.517848506150012</v>
      </c>
      <c r="E121" s="261">
        <f t="shared" si="5"/>
        <v>3.566594433230001</v>
      </c>
      <c r="F121" s="261">
        <f t="shared" si="5"/>
        <v>3.1786577684243271</v>
      </c>
      <c r="G121" s="261">
        <f t="shared" si="5"/>
        <v>4.12621788386517</v>
      </c>
      <c r="H121" s="261">
        <f t="shared" si="5"/>
        <v>4.8586527468675476</v>
      </c>
      <c r="I121" s="261">
        <f t="shared" si="5"/>
        <v>3.5978510977098792</v>
      </c>
      <c r="J121" s="261">
        <f t="shared" si="5"/>
        <v>4.8110394330474184</v>
      </c>
      <c r="K121" s="261">
        <f t="shared" si="5"/>
        <v>3.632404735795538</v>
      </c>
      <c r="L121" s="261">
        <f t="shared" si="5"/>
        <v>4.403027604562487</v>
      </c>
      <c r="M121" s="261">
        <f t="shared" si="5"/>
        <v>4.7327228351913089</v>
      </c>
      <c r="N121" s="261">
        <f t="shared" si="5"/>
        <v>4.214127159866262</v>
      </c>
      <c r="O121" s="261">
        <f t="shared" si="5"/>
        <v>4.4751684191054304</v>
      </c>
      <c r="P121" s="261">
        <f t="shared" si="5"/>
        <v>3.354124735523579</v>
      </c>
      <c r="Q121" s="261">
        <f t="shared" si="5"/>
        <v>3.371095148269998</v>
      </c>
      <c r="R121" s="261">
        <f t="shared" si="5"/>
        <v>4.1761701052125266</v>
      </c>
      <c r="S121" s="261">
        <f t="shared" si="5"/>
        <v>4.1268887395135287</v>
      </c>
      <c r="T121" s="261">
        <f t="shared" si="5"/>
        <v>5.3927816488854532</v>
      </c>
      <c r="U121" s="261">
        <f t="shared" si="5"/>
        <v>3.9253763859796118</v>
      </c>
      <c r="V121" s="261">
        <f t="shared" si="5"/>
        <v>3.3253073890763631</v>
      </c>
      <c r="W121" s="261">
        <f t="shared" si="5"/>
        <v>3.7004895998992531</v>
      </c>
      <c r="X121" s="261">
        <f t="shared" si="5"/>
        <v>3.1353155884560069</v>
      </c>
      <c r="Y121" s="261">
        <f t="shared" si="5"/>
        <v>3.370388089199357</v>
      </c>
      <c r="DA121" s="70"/>
    </row>
    <row r="122" spans="1:105" ht="12" customHeight="1" x14ac:dyDescent="0.25">
      <c r="A122" s="60" t="s">
        <v>1052</v>
      </c>
      <c r="B122" s="262">
        <v>2.3248858063171141</v>
      </c>
      <c r="C122" s="262">
        <v>3.2740096889361552</v>
      </c>
      <c r="D122" s="262">
        <v>3.517848506150012</v>
      </c>
      <c r="E122" s="262">
        <v>3.566594433230001</v>
      </c>
      <c r="F122" s="262">
        <v>3.1786577684243271</v>
      </c>
      <c r="G122" s="262">
        <v>4.12621788386517</v>
      </c>
      <c r="H122" s="262">
        <v>4.8586527468675476</v>
      </c>
      <c r="I122" s="262">
        <v>3.5978510977098792</v>
      </c>
      <c r="J122" s="262">
        <v>4.8110394330474184</v>
      </c>
      <c r="K122" s="262">
        <v>3.632404735795538</v>
      </c>
      <c r="L122" s="262">
        <v>4.403027604562487</v>
      </c>
      <c r="M122" s="262">
        <v>4.7327228351913089</v>
      </c>
      <c r="N122" s="262">
        <v>4.214127159866262</v>
      </c>
      <c r="O122" s="262">
        <v>4.4751684191054304</v>
      </c>
      <c r="P122" s="262">
        <v>3.354124735523579</v>
      </c>
      <c r="Q122" s="262">
        <v>3.371095148269998</v>
      </c>
      <c r="R122" s="262">
        <v>4.1761701052125266</v>
      </c>
      <c r="S122" s="262">
        <v>4.1268887395135287</v>
      </c>
      <c r="T122" s="262">
        <v>5.3927816488854532</v>
      </c>
      <c r="U122" s="262">
        <v>3.9253763859796118</v>
      </c>
      <c r="V122" s="262">
        <v>3.3253073890763631</v>
      </c>
      <c r="W122" s="262">
        <v>3.7004895998992531</v>
      </c>
      <c r="X122" s="262">
        <v>3.1353155884560069</v>
      </c>
      <c r="Y122" s="262">
        <v>3.370388089199357</v>
      </c>
      <c r="DA122" s="72" t="s">
        <v>1368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0.34248554828189171</v>
      </c>
      <c r="P123" s="229">
        <v>0.15228502164831689</v>
      </c>
      <c r="Q123" s="229">
        <v>0</v>
      </c>
      <c r="R123" s="229">
        <v>0</v>
      </c>
      <c r="S123" s="229">
        <v>0</v>
      </c>
      <c r="T123" s="229">
        <v>3.8406578002123021E-2</v>
      </c>
      <c r="U123" s="229">
        <v>2.304393807901785E-3</v>
      </c>
      <c r="V123" s="229">
        <v>1.2582339018161481E-2</v>
      </c>
      <c r="W123" s="229">
        <v>0.104739747075105</v>
      </c>
      <c r="X123" s="229">
        <v>2.8111559126386059E-2</v>
      </c>
      <c r="Y123" s="229">
        <v>2.0232942904201169E-2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0.49490100228459089</v>
      </c>
      <c r="N125" s="229">
        <v>1.420790549873705</v>
      </c>
      <c r="O125" s="229">
        <v>1.3877059195378401</v>
      </c>
      <c r="P125" s="229">
        <v>1.245802138992578</v>
      </c>
      <c r="Q125" s="229">
        <v>1.258456329229481</v>
      </c>
      <c r="R125" s="229">
        <v>1.3963442881621231</v>
      </c>
      <c r="S125" s="229">
        <v>1.2231464009242139</v>
      </c>
      <c r="T125" s="229">
        <v>1.75467427598536</v>
      </c>
      <c r="U125" s="229">
        <v>1.664759034065783</v>
      </c>
      <c r="V125" s="229">
        <v>1.6027744536439159</v>
      </c>
      <c r="W125" s="229">
        <v>1.4992656986339059</v>
      </c>
      <c r="X125" s="229">
        <v>1.4708616073359531</v>
      </c>
      <c r="Y125" s="229">
        <v>1.834790038248465</v>
      </c>
      <c r="DA125" s="73" t="s">
        <v>1371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0.37178980546818868</v>
      </c>
      <c r="K126" s="229">
        <v>0.71714771594954718</v>
      </c>
      <c r="L126" s="229">
        <v>0.79171343276626271</v>
      </c>
      <c r="M126" s="229">
        <v>1.0103008004498999</v>
      </c>
      <c r="N126" s="229">
        <v>0</v>
      </c>
      <c r="O126" s="229">
        <v>0</v>
      </c>
      <c r="P126" s="229">
        <v>0</v>
      </c>
      <c r="Q126" s="229">
        <v>0</v>
      </c>
      <c r="R126" s="229">
        <v>0</v>
      </c>
      <c r="S126" s="229">
        <v>3.831719965124368E-2</v>
      </c>
      <c r="T126" s="229">
        <v>0.28540226213085451</v>
      </c>
      <c r="U126" s="229">
        <v>0.12700699767669249</v>
      </c>
      <c r="V126" s="229">
        <v>0.13426000520421821</v>
      </c>
      <c r="W126" s="229">
        <v>0.1091449594345688</v>
      </c>
      <c r="X126" s="229">
        <v>0.13506982294753009</v>
      </c>
      <c r="Y126" s="229">
        <v>0.15215331671323271</v>
      </c>
      <c r="DA126" s="73" t="s">
        <v>1372</v>
      </c>
    </row>
    <row r="127" spans="1:105" ht="12" customHeight="1" x14ac:dyDescent="0.25">
      <c r="A127" s="64" t="s">
        <v>32</v>
      </c>
      <c r="B127" s="229">
        <v>1.124855511021827</v>
      </c>
      <c r="C127" s="229">
        <v>1.1767022491999231</v>
      </c>
      <c r="D127" s="229">
        <v>1.7155846095966329</v>
      </c>
      <c r="E127" s="229">
        <v>1.3746824838887619</v>
      </c>
      <c r="F127" s="229">
        <v>0</v>
      </c>
      <c r="G127" s="229">
        <v>0</v>
      </c>
      <c r="H127" s="229">
        <v>0</v>
      </c>
      <c r="I127" s="229">
        <v>0</v>
      </c>
      <c r="J127" s="229">
        <v>0.80026014928659761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0.643673919888332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0.64645538770867317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6.5341885293488139E-2</v>
      </c>
      <c r="T128" s="229">
        <v>9.0685165531641191E-3</v>
      </c>
      <c r="U128" s="229">
        <v>4.587472384454159E-3</v>
      </c>
      <c r="V128" s="229">
        <v>4.7454648845839482E-3</v>
      </c>
      <c r="W128" s="229">
        <v>4.7933045850563107E-3</v>
      </c>
      <c r="X128" s="229">
        <v>2.3551895109583448E-3</v>
      </c>
      <c r="Y128" s="229">
        <v>1.7778668201835529E-3</v>
      </c>
      <c r="DA128" s="73" t="s">
        <v>1374</v>
      </c>
    </row>
    <row r="129" spans="1:105" ht="12" customHeight="1" x14ac:dyDescent="0.25">
      <c r="A129" s="64" t="s">
        <v>35</v>
      </c>
      <c r="B129" s="229">
        <v>1.200030295295287</v>
      </c>
      <c r="C129" s="229">
        <v>1.4536335198478989</v>
      </c>
      <c r="D129" s="229">
        <v>1.8022638965533779</v>
      </c>
      <c r="E129" s="229">
        <v>2.19191194934124</v>
      </c>
      <c r="F129" s="229">
        <v>3.1786577684243271</v>
      </c>
      <c r="G129" s="229">
        <v>4.12621788386517</v>
      </c>
      <c r="H129" s="229">
        <v>4.8586527468675476</v>
      </c>
      <c r="I129" s="229">
        <v>3.5978510977098792</v>
      </c>
      <c r="J129" s="229">
        <v>2.992534090583959</v>
      </c>
      <c r="K129" s="229">
        <v>2.9152570198459902</v>
      </c>
      <c r="L129" s="229">
        <v>3.611314171796224</v>
      </c>
      <c r="M129" s="229">
        <v>3.227521032456818</v>
      </c>
      <c r="N129" s="229">
        <v>2.793336609992557</v>
      </c>
      <c r="O129" s="229">
        <v>2.7449769512856981</v>
      </c>
      <c r="P129" s="229">
        <v>1.9560375748826839</v>
      </c>
      <c r="Q129" s="229">
        <v>2.1126388190405159</v>
      </c>
      <c r="R129" s="229">
        <v>2.779825817050404</v>
      </c>
      <c r="S129" s="229">
        <v>2.800083253644583</v>
      </c>
      <c r="T129" s="229">
        <v>3.305230016213951</v>
      </c>
      <c r="U129" s="229">
        <v>2.1267184880447809</v>
      </c>
      <c r="V129" s="229">
        <v>1.570945126325483</v>
      </c>
      <c r="W129" s="229">
        <v>1.9825458901706161</v>
      </c>
      <c r="X129" s="229">
        <v>1.4989174095351789</v>
      </c>
      <c r="Y129" s="229">
        <v>1.3614339245132749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1.598334720217305</v>
      </c>
      <c r="C134" s="261">
        <v>2.0585978079414451</v>
      </c>
      <c r="D134" s="261">
        <v>2.275884528232976</v>
      </c>
      <c r="E134" s="261">
        <v>2.2185450686981372</v>
      </c>
      <c r="F134" s="261">
        <v>2.158435986950094</v>
      </c>
      <c r="G134" s="261">
        <v>2.6194973936582362</v>
      </c>
      <c r="H134" s="261">
        <v>3.276651534770699</v>
      </c>
      <c r="I134" s="261">
        <v>2.672613711414245</v>
      </c>
      <c r="J134" s="261">
        <v>3.8136587324182312</v>
      </c>
      <c r="K134" s="261">
        <v>3.3810041485075248</v>
      </c>
      <c r="L134" s="261">
        <v>4.3140171277116002</v>
      </c>
      <c r="M134" s="261">
        <v>4.2673665794371436</v>
      </c>
      <c r="N134" s="261">
        <v>4.0528874038915674</v>
      </c>
      <c r="O134" s="261">
        <v>4.5472956257041419</v>
      </c>
      <c r="P134" s="261">
        <v>4.0965258171085877</v>
      </c>
      <c r="Q134" s="261">
        <v>3.700808519291336</v>
      </c>
      <c r="R134" s="261">
        <v>4.0209999324247274</v>
      </c>
      <c r="S134" s="261">
        <v>3.7601670917340062</v>
      </c>
      <c r="T134" s="261">
        <v>4.5264063869973157</v>
      </c>
      <c r="U134" s="261">
        <v>3.7633846060937608</v>
      </c>
      <c r="V134" s="261">
        <v>3.8397095448265679</v>
      </c>
      <c r="W134" s="261">
        <v>3.8074475927907971</v>
      </c>
      <c r="X134" s="261">
        <v>2.9608892808827241</v>
      </c>
      <c r="Y134" s="261">
        <v>3.2677905403950249</v>
      </c>
      <c r="DA134" s="70" t="s">
        <v>1380</v>
      </c>
    </row>
    <row r="135" spans="1:105" ht="12" customHeight="1" x14ac:dyDescent="0.25">
      <c r="A135" s="60" t="s">
        <v>1012</v>
      </c>
      <c r="B135" s="262">
        <v>1.598334720217305</v>
      </c>
      <c r="C135" s="262">
        <v>2.0585978079414451</v>
      </c>
      <c r="D135" s="262">
        <v>2.275884528232976</v>
      </c>
      <c r="E135" s="262">
        <v>2.2185450686981372</v>
      </c>
      <c r="F135" s="262">
        <v>2.158435986950094</v>
      </c>
      <c r="G135" s="262">
        <v>2.6194973936582362</v>
      </c>
      <c r="H135" s="262">
        <v>3.276651534770699</v>
      </c>
      <c r="I135" s="262">
        <v>2.672613711414245</v>
      </c>
      <c r="J135" s="262">
        <v>3.8136587324182312</v>
      </c>
      <c r="K135" s="262">
        <v>3.3810041485075248</v>
      </c>
      <c r="L135" s="262">
        <v>4.3140171277116002</v>
      </c>
      <c r="M135" s="262">
        <v>4.2673665794371436</v>
      </c>
      <c r="N135" s="262">
        <v>4.0528874038915674</v>
      </c>
      <c r="O135" s="262">
        <v>4.5472956257041419</v>
      </c>
      <c r="P135" s="262">
        <v>4.0965258171085877</v>
      </c>
      <c r="Q135" s="262">
        <v>3.700808519291336</v>
      </c>
      <c r="R135" s="262">
        <v>4.0209999324247274</v>
      </c>
      <c r="S135" s="262">
        <v>3.7601670917340062</v>
      </c>
      <c r="T135" s="262">
        <v>4.5264063869973157</v>
      </c>
      <c r="U135" s="262">
        <v>3.7633846060937608</v>
      </c>
      <c r="V135" s="262">
        <v>3.8397095448265679</v>
      </c>
      <c r="W135" s="262">
        <v>3.8074475927907971</v>
      </c>
      <c r="X135" s="262">
        <v>2.9608892808827241</v>
      </c>
      <c r="Y135" s="262">
        <v>3.2677905403950249</v>
      </c>
      <c r="DA135" s="72" t="s">
        <v>1381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0.34800545805613398</v>
      </c>
      <c r="P136" s="230">
        <v>0.18599174805104229</v>
      </c>
      <c r="Q136" s="230">
        <v>0</v>
      </c>
      <c r="R136" s="230">
        <v>0</v>
      </c>
      <c r="S136" s="230">
        <v>0</v>
      </c>
      <c r="T136" s="230">
        <v>3.2290684087064113E-2</v>
      </c>
      <c r="U136" s="230">
        <v>2.2118814284963111E-3</v>
      </c>
      <c r="V136" s="230">
        <v>1.45495034657538E-2</v>
      </c>
      <c r="W136" s="230">
        <v>0.10790689115235361</v>
      </c>
      <c r="X136" s="230">
        <v>2.6567592145194351E-2</v>
      </c>
      <c r="Y136" s="230">
        <v>1.9627387872736511E-2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0.44623868137290579</v>
      </c>
      <c r="N137" s="295">
        <v>1.3664286588196011</v>
      </c>
      <c r="O137" s="295">
        <v>1.410071860254049</v>
      </c>
      <c r="P137" s="295">
        <v>1.521547654844609</v>
      </c>
      <c r="Q137" s="295">
        <v>1.381540923506309</v>
      </c>
      <c r="R137" s="295">
        <v>1.344461587264731</v>
      </c>
      <c r="S137" s="295">
        <v>1.1323850272339979</v>
      </c>
      <c r="T137" s="295">
        <v>1.4752585538448431</v>
      </c>
      <c r="U137" s="295">
        <v>1.59792548380624</v>
      </c>
      <c r="V137" s="295">
        <v>1.8533575064583849</v>
      </c>
      <c r="W137" s="295">
        <v>1.544600832718634</v>
      </c>
      <c r="X137" s="295">
        <v>1.3900776940204611</v>
      </c>
      <c r="Y137" s="295">
        <v>1.7798763094546231</v>
      </c>
      <c r="DA137" s="122" t="s">
        <v>1383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0.34046123761983138</v>
      </c>
      <c r="K138" s="295">
        <v>0.66751355619160746</v>
      </c>
      <c r="L138" s="295">
        <v>0.77570835705273444</v>
      </c>
      <c r="M138" s="295">
        <v>0.91096056565167982</v>
      </c>
      <c r="N138" s="295">
        <v>0</v>
      </c>
      <c r="O138" s="295">
        <v>0</v>
      </c>
      <c r="P138" s="295">
        <v>0</v>
      </c>
      <c r="Q138" s="295">
        <v>0</v>
      </c>
      <c r="R138" s="295">
        <v>0</v>
      </c>
      <c r="S138" s="295">
        <v>3.5473940926301732E-2</v>
      </c>
      <c r="T138" s="295">
        <v>0.23995457975171469</v>
      </c>
      <c r="U138" s="295">
        <v>0.1219081645189542</v>
      </c>
      <c r="V138" s="295">
        <v>0.15525065794295589</v>
      </c>
      <c r="W138" s="295">
        <v>0.1124453093159453</v>
      </c>
      <c r="X138" s="295">
        <v>0.12765140314915421</v>
      </c>
      <c r="Y138" s="295">
        <v>0.14759949540676309</v>
      </c>
      <c r="DA138" s="122" t="s">
        <v>1384</v>
      </c>
    </row>
    <row r="139" spans="1:105" ht="12" customHeight="1" x14ac:dyDescent="0.25">
      <c r="A139" s="59" t="s">
        <v>32</v>
      </c>
      <c r="B139" s="295">
        <v>0.77332642042407995</v>
      </c>
      <c r="C139" s="295">
        <v>0.92093058966369923</v>
      </c>
      <c r="D139" s="295">
        <v>1.109903528542991</v>
      </c>
      <c r="E139" s="295">
        <v>0.85510004087993419</v>
      </c>
      <c r="F139" s="295">
        <v>0</v>
      </c>
      <c r="G139" s="295">
        <v>0</v>
      </c>
      <c r="H139" s="295">
        <v>0</v>
      </c>
      <c r="I139" s="295">
        <v>0</v>
      </c>
      <c r="J139" s="295">
        <v>0.73282687377843714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1385</v>
      </c>
    </row>
    <row r="140" spans="1:105" ht="12" customHeight="1" x14ac:dyDescent="0.25">
      <c r="A140" s="59" t="s">
        <v>35</v>
      </c>
      <c r="B140" s="295">
        <v>0.82500829979322499</v>
      </c>
      <c r="C140" s="295">
        <v>1.1376672182777461</v>
      </c>
      <c r="D140" s="295">
        <v>1.165980999689985</v>
      </c>
      <c r="E140" s="295">
        <v>1.3634450278182031</v>
      </c>
      <c r="F140" s="295">
        <v>2.158435986950094</v>
      </c>
      <c r="G140" s="295">
        <v>2.6194973936582362</v>
      </c>
      <c r="H140" s="295">
        <v>3.276651534770699</v>
      </c>
      <c r="I140" s="295">
        <v>2.672613711414245</v>
      </c>
      <c r="J140" s="295">
        <v>2.740370621019963</v>
      </c>
      <c r="K140" s="295">
        <v>2.7134905923159178</v>
      </c>
      <c r="L140" s="295">
        <v>3.5383087706588658</v>
      </c>
      <c r="M140" s="295">
        <v>2.9101673324125592</v>
      </c>
      <c r="N140" s="295">
        <v>2.686458745071965</v>
      </c>
      <c r="O140" s="295">
        <v>2.7892183073939592</v>
      </c>
      <c r="P140" s="295">
        <v>2.388986414212936</v>
      </c>
      <c r="Q140" s="295">
        <v>2.3192675957850279</v>
      </c>
      <c r="R140" s="295">
        <v>2.676538345159996</v>
      </c>
      <c r="S140" s="295">
        <v>2.5923081235737069</v>
      </c>
      <c r="T140" s="295">
        <v>2.7789025693136939</v>
      </c>
      <c r="U140" s="295">
        <v>2.0413390763400709</v>
      </c>
      <c r="V140" s="295">
        <v>1.8165518769594731</v>
      </c>
      <c r="W140" s="295">
        <v>2.0424945596038642</v>
      </c>
      <c r="X140" s="295">
        <v>1.4165925915679149</v>
      </c>
      <c r="Y140" s="295">
        <v>1.3206873476609029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0.65493934812230392</v>
      </c>
      <c r="C142" s="261">
        <f t="shared" si="6"/>
        <v>0.89535660746003898</v>
      </c>
      <c r="D142" s="261">
        <f t="shared" si="6"/>
        <v>1.031981800902483</v>
      </c>
      <c r="E142" s="261">
        <f t="shared" si="6"/>
        <v>1.0730581319063233</v>
      </c>
      <c r="F142" s="261">
        <f t="shared" si="6"/>
        <v>1.2584908825848418</v>
      </c>
      <c r="G142" s="261">
        <f t="shared" si="6"/>
        <v>1.5380866890016693</v>
      </c>
      <c r="H142" s="261">
        <f t="shared" si="6"/>
        <v>1.9286004117559563</v>
      </c>
      <c r="I142" s="261">
        <f t="shared" si="6"/>
        <v>1.5418355907248236</v>
      </c>
      <c r="J142" s="261">
        <f t="shared" si="6"/>
        <v>2.2261153742530837</v>
      </c>
      <c r="K142" s="261">
        <f t="shared" si="6"/>
        <v>2.0024620988395054</v>
      </c>
      <c r="L142" s="261">
        <f t="shared" si="6"/>
        <v>2.5591285923790896</v>
      </c>
      <c r="M142" s="261">
        <f t="shared" si="6"/>
        <v>2.2678680933787358</v>
      </c>
      <c r="N142" s="261">
        <f t="shared" si="6"/>
        <v>2.0880610762929877</v>
      </c>
      <c r="O142" s="261">
        <f t="shared" si="6"/>
        <v>2.2634577349231737</v>
      </c>
      <c r="P142" s="261">
        <f t="shared" si="6"/>
        <v>1.9831895292538577</v>
      </c>
      <c r="Q142" s="261">
        <f t="shared" si="6"/>
        <v>1.8696757965787294</v>
      </c>
      <c r="R142" s="261">
        <f t="shared" si="6"/>
        <v>2.1758883469377959</v>
      </c>
      <c r="S142" s="261">
        <f t="shared" si="6"/>
        <v>2.1556812585589791</v>
      </c>
      <c r="T142" s="261">
        <f t="shared" si="6"/>
        <v>2.5969244591569551</v>
      </c>
      <c r="U142" s="261">
        <f t="shared" si="6"/>
        <v>1.8802551848947715</v>
      </c>
      <c r="V142" s="261">
        <f t="shared" si="6"/>
        <v>1.7129220962343994</v>
      </c>
      <c r="W142" s="261">
        <f t="shared" si="6"/>
        <v>1.8741430389371021</v>
      </c>
      <c r="X142" s="261">
        <f t="shared" si="6"/>
        <v>1.1519082976301314</v>
      </c>
      <c r="Y142" s="261">
        <f t="shared" si="6"/>
        <v>1.2015244047576679</v>
      </c>
      <c r="DA142" s="70"/>
    </row>
    <row r="143" spans="1:105" ht="12" customHeight="1" x14ac:dyDescent="0.25">
      <c r="A143" s="60" t="s">
        <v>1022</v>
      </c>
      <c r="B143" s="262">
        <v>0.39347107346542542</v>
      </c>
      <c r="C143" s="262">
        <v>0.5271451184268976</v>
      </c>
      <c r="D143" s="262">
        <v>0.63634698008330526</v>
      </c>
      <c r="E143" s="262">
        <v>0.67194110055640754</v>
      </c>
      <c r="F143" s="262">
        <v>0.90100314698238715</v>
      </c>
      <c r="G143" s="262">
        <v>1.074031608093569</v>
      </c>
      <c r="H143" s="262">
        <v>1.3821720463590359</v>
      </c>
      <c r="I143" s="262">
        <v>1.1372032787056909</v>
      </c>
      <c r="J143" s="262">
        <v>1.68504184004031</v>
      </c>
      <c r="K143" s="262">
        <v>1.5939437120252899</v>
      </c>
      <c r="L143" s="262">
        <v>2.0639421071317661</v>
      </c>
      <c r="M143" s="262">
        <v>1.735602435089499</v>
      </c>
      <c r="N143" s="262">
        <v>1.614119278944929</v>
      </c>
      <c r="O143" s="262">
        <v>1.760157933202571</v>
      </c>
      <c r="P143" s="262">
        <v>1.605967901766453</v>
      </c>
      <c r="Q143" s="262">
        <v>1.4905455916769139</v>
      </c>
      <c r="R143" s="262">
        <v>1.706215389618096</v>
      </c>
      <c r="S143" s="262">
        <v>1.6915507298725649</v>
      </c>
      <c r="T143" s="262">
        <v>1.9904252885292919</v>
      </c>
      <c r="U143" s="262">
        <v>1.438787742394094</v>
      </c>
      <c r="V143" s="262">
        <v>1.3389414115215901</v>
      </c>
      <c r="W143" s="262">
        <v>1.457967488102583</v>
      </c>
      <c r="X143" s="262">
        <v>0.79929504015705055</v>
      </c>
      <c r="Y143" s="262">
        <v>0.82247371925193558</v>
      </c>
      <c r="DA143" s="72" t="s">
        <v>1388</v>
      </c>
    </row>
    <row r="144" spans="1:105" ht="12" customHeight="1" x14ac:dyDescent="0.25">
      <c r="A144" s="60" t="s">
        <v>1024</v>
      </c>
      <c r="B144" s="262">
        <v>0.2614682746568785</v>
      </c>
      <c r="C144" s="262">
        <v>0.36821148903314133</v>
      </c>
      <c r="D144" s="262">
        <v>0.39563482081917772</v>
      </c>
      <c r="E144" s="262">
        <v>0.40111703134991578</v>
      </c>
      <c r="F144" s="262">
        <v>0.35748773560245473</v>
      </c>
      <c r="G144" s="262">
        <v>0.46405508090810033</v>
      </c>
      <c r="H144" s="262">
        <v>0.5464283653969203</v>
      </c>
      <c r="I144" s="262">
        <v>0.40463231201913252</v>
      </c>
      <c r="J144" s="262">
        <v>0.54107353421277393</v>
      </c>
      <c r="K144" s="262">
        <v>0.40851838681421537</v>
      </c>
      <c r="L144" s="262">
        <v>0.49518648524732373</v>
      </c>
      <c r="M144" s="262">
        <v>0.53226565828923678</v>
      </c>
      <c r="N144" s="262">
        <v>0.47394179734805841</v>
      </c>
      <c r="O144" s="262">
        <v>0.50329980172060285</v>
      </c>
      <c r="P144" s="262">
        <v>0.37722162748740468</v>
      </c>
      <c r="Q144" s="262">
        <v>0.37913020490181548</v>
      </c>
      <c r="R144" s="262">
        <v>0.46967295731969988</v>
      </c>
      <c r="S144" s="262">
        <v>0.46413052868641391</v>
      </c>
      <c r="T144" s="262">
        <v>0.60649917062766312</v>
      </c>
      <c r="U144" s="262">
        <v>0.44146744250067749</v>
      </c>
      <c r="V144" s="262">
        <v>0.37398068471280921</v>
      </c>
      <c r="W144" s="262">
        <v>0.41617555083451901</v>
      </c>
      <c r="X144" s="262">
        <v>0.35261325747308092</v>
      </c>
      <c r="Y144" s="262">
        <v>0.37905068550573229</v>
      </c>
      <c r="DA144" s="72" t="s">
        <v>1389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3.8517636075226132E-2</v>
      </c>
      <c r="P145" s="229">
        <v>1.7126734465098999E-2</v>
      </c>
      <c r="Q145" s="229">
        <v>0</v>
      </c>
      <c r="R145" s="229">
        <v>0</v>
      </c>
      <c r="S145" s="229">
        <v>0</v>
      </c>
      <c r="T145" s="229">
        <v>4.3193956702749928E-3</v>
      </c>
      <c r="U145" s="229">
        <v>2.5916364212165058E-4</v>
      </c>
      <c r="V145" s="229">
        <v>1.4150727168136289E-3</v>
      </c>
      <c r="W145" s="229">
        <v>1.177955531463642E-2</v>
      </c>
      <c r="X145" s="229">
        <v>3.1615664058505639E-3</v>
      </c>
      <c r="Y145" s="229">
        <v>2.275497858010071E-3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5.5659039614637133E-2</v>
      </c>
      <c r="N147" s="229">
        <v>0.15978920457721779</v>
      </c>
      <c r="O147" s="229">
        <v>0.15606834173394429</v>
      </c>
      <c r="P147" s="229">
        <v>0.14010913351578511</v>
      </c>
      <c r="Q147" s="229">
        <v>0.14153228697968109</v>
      </c>
      <c r="R147" s="229">
        <v>0.15703985583321931</v>
      </c>
      <c r="S147" s="229">
        <v>0.1375611560075059</v>
      </c>
      <c r="T147" s="229">
        <v>0.19733943675000459</v>
      </c>
      <c r="U147" s="229">
        <v>0.18722711935953859</v>
      </c>
      <c r="V147" s="229">
        <v>0.18025602372370211</v>
      </c>
      <c r="W147" s="229">
        <v>0.1686149119276685</v>
      </c>
      <c r="X147" s="229">
        <v>0.16542044589209279</v>
      </c>
      <c r="Y147" s="229">
        <v>0.20634965569273109</v>
      </c>
      <c r="DA147" s="73" t="s">
        <v>1392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4.1813339264511029E-2</v>
      </c>
      <c r="K148" s="229">
        <v>8.0654015545171612E-2</v>
      </c>
      <c r="L148" s="229">
        <v>8.9040048644794992E-2</v>
      </c>
      <c r="M148" s="229">
        <v>0.11362347624142489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4.3093437343336236E-3</v>
      </c>
      <c r="T148" s="229">
        <v>3.2097764483640212E-2</v>
      </c>
      <c r="U148" s="229">
        <v>1.428384158122618E-2</v>
      </c>
      <c r="V148" s="229">
        <v>1.509955104925363E-2</v>
      </c>
      <c r="W148" s="229">
        <v>1.227498750833662E-2</v>
      </c>
      <c r="X148" s="229">
        <v>1.519062719912515E-2</v>
      </c>
      <c r="Y148" s="229">
        <v>1.7111922270002491E-2</v>
      </c>
      <c r="DA148" s="73" t="s">
        <v>1393</v>
      </c>
    </row>
    <row r="149" spans="1:105" ht="12" customHeight="1" x14ac:dyDescent="0.25">
      <c r="A149" s="64" t="s">
        <v>32</v>
      </c>
      <c r="B149" s="229">
        <v>0.12650687139385511</v>
      </c>
      <c r="C149" s="229">
        <v>0.1323378146346712</v>
      </c>
      <c r="D149" s="229">
        <v>0.19294321754654861</v>
      </c>
      <c r="E149" s="229">
        <v>0.15460366108596729</v>
      </c>
      <c r="F149" s="229">
        <v>0</v>
      </c>
      <c r="G149" s="229">
        <v>0</v>
      </c>
      <c r="H149" s="229">
        <v>0</v>
      </c>
      <c r="I149" s="229">
        <v>0</v>
      </c>
      <c r="J149" s="229">
        <v>9.0001255090497126E-2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7.2390785309769279E-2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7.2703603079150497E-2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7.3486749173200597E-3</v>
      </c>
      <c r="T150" s="229">
        <v>1.0198906846996089E-3</v>
      </c>
      <c r="U150" s="229">
        <v>5.1593006681881562E-4</v>
      </c>
      <c r="V150" s="229">
        <v>5.3369869283279752E-4</v>
      </c>
      <c r="W150" s="229">
        <v>5.3907898459105139E-4</v>
      </c>
      <c r="X150" s="229">
        <v>2.6487638070093659E-4</v>
      </c>
      <c r="Y150" s="229">
        <v>1.9994778615793141E-4</v>
      </c>
      <c r="DA150" s="73" t="s">
        <v>1395</v>
      </c>
    </row>
    <row r="151" spans="1:105" ht="12" customHeight="1" x14ac:dyDescent="0.25">
      <c r="A151" s="64" t="s">
        <v>35</v>
      </c>
      <c r="B151" s="229">
        <v>0.13496140326302331</v>
      </c>
      <c r="C151" s="229">
        <v>0.16348288908870079</v>
      </c>
      <c r="D151" s="229">
        <v>0.202691603272629</v>
      </c>
      <c r="E151" s="229">
        <v>0.24651337026394851</v>
      </c>
      <c r="F151" s="229">
        <v>0.35748773560245473</v>
      </c>
      <c r="G151" s="229">
        <v>0.46405508090810033</v>
      </c>
      <c r="H151" s="229">
        <v>0.5464283653969203</v>
      </c>
      <c r="I151" s="229">
        <v>0.40463231201913252</v>
      </c>
      <c r="J151" s="229">
        <v>0.33655533677861521</v>
      </c>
      <c r="K151" s="229">
        <v>0.32786437126904378</v>
      </c>
      <c r="L151" s="229">
        <v>0.40614643660252869</v>
      </c>
      <c r="M151" s="229">
        <v>0.3629831424331747</v>
      </c>
      <c r="N151" s="229">
        <v>0.31415259277084062</v>
      </c>
      <c r="O151" s="229">
        <v>0.30871382391143237</v>
      </c>
      <c r="P151" s="229">
        <v>0.21998575950652069</v>
      </c>
      <c r="Q151" s="229">
        <v>0.23759791792213439</v>
      </c>
      <c r="R151" s="229">
        <v>0.31263310148648071</v>
      </c>
      <c r="S151" s="229">
        <v>0.31491135402725429</v>
      </c>
      <c r="T151" s="229">
        <v>0.37172268303904371</v>
      </c>
      <c r="U151" s="229">
        <v>0.2391813878509722</v>
      </c>
      <c r="V151" s="229">
        <v>0.17667633853020709</v>
      </c>
      <c r="W151" s="229">
        <v>0.2229670170992864</v>
      </c>
      <c r="X151" s="229">
        <v>0.16857574159531141</v>
      </c>
      <c r="Y151" s="229">
        <v>0.15311366189883061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1.0000000000000002</v>
      </c>
      <c r="D160" s="232">
        <f t="shared" si="7"/>
        <v>1</v>
      </c>
      <c r="E160" s="232">
        <f t="shared" si="7"/>
        <v>1</v>
      </c>
      <c r="F160" s="232">
        <f t="shared" si="7"/>
        <v>1</v>
      </c>
      <c r="G160" s="232">
        <f t="shared" si="7"/>
        <v>0.99999999999999989</v>
      </c>
      <c r="H160" s="232">
        <f t="shared" si="7"/>
        <v>0.99999999999999989</v>
      </c>
      <c r="I160" s="232">
        <f t="shared" si="7"/>
        <v>0.99999999999999989</v>
      </c>
      <c r="J160" s="232">
        <f t="shared" si="7"/>
        <v>0.99999999999999989</v>
      </c>
      <c r="K160" s="232">
        <f t="shared" si="7"/>
        <v>0.99999999999999989</v>
      </c>
      <c r="L160" s="232">
        <f t="shared" si="7"/>
        <v>1</v>
      </c>
      <c r="M160" s="232">
        <f t="shared" si="7"/>
        <v>0.99999999999999989</v>
      </c>
      <c r="N160" s="232">
        <f t="shared" si="7"/>
        <v>1</v>
      </c>
      <c r="O160" s="232">
        <f t="shared" si="7"/>
        <v>1</v>
      </c>
      <c r="P160" s="232">
        <f t="shared" si="7"/>
        <v>1</v>
      </c>
      <c r="Q160" s="232">
        <f t="shared" si="7"/>
        <v>1.0000000000000002</v>
      </c>
      <c r="R160" s="232">
        <f t="shared" si="7"/>
        <v>1</v>
      </c>
      <c r="S160" s="232">
        <f t="shared" si="7"/>
        <v>0.99999999999999989</v>
      </c>
      <c r="T160" s="232">
        <f t="shared" si="7"/>
        <v>0.99999999999999978</v>
      </c>
      <c r="U160" s="232">
        <f t="shared" si="7"/>
        <v>0.99999999999999989</v>
      </c>
      <c r="V160" s="232">
        <f t="shared" si="7"/>
        <v>1</v>
      </c>
      <c r="W160" s="232">
        <f t="shared" si="7"/>
        <v>0.99999999999999989</v>
      </c>
      <c r="X160" s="232">
        <f t="shared" si="7"/>
        <v>1.0000000000000002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2.0060578950934847E-2</v>
      </c>
      <c r="C165" s="268">
        <f t="shared" si="12"/>
        <v>1.9764262910921201E-2</v>
      </c>
      <c r="D165" s="268">
        <f t="shared" si="12"/>
        <v>2.1872439022210571E-2</v>
      </c>
      <c r="E165" s="268">
        <f t="shared" si="12"/>
        <v>2.3063473540290043E-2</v>
      </c>
      <c r="F165" s="268">
        <f t="shared" si="12"/>
        <v>3.2879869401007351E-2</v>
      </c>
      <c r="G165" s="268">
        <f t="shared" si="12"/>
        <v>3.1101129757687897E-2</v>
      </c>
      <c r="H165" s="268">
        <f t="shared" si="12"/>
        <v>3.2928175096721163E-2</v>
      </c>
      <c r="I165" s="268">
        <f t="shared" si="12"/>
        <v>3.5096181621274647E-2</v>
      </c>
      <c r="J165" s="268">
        <f t="shared" si="12"/>
        <v>3.9480028789754235E-2</v>
      </c>
      <c r="K165" s="268">
        <f t="shared" si="12"/>
        <v>4.699958945511739E-2</v>
      </c>
      <c r="L165" s="268">
        <f t="shared" si="12"/>
        <v>4.8499885086601087E-2</v>
      </c>
      <c r="M165" s="268">
        <f t="shared" si="12"/>
        <v>4.2024122633631485E-2</v>
      </c>
      <c r="N165" s="268">
        <f t="shared" si="12"/>
        <v>3.7792054386160089E-2</v>
      </c>
      <c r="O165" s="268">
        <f t="shared" si="12"/>
        <v>3.7786231885369594E-2</v>
      </c>
      <c r="P165" s="268">
        <f t="shared" si="12"/>
        <v>4.1512133062928738E-2</v>
      </c>
      <c r="Q165" s="268">
        <f t="shared" si="12"/>
        <v>4.0617419800718139E-2</v>
      </c>
      <c r="R165" s="268">
        <f t="shared" si="12"/>
        <v>4.0093158744258929E-2</v>
      </c>
      <c r="S165" s="268">
        <f t="shared" si="12"/>
        <v>4.090199933384818E-2</v>
      </c>
      <c r="T165" s="268">
        <f t="shared" si="12"/>
        <v>3.9959802330254431E-2</v>
      </c>
      <c r="U165" s="268">
        <f t="shared" si="12"/>
        <v>3.7275604286144876E-2</v>
      </c>
      <c r="V165" s="268">
        <f t="shared" si="12"/>
        <v>3.7767556570507933E-2</v>
      </c>
      <c r="W165" s="268">
        <f t="shared" si="12"/>
        <v>3.8506000115071951E-2</v>
      </c>
      <c r="X165" s="268">
        <f t="shared" si="12"/>
        <v>2.7399262257156762E-2</v>
      </c>
      <c r="Y165" s="268">
        <f t="shared" si="12"/>
        <v>2.6342625048592094E-2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0.56631161756294301</v>
      </c>
      <c r="C167" s="269">
        <f t="shared" si="14"/>
        <v>0.58648051247185862</v>
      </c>
      <c r="D167" s="269">
        <f t="shared" si="14"/>
        <v>0.57770157606399641</v>
      </c>
      <c r="E167" s="269">
        <f t="shared" si="14"/>
        <v>0.5848849272039206</v>
      </c>
      <c r="F167" s="269">
        <f t="shared" si="14"/>
        <v>0.55420538372574113</v>
      </c>
      <c r="G167" s="269">
        <f t="shared" si="14"/>
        <v>0.57086636056188289</v>
      </c>
      <c r="H167" s="269">
        <f t="shared" si="14"/>
        <v>0.55555665155210254</v>
      </c>
      <c r="I167" s="269">
        <f t="shared" si="14"/>
        <v>0.53194630309203483</v>
      </c>
      <c r="J167" s="269">
        <f t="shared" si="14"/>
        <v>0.51379578935467995</v>
      </c>
      <c r="K167" s="269">
        <f t="shared" si="14"/>
        <v>0.47128986192411115</v>
      </c>
      <c r="L167" s="269">
        <f t="shared" si="14"/>
        <v>0.45833963153725915</v>
      </c>
      <c r="M167" s="269">
        <f t="shared" si="14"/>
        <v>0.48402021645178223</v>
      </c>
      <c r="N167" s="269">
        <f t="shared" si="14"/>
        <v>0.47140665008350779</v>
      </c>
      <c r="O167" s="269">
        <f t="shared" si="14"/>
        <v>0.45900194380084708</v>
      </c>
      <c r="P167" s="269">
        <f t="shared" si="14"/>
        <v>0.41422908619327925</v>
      </c>
      <c r="Q167" s="269">
        <f t="shared" si="14"/>
        <v>0.43889564361648215</v>
      </c>
      <c r="R167" s="269">
        <f t="shared" si="14"/>
        <v>0.46885417896983028</v>
      </c>
      <c r="S167" s="269">
        <f t="shared" si="14"/>
        <v>0.48024217652172713</v>
      </c>
      <c r="T167" s="269">
        <f t="shared" si="14"/>
        <v>0.50033146870562728</v>
      </c>
      <c r="U167" s="269">
        <f t="shared" si="14"/>
        <v>0.47310727549110143</v>
      </c>
      <c r="V167" s="269">
        <f t="shared" si="14"/>
        <v>0.43081174551044565</v>
      </c>
      <c r="W167" s="269">
        <f t="shared" si="14"/>
        <v>0.4559130986472778</v>
      </c>
      <c r="X167" s="269">
        <f t="shared" si="14"/>
        <v>0.48667271690272024</v>
      </c>
      <c r="Y167" s="269">
        <f t="shared" si="14"/>
        <v>0.48179733923602147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0.38024911981871234</v>
      </c>
      <c r="C168" s="269">
        <f t="shared" si="15"/>
        <v>0.36015692571228108</v>
      </c>
      <c r="D168" s="269">
        <f t="shared" si="15"/>
        <v>0.36502556493256061</v>
      </c>
      <c r="E168" s="269">
        <f t="shared" si="15"/>
        <v>0.35532977151071815</v>
      </c>
      <c r="F168" s="269">
        <f t="shared" si="15"/>
        <v>0.36754691388528921</v>
      </c>
      <c r="G168" s="269">
        <f t="shared" si="15"/>
        <v>0.35395406518261135</v>
      </c>
      <c r="H168" s="269">
        <f t="shared" si="15"/>
        <v>0.36592273000151437</v>
      </c>
      <c r="I168" s="269">
        <f t="shared" si="15"/>
        <v>0.38592902346308017</v>
      </c>
      <c r="J168" s="269">
        <f t="shared" si="15"/>
        <v>0.39777738694355835</v>
      </c>
      <c r="K168" s="269">
        <f t="shared" si="15"/>
        <v>0.42843624756084181</v>
      </c>
      <c r="L168" s="269">
        <f t="shared" si="15"/>
        <v>0.4385958387553614</v>
      </c>
      <c r="M168" s="269">
        <f t="shared" si="15"/>
        <v>0.42624472818102271</v>
      </c>
      <c r="N168" s="269">
        <f t="shared" si="15"/>
        <v>0.44279146999012409</v>
      </c>
      <c r="O168" s="269">
        <f t="shared" si="15"/>
        <v>0.45551739744552378</v>
      </c>
      <c r="P168" s="269">
        <f t="shared" si="15"/>
        <v>0.49411008309208682</v>
      </c>
      <c r="Q168" s="269">
        <f t="shared" si="15"/>
        <v>0.47058005230555655</v>
      </c>
      <c r="R168" s="269">
        <f t="shared" si="15"/>
        <v>0.44090022026187631</v>
      </c>
      <c r="S168" s="269">
        <f t="shared" si="15"/>
        <v>0.42735749128332912</v>
      </c>
      <c r="T168" s="269">
        <f t="shared" si="15"/>
        <v>0.41015231252365963</v>
      </c>
      <c r="U168" s="269">
        <f t="shared" si="15"/>
        <v>0.44299983470628723</v>
      </c>
      <c r="V168" s="269">
        <f t="shared" si="15"/>
        <v>0.48584837010215559</v>
      </c>
      <c r="W168" s="269">
        <f t="shared" si="15"/>
        <v>0.45814553151052301</v>
      </c>
      <c r="X168" s="269">
        <f t="shared" si="15"/>
        <v>0.44887409761890895</v>
      </c>
      <c r="Y168" s="269">
        <f t="shared" si="15"/>
        <v>0.45623157212838999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0.38024911981871234</v>
      </c>
      <c r="C169" s="318">
        <f t="shared" si="16"/>
        <v>0.36015692571228108</v>
      </c>
      <c r="D169" s="318">
        <f t="shared" si="16"/>
        <v>0.36502556493256061</v>
      </c>
      <c r="E169" s="318">
        <f t="shared" si="16"/>
        <v>0.35532977151071815</v>
      </c>
      <c r="F169" s="318">
        <f t="shared" si="16"/>
        <v>0.36754691388528921</v>
      </c>
      <c r="G169" s="318">
        <f t="shared" si="16"/>
        <v>0.35395406518261135</v>
      </c>
      <c r="H169" s="318">
        <f t="shared" si="16"/>
        <v>0.36592273000151437</v>
      </c>
      <c r="I169" s="318">
        <f t="shared" si="16"/>
        <v>0.38592902346308017</v>
      </c>
      <c r="J169" s="318">
        <f t="shared" si="16"/>
        <v>0.39777738694355835</v>
      </c>
      <c r="K169" s="318">
        <f t="shared" si="16"/>
        <v>0.42843624756084181</v>
      </c>
      <c r="L169" s="318">
        <f t="shared" si="16"/>
        <v>0.4385958387553614</v>
      </c>
      <c r="M169" s="318">
        <f t="shared" si="16"/>
        <v>0.42624472818102271</v>
      </c>
      <c r="N169" s="318">
        <f t="shared" si="16"/>
        <v>0.44279146999012409</v>
      </c>
      <c r="O169" s="318">
        <f t="shared" si="16"/>
        <v>0.45551739744552378</v>
      </c>
      <c r="P169" s="318">
        <f t="shared" si="16"/>
        <v>0.49411008309208682</v>
      </c>
      <c r="Q169" s="318">
        <f t="shared" si="16"/>
        <v>0.47058005230555655</v>
      </c>
      <c r="R169" s="318">
        <f t="shared" si="16"/>
        <v>0.44090022026187631</v>
      </c>
      <c r="S169" s="318">
        <f t="shared" si="16"/>
        <v>0.42735749128332912</v>
      </c>
      <c r="T169" s="318">
        <f t="shared" si="16"/>
        <v>0.41015231252365963</v>
      </c>
      <c r="U169" s="318">
        <f t="shared" si="16"/>
        <v>0.44299983470628723</v>
      </c>
      <c r="V169" s="318">
        <f t="shared" si="16"/>
        <v>0.48584837010215559</v>
      </c>
      <c r="W169" s="318">
        <f t="shared" si="16"/>
        <v>0.45814553151052301</v>
      </c>
      <c r="X169" s="318">
        <f t="shared" si="16"/>
        <v>0.44887409761890895</v>
      </c>
      <c r="Y169" s="318">
        <f t="shared" si="16"/>
        <v>0.45623157212838999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3.3378683667409793E-2</v>
      </c>
      <c r="C171" s="269">
        <f t="shared" si="18"/>
        <v>3.3598298904939324E-2</v>
      </c>
      <c r="D171" s="269">
        <f t="shared" si="18"/>
        <v>3.5400419981232285E-2</v>
      </c>
      <c r="E171" s="269">
        <f t="shared" si="18"/>
        <v>3.6721827745071246E-2</v>
      </c>
      <c r="F171" s="269">
        <f t="shared" si="18"/>
        <v>4.5367832987962264E-2</v>
      </c>
      <c r="G171" s="269">
        <f t="shared" si="18"/>
        <v>4.4078444497817809E-2</v>
      </c>
      <c r="H171" s="269">
        <f t="shared" si="18"/>
        <v>4.5592443349661858E-2</v>
      </c>
      <c r="I171" s="269">
        <f t="shared" si="18"/>
        <v>4.7028491823610304E-2</v>
      </c>
      <c r="J171" s="269">
        <f t="shared" si="18"/>
        <v>4.8946794912007367E-2</v>
      </c>
      <c r="K171" s="269">
        <f t="shared" si="18"/>
        <v>5.3274301059929571E-2</v>
      </c>
      <c r="L171" s="269">
        <f t="shared" si="18"/>
        <v>5.4564644620778452E-2</v>
      </c>
      <c r="M171" s="269">
        <f t="shared" si="18"/>
        <v>4.7710932733563513E-2</v>
      </c>
      <c r="N171" s="269">
        <f t="shared" si="18"/>
        <v>4.8009825540208009E-2</v>
      </c>
      <c r="O171" s="269">
        <f t="shared" si="18"/>
        <v>4.7694426868259553E-2</v>
      </c>
      <c r="P171" s="269">
        <f t="shared" si="18"/>
        <v>5.014869765170523E-2</v>
      </c>
      <c r="Q171" s="269">
        <f t="shared" si="18"/>
        <v>4.990688427724331E-2</v>
      </c>
      <c r="R171" s="269">
        <f t="shared" si="18"/>
        <v>5.0152442024034495E-2</v>
      </c>
      <c r="S171" s="269">
        <f t="shared" si="18"/>
        <v>5.1498332861095585E-2</v>
      </c>
      <c r="T171" s="269">
        <f t="shared" si="18"/>
        <v>4.9556416440458523E-2</v>
      </c>
      <c r="U171" s="269">
        <f t="shared" si="18"/>
        <v>4.6617285516466454E-2</v>
      </c>
      <c r="V171" s="269">
        <f t="shared" si="18"/>
        <v>4.5572327816890738E-2</v>
      </c>
      <c r="W171" s="269">
        <f t="shared" si="18"/>
        <v>4.7435369727127155E-2</v>
      </c>
      <c r="X171" s="269">
        <f t="shared" si="18"/>
        <v>3.7053923221214168E-2</v>
      </c>
      <c r="Y171" s="269">
        <f t="shared" si="18"/>
        <v>3.5628463586996416E-2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1.9234669886451734E-2</v>
      </c>
      <c r="C172" s="318">
        <f t="shared" si="19"/>
        <v>1.8950553399800812E-2</v>
      </c>
      <c r="D172" s="318">
        <f t="shared" si="19"/>
        <v>2.0971934321175719E-2</v>
      </c>
      <c r="E172" s="318">
        <f t="shared" si="19"/>
        <v>2.2113933055841355E-2</v>
      </c>
      <c r="F172" s="318">
        <f t="shared" si="19"/>
        <v>3.1526180544682141E-2</v>
      </c>
      <c r="G172" s="318">
        <f t="shared" si="19"/>
        <v>2.9820672945082147E-2</v>
      </c>
      <c r="H172" s="318">
        <f t="shared" si="19"/>
        <v>3.1717042083004125E-2</v>
      </c>
      <c r="I172" s="318">
        <f t="shared" si="19"/>
        <v>3.3742774899699256E-2</v>
      </c>
      <c r="J172" s="318">
        <f t="shared" si="19"/>
        <v>3.6114399284130093E-2</v>
      </c>
      <c r="K172" s="318">
        <f t="shared" si="19"/>
        <v>4.1503519576465552E-2</v>
      </c>
      <c r="L172" s="318">
        <f t="shared" si="19"/>
        <v>4.3117303856836417E-2</v>
      </c>
      <c r="M172" s="318">
        <f t="shared" si="19"/>
        <v>3.5622202078138793E-2</v>
      </c>
      <c r="N172" s="318">
        <f t="shared" si="19"/>
        <v>3.6236127193863682E-2</v>
      </c>
      <c r="O172" s="318">
        <f t="shared" si="19"/>
        <v>3.623054440979287E-2</v>
      </c>
      <c r="P172" s="318">
        <f t="shared" si="19"/>
        <v>3.980304744448479E-2</v>
      </c>
      <c r="Q172" s="318">
        <f t="shared" si="19"/>
        <v>3.8945170197584658E-2</v>
      </c>
      <c r="R172" s="318">
        <f t="shared" si="19"/>
        <v>3.8442493361588073E-2</v>
      </c>
      <c r="S172" s="318">
        <f t="shared" si="19"/>
        <v>3.9503961295575582E-2</v>
      </c>
      <c r="T172" s="318">
        <f t="shared" si="19"/>
        <v>3.7060301282388623E-2</v>
      </c>
      <c r="U172" s="318">
        <f t="shared" si="19"/>
        <v>3.4801112906032744E-2</v>
      </c>
      <c r="V172" s="318">
        <f t="shared" si="19"/>
        <v>3.4812514532959499E-2</v>
      </c>
      <c r="W172" s="318">
        <f t="shared" si="19"/>
        <v>3.6048633255188763E-2</v>
      </c>
      <c r="X172" s="318">
        <f t="shared" si="19"/>
        <v>2.48989445818729E-2</v>
      </c>
      <c r="Y172" s="318">
        <f t="shared" si="19"/>
        <v>2.3595250786049755E-2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1.4144013780958057E-2</v>
      </c>
      <c r="C173" s="318">
        <f t="shared" si="20"/>
        <v>1.4647745505138508E-2</v>
      </c>
      <c r="D173" s="318">
        <f t="shared" si="20"/>
        <v>1.4428485660056565E-2</v>
      </c>
      <c r="E173" s="318">
        <f t="shared" si="20"/>
        <v>1.4607894689229888E-2</v>
      </c>
      <c r="F173" s="318">
        <f t="shared" si="20"/>
        <v>1.3841652443280122E-2</v>
      </c>
      <c r="G173" s="318">
        <f t="shared" si="20"/>
        <v>1.425777155273566E-2</v>
      </c>
      <c r="H173" s="318">
        <f t="shared" si="20"/>
        <v>1.3875401266657731E-2</v>
      </c>
      <c r="I173" s="318">
        <f t="shared" si="20"/>
        <v>1.328571692391105E-2</v>
      </c>
      <c r="J173" s="318">
        <f t="shared" si="20"/>
        <v>1.2832395627877273E-2</v>
      </c>
      <c r="K173" s="318">
        <f t="shared" si="20"/>
        <v>1.177078148346402E-2</v>
      </c>
      <c r="L173" s="318">
        <f t="shared" si="20"/>
        <v>1.1447340763942037E-2</v>
      </c>
      <c r="M173" s="318">
        <f t="shared" si="20"/>
        <v>1.2088730655424724E-2</v>
      </c>
      <c r="N173" s="318">
        <f t="shared" si="20"/>
        <v>1.1773698346344333E-2</v>
      </c>
      <c r="O173" s="318">
        <f t="shared" si="20"/>
        <v>1.1463882458466688E-2</v>
      </c>
      <c r="P173" s="318">
        <f t="shared" si="20"/>
        <v>1.034565020722044E-2</v>
      </c>
      <c r="Q173" s="318">
        <f t="shared" si="20"/>
        <v>1.096171407965865E-2</v>
      </c>
      <c r="R173" s="318">
        <f t="shared" si="20"/>
        <v>1.1709948662446424E-2</v>
      </c>
      <c r="S173" s="318">
        <f t="shared" si="20"/>
        <v>1.1994371565520001E-2</v>
      </c>
      <c r="T173" s="318">
        <f t="shared" si="20"/>
        <v>1.2496115158069901E-2</v>
      </c>
      <c r="U173" s="318">
        <f t="shared" si="20"/>
        <v>1.1816172610433712E-2</v>
      </c>
      <c r="V173" s="318">
        <f t="shared" si="20"/>
        <v>1.0759813283931233E-2</v>
      </c>
      <c r="W173" s="318">
        <f t="shared" si="20"/>
        <v>1.1386736471938384E-2</v>
      </c>
      <c r="X173" s="318">
        <f t="shared" si="20"/>
        <v>1.2154978639341264E-2</v>
      </c>
      <c r="Y173" s="318">
        <f t="shared" si="20"/>
        <v>1.2033212800946656E-2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</v>
      </c>
      <c r="C176" s="310">
        <f t="shared" si="23"/>
        <v>0</v>
      </c>
      <c r="D176" s="310">
        <f t="shared" si="23"/>
        <v>0</v>
      </c>
      <c r="E176" s="310">
        <f t="shared" si="23"/>
        <v>0</v>
      </c>
      <c r="F176" s="310">
        <f t="shared" si="23"/>
        <v>0</v>
      </c>
      <c r="G176" s="310">
        <f t="shared" si="23"/>
        <v>0</v>
      </c>
      <c r="H176" s="310">
        <f t="shared" si="23"/>
        <v>0</v>
      </c>
      <c r="I176" s="310">
        <f t="shared" si="23"/>
        <v>0</v>
      </c>
      <c r="J176" s="310">
        <f t="shared" si="23"/>
        <v>0</v>
      </c>
      <c r="K176" s="310">
        <f t="shared" si="23"/>
        <v>0</v>
      </c>
      <c r="L176" s="310">
        <f t="shared" si="23"/>
        <v>0</v>
      </c>
      <c r="M176" s="310">
        <f t="shared" si="23"/>
        <v>0</v>
      </c>
      <c r="N176" s="310">
        <f t="shared" si="23"/>
        <v>0</v>
      </c>
      <c r="O176" s="310">
        <f t="shared" si="23"/>
        <v>0</v>
      </c>
      <c r="P176" s="310">
        <f t="shared" si="23"/>
        <v>0</v>
      </c>
      <c r="Q176" s="310">
        <f t="shared" si="23"/>
        <v>0</v>
      </c>
      <c r="R176" s="310">
        <f t="shared" si="23"/>
        <v>0</v>
      </c>
      <c r="S176" s="310">
        <f t="shared" si="23"/>
        <v>0</v>
      </c>
      <c r="T176" s="310">
        <f t="shared" si="23"/>
        <v>0</v>
      </c>
      <c r="U176" s="310">
        <f t="shared" si="23"/>
        <v>0</v>
      </c>
      <c r="V176" s="310">
        <f t="shared" si="23"/>
        <v>0</v>
      </c>
      <c r="W176" s="310">
        <f t="shared" si="23"/>
        <v>0</v>
      </c>
      <c r="X176" s="310">
        <f t="shared" si="23"/>
        <v>0</v>
      </c>
      <c r="Y176" s="310">
        <f t="shared" si="23"/>
        <v>0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</v>
      </c>
      <c r="C178" s="232">
        <f t="shared" si="24"/>
        <v>0.99999999999999989</v>
      </c>
      <c r="D178" s="232">
        <f t="shared" si="24"/>
        <v>1.0000000000000002</v>
      </c>
      <c r="E178" s="232">
        <f t="shared" si="24"/>
        <v>0.99999999999999989</v>
      </c>
      <c r="F178" s="232">
        <f t="shared" si="24"/>
        <v>1</v>
      </c>
      <c r="G178" s="232">
        <f t="shared" si="24"/>
        <v>0.99999999999999989</v>
      </c>
      <c r="H178" s="232">
        <f t="shared" si="24"/>
        <v>1</v>
      </c>
      <c r="I178" s="232">
        <f t="shared" si="24"/>
        <v>1.0000000000000002</v>
      </c>
      <c r="J178" s="232">
        <f t="shared" si="24"/>
        <v>1</v>
      </c>
      <c r="K178" s="232">
        <f t="shared" si="24"/>
        <v>1</v>
      </c>
      <c r="L178" s="232">
        <f t="shared" si="24"/>
        <v>1</v>
      </c>
      <c r="M178" s="232">
        <f t="shared" si="24"/>
        <v>1</v>
      </c>
      <c r="N178" s="232">
        <f t="shared" si="24"/>
        <v>0.99999999999999978</v>
      </c>
      <c r="O178" s="232">
        <f t="shared" si="24"/>
        <v>1</v>
      </c>
      <c r="P178" s="232">
        <f t="shared" si="24"/>
        <v>1</v>
      </c>
      <c r="Q178" s="232">
        <f t="shared" si="24"/>
        <v>1</v>
      </c>
      <c r="R178" s="232">
        <f t="shared" si="24"/>
        <v>1</v>
      </c>
      <c r="S178" s="232">
        <f t="shared" si="24"/>
        <v>1</v>
      </c>
      <c r="T178" s="232">
        <f t="shared" si="24"/>
        <v>1</v>
      </c>
      <c r="U178" s="232">
        <f t="shared" si="24"/>
        <v>0.99999999999999989</v>
      </c>
      <c r="V178" s="232">
        <f t="shared" si="24"/>
        <v>1</v>
      </c>
      <c r="W178" s="232">
        <f t="shared" si="24"/>
        <v>1</v>
      </c>
      <c r="X178" s="232">
        <f t="shared" si="24"/>
        <v>1</v>
      </c>
      <c r="Y178" s="232">
        <f t="shared" si="24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2.2758585839846433E-2</v>
      </c>
      <c r="C183" s="268">
        <f t="shared" si="29"/>
        <v>2.2385269019527355E-2</v>
      </c>
      <c r="D183" s="268">
        <f t="shared" si="29"/>
        <v>2.4765805192321806E-2</v>
      </c>
      <c r="E183" s="268">
        <f t="shared" si="29"/>
        <v>2.6081716396226255E-2</v>
      </c>
      <c r="F183" s="268">
        <f t="shared" si="29"/>
        <v>3.7098654095246396E-2</v>
      </c>
      <c r="G183" s="268">
        <f t="shared" si="29"/>
        <v>3.5071283051352542E-2</v>
      </c>
      <c r="H183" s="268">
        <f t="shared" si="29"/>
        <v>3.7145996393362093E-2</v>
      </c>
      <c r="I183" s="268">
        <f t="shared" si="29"/>
        <v>3.9632183730942315E-2</v>
      </c>
      <c r="J183" s="268">
        <f t="shared" si="29"/>
        <v>4.4582134894758242E-2</v>
      </c>
      <c r="K183" s="268">
        <f t="shared" si="29"/>
        <v>5.310339444375823E-2</v>
      </c>
      <c r="L183" s="268">
        <f t="shared" si="29"/>
        <v>5.4816901199217401E-2</v>
      </c>
      <c r="M183" s="268">
        <f t="shared" si="29"/>
        <v>4.7565746514118934E-2</v>
      </c>
      <c r="N183" s="268">
        <f t="shared" si="29"/>
        <v>4.2850759172368719E-2</v>
      </c>
      <c r="O183" s="268">
        <f t="shared" si="29"/>
        <v>4.2892041591898668E-2</v>
      </c>
      <c r="P183" s="268">
        <f t="shared" si="29"/>
        <v>4.7221185362481231E-2</v>
      </c>
      <c r="Q183" s="268">
        <f t="shared" si="29"/>
        <v>4.6122178745820031E-2</v>
      </c>
      <c r="R183" s="268">
        <f t="shared" si="29"/>
        <v>4.5416771201651801E-2</v>
      </c>
      <c r="S183" s="268">
        <f t="shared" si="29"/>
        <v>4.6262263010193476E-2</v>
      </c>
      <c r="T183" s="268">
        <f t="shared" si="29"/>
        <v>4.5160001228100433E-2</v>
      </c>
      <c r="U183" s="268">
        <f t="shared" si="29"/>
        <v>4.2283025657549725E-2</v>
      </c>
      <c r="V183" s="268">
        <f t="shared" si="29"/>
        <v>4.3000075743236409E-2</v>
      </c>
      <c r="W183" s="268">
        <f t="shared" si="29"/>
        <v>4.371767069003956E-2</v>
      </c>
      <c r="X183" s="268">
        <f t="shared" si="29"/>
        <v>3.1204266280264965E-2</v>
      </c>
      <c r="Y183" s="268">
        <f t="shared" si="29"/>
        <v>3.0033307308010439E-2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0.58303895686983631</v>
      </c>
      <c r="C184" s="269">
        <f t="shared" si="30"/>
        <v>0.60280323529643298</v>
      </c>
      <c r="D184" s="269">
        <f t="shared" si="30"/>
        <v>0.59360709527215494</v>
      </c>
      <c r="E184" s="269">
        <f t="shared" si="30"/>
        <v>0.60023618709154547</v>
      </c>
      <c r="F184" s="269">
        <f t="shared" si="30"/>
        <v>0.56746503031619533</v>
      </c>
      <c r="G184" s="269">
        <f t="shared" si="30"/>
        <v>0.58418477513557032</v>
      </c>
      <c r="H184" s="269">
        <f t="shared" si="30"/>
        <v>0.56873897952173846</v>
      </c>
      <c r="I184" s="269">
        <f t="shared" si="30"/>
        <v>0.54512515314820165</v>
      </c>
      <c r="J184" s="269">
        <f t="shared" si="30"/>
        <v>0.52651922661724337</v>
      </c>
      <c r="K184" s="269">
        <f t="shared" si="30"/>
        <v>0.48323302702534821</v>
      </c>
      <c r="L184" s="269">
        <f t="shared" si="30"/>
        <v>0.47011215025300634</v>
      </c>
      <c r="M184" s="269">
        <f t="shared" si="30"/>
        <v>0.49716375152485354</v>
      </c>
      <c r="N184" s="269">
        <f t="shared" si="30"/>
        <v>0.48505838605994056</v>
      </c>
      <c r="O184" s="269">
        <f t="shared" si="30"/>
        <v>0.47282229942731502</v>
      </c>
      <c r="P184" s="269">
        <f t="shared" si="30"/>
        <v>0.42760494472851979</v>
      </c>
      <c r="Q184" s="269">
        <f t="shared" si="30"/>
        <v>0.45227131736128223</v>
      </c>
      <c r="R184" s="269">
        <f t="shared" si="30"/>
        <v>0.48197450565197614</v>
      </c>
      <c r="S184" s="269">
        <f t="shared" si="30"/>
        <v>0.49292736366108547</v>
      </c>
      <c r="T184" s="269">
        <f t="shared" si="30"/>
        <v>0.51313155903583318</v>
      </c>
      <c r="U184" s="269">
        <f t="shared" si="30"/>
        <v>0.48701381813003641</v>
      </c>
      <c r="V184" s="269">
        <f t="shared" si="30"/>
        <v>0.44512107831655656</v>
      </c>
      <c r="W184" s="269">
        <f t="shared" si="30"/>
        <v>0.46973288951598857</v>
      </c>
      <c r="X184" s="269">
        <f t="shared" si="30"/>
        <v>0.50298194867400581</v>
      </c>
      <c r="Y184" s="269">
        <f t="shared" si="30"/>
        <v>0.49848121845598642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0.58303895686983631</v>
      </c>
      <c r="C185" s="318">
        <f t="shared" si="31"/>
        <v>0.60280323529643298</v>
      </c>
      <c r="D185" s="318">
        <f t="shared" si="31"/>
        <v>0.59360709527215494</v>
      </c>
      <c r="E185" s="318">
        <f t="shared" si="31"/>
        <v>0.60023618709154547</v>
      </c>
      <c r="F185" s="318">
        <f t="shared" si="31"/>
        <v>0.56746503031619533</v>
      </c>
      <c r="G185" s="318">
        <f t="shared" si="31"/>
        <v>0.58418477513557032</v>
      </c>
      <c r="H185" s="318">
        <f t="shared" si="31"/>
        <v>0.56873897952173846</v>
      </c>
      <c r="I185" s="318">
        <f t="shared" si="31"/>
        <v>0.54512515314820165</v>
      </c>
      <c r="J185" s="318">
        <f t="shared" si="31"/>
        <v>0.52651922661724337</v>
      </c>
      <c r="K185" s="318">
        <f t="shared" si="31"/>
        <v>0.48323302702534821</v>
      </c>
      <c r="L185" s="318">
        <f t="shared" si="31"/>
        <v>0.47011215025300634</v>
      </c>
      <c r="M185" s="318">
        <f t="shared" si="31"/>
        <v>0.49716375152485354</v>
      </c>
      <c r="N185" s="318">
        <f t="shared" si="31"/>
        <v>0.48505838605994056</v>
      </c>
      <c r="O185" s="318">
        <f t="shared" si="31"/>
        <v>0.47282229942731502</v>
      </c>
      <c r="P185" s="318">
        <f t="shared" si="31"/>
        <v>0.42760494472851979</v>
      </c>
      <c r="Q185" s="318">
        <f t="shared" si="31"/>
        <v>0.45227131736128223</v>
      </c>
      <c r="R185" s="318">
        <f t="shared" si="31"/>
        <v>0.48197450565197614</v>
      </c>
      <c r="S185" s="318">
        <f t="shared" si="31"/>
        <v>0.49292736366108547</v>
      </c>
      <c r="T185" s="318">
        <f t="shared" si="31"/>
        <v>0.51313155903583318</v>
      </c>
      <c r="U185" s="318">
        <f t="shared" si="31"/>
        <v>0.48701381813003641</v>
      </c>
      <c r="V185" s="318">
        <f t="shared" si="31"/>
        <v>0.44512107831655656</v>
      </c>
      <c r="W185" s="318">
        <f t="shared" si="31"/>
        <v>0.46973288951598857</v>
      </c>
      <c r="X185" s="318">
        <f t="shared" si="31"/>
        <v>0.50298194867400581</v>
      </c>
      <c r="Y185" s="318">
        <f t="shared" si="31"/>
        <v>0.49848121845598642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0.35700183470103969</v>
      </c>
      <c r="C187" s="269">
        <f t="shared" si="33"/>
        <v>0.33757780639358098</v>
      </c>
      <c r="D187" s="269">
        <f t="shared" si="33"/>
        <v>0.34204160874888834</v>
      </c>
      <c r="E187" s="269">
        <f t="shared" si="33"/>
        <v>0.33253967611175428</v>
      </c>
      <c r="F187" s="269">
        <f t="shared" si="33"/>
        <v>0.34319525242714899</v>
      </c>
      <c r="G187" s="269">
        <f t="shared" si="33"/>
        <v>0.33031083092897912</v>
      </c>
      <c r="H187" s="269">
        <f t="shared" si="33"/>
        <v>0.34161281788349868</v>
      </c>
      <c r="I187" s="269">
        <f t="shared" si="33"/>
        <v>0.36065835286383535</v>
      </c>
      <c r="J187" s="269">
        <f t="shared" si="33"/>
        <v>0.37172683333108519</v>
      </c>
      <c r="K187" s="269">
        <f t="shared" si="33"/>
        <v>0.4006035982829757</v>
      </c>
      <c r="L187" s="269">
        <f t="shared" si="33"/>
        <v>0.41024065714753338</v>
      </c>
      <c r="M187" s="269">
        <f t="shared" si="33"/>
        <v>0.39925935723571482</v>
      </c>
      <c r="N187" s="269">
        <f t="shared" si="33"/>
        <v>0.41548723571646012</v>
      </c>
      <c r="O187" s="269">
        <f t="shared" si="33"/>
        <v>0.42790614393829079</v>
      </c>
      <c r="P187" s="269">
        <f t="shared" si="33"/>
        <v>0.46514244564560203</v>
      </c>
      <c r="Q187" s="269">
        <f t="shared" si="33"/>
        <v>0.44221290998262236</v>
      </c>
      <c r="R187" s="269">
        <f t="shared" si="33"/>
        <v>0.41332028361803236</v>
      </c>
      <c r="S187" s="269">
        <f t="shared" si="33"/>
        <v>0.40001297442974293</v>
      </c>
      <c r="T187" s="269">
        <f t="shared" si="33"/>
        <v>0.38359788060831301</v>
      </c>
      <c r="U187" s="269">
        <f t="shared" si="33"/>
        <v>0.41585827602347586</v>
      </c>
      <c r="V187" s="269">
        <f t="shared" si="33"/>
        <v>0.457774400911649</v>
      </c>
      <c r="W187" s="269">
        <f t="shared" si="33"/>
        <v>0.43045968374289317</v>
      </c>
      <c r="X187" s="269">
        <f t="shared" si="33"/>
        <v>0.42305815558814092</v>
      </c>
      <c r="Y187" s="269">
        <f t="shared" si="33"/>
        <v>0.43045709083138456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0.35700183470103969</v>
      </c>
      <c r="C188" s="318">
        <f t="shared" si="34"/>
        <v>0.33757780639358098</v>
      </c>
      <c r="D188" s="318">
        <f t="shared" si="34"/>
        <v>0.34204160874888834</v>
      </c>
      <c r="E188" s="318">
        <f t="shared" si="34"/>
        <v>0.33253967611175428</v>
      </c>
      <c r="F188" s="318">
        <f t="shared" si="34"/>
        <v>0.34319525242714899</v>
      </c>
      <c r="G188" s="318">
        <f t="shared" si="34"/>
        <v>0.33031083092897912</v>
      </c>
      <c r="H188" s="318">
        <f t="shared" si="34"/>
        <v>0.34161281788349868</v>
      </c>
      <c r="I188" s="318">
        <f t="shared" si="34"/>
        <v>0.36065835286383535</v>
      </c>
      <c r="J188" s="318">
        <f t="shared" si="34"/>
        <v>0.37172683333108519</v>
      </c>
      <c r="K188" s="318">
        <f t="shared" si="34"/>
        <v>0.4006035982829757</v>
      </c>
      <c r="L188" s="318">
        <f t="shared" si="34"/>
        <v>0.41024065714753338</v>
      </c>
      <c r="M188" s="318">
        <f t="shared" si="34"/>
        <v>0.39925935723571482</v>
      </c>
      <c r="N188" s="318">
        <f t="shared" si="34"/>
        <v>0.41548723571646012</v>
      </c>
      <c r="O188" s="318">
        <f t="shared" si="34"/>
        <v>0.42790614393829079</v>
      </c>
      <c r="P188" s="318">
        <f t="shared" si="34"/>
        <v>0.46514244564560203</v>
      </c>
      <c r="Q188" s="318">
        <f t="shared" si="34"/>
        <v>0.44221290998262236</v>
      </c>
      <c r="R188" s="318">
        <f t="shared" si="34"/>
        <v>0.41332028361803236</v>
      </c>
      <c r="S188" s="318">
        <f t="shared" si="34"/>
        <v>0.40001297442974293</v>
      </c>
      <c r="T188" s="318">
        <f t="shared" si="34"/>
        <v>0.38359788060831301</v>
      </c>
      <c r="U188" s="318">
        <f t="shared" si="34"/>
        <v>0.41585827602347586</v>
      </c>
      <c r="V188" s="318">
        <f t="shared" si="34"/>
        <v>0.457774400911649</v>
      </c>
      <c r="W188" s="318">
        <f t="shared" si="34"/>
        <v>0.43045968374289317</v>
      </c>
      <c r="X188" s="318">
        <f t="shared" si="34"/>
        <v>0.42305815558814092</v>
      </c>
      <c r="Y188" s="318">
        <f t="shared" si="34"/>
        <v>0.43045709083138456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3.7200622589277553E-2</v>
      </c>
      <c r="C190" s="269">
        <f t="shared" si="36"/>
        <v>3.7233689290458644E-2</v>
      </c>
      <c r="D190" s="269">
        <f t="shared" si="36"/>
        <v>3.958549078663505E-2</v>
      </c>
      <c r="E190" s="269">
        <f t="shared" si="36"/>
        <v>4.1142420400473979E-2</v>
      </c>
      <c r="F190" s="269">
        <f t="shared" si="36"/>
        <v>5.22410631614093E-2</v>
      </c>
      <c r="G190" s="269">
        <f t="shared" si="36"/>
        <v>5.0433110884097937E-2</v>
      </c>
      <c r="H190" s="269">
        <f t="shared" si="36"/>
        <v>5.2502206201400697E-2</v>
      </c>
      <c r="I190" s="269">
        <f t="shared" si="36"/>
        <v>5.4584310257020804E-2</v>
      </c>
      <c r="J190" s="269">
        <f t="shared" si="36"/>
        <v>5.7171805156913225E-2</v>
      </c>
      <c r="K190" s="269">
        <f t="shared" si="36"/>
        <v>6.3059980247917924E-2</v>
      </c>
      <c r="L190" s="269">
        <f t="shared" si="36"/>
        <v>6.4830291400242851E-2</v>
      </c>
      <c r="M190" s="269">
        <f t="shared" si="36"/>
        <v>5.6011144725312621E-2</v>
      </c>
      <c r="N190" s="269">
        <f t="shared" si="36"/>
        <v>5.6603619051230465E-2</v>
      </c>
      <c r="O190" s="269">
        <f t="shared" si="36"/>
        <v>5.6379515042495547E-2</v>
      </c>
      <c r="P190" s="269">
        <f t="shared" si="36"/>
        <v>6.0031424263396978E-2</v>
      </c>
      <c r="Q190" s="269">
        <f t="shared" si="36"/>
        <v>5.9393593910275433E-2</v>
      </c>
      <c r="R190" s="269">
        <f t="shared" si="36"/>
        <v>5.928843952833969E-2</v>
      </c>
      <c r="S190" s="269">
        <f t="shared" si="36"/>
        <v>6.0797398898978117E-2</v>
      </c>
      <c r="T190" s="269">
        <f t="shared" si="36"/>
        <v>5.8110559127753508E-2</v>
      </c>
      <c r="U190" s="269">
        <f t="shared" si="36"/>
        <v>5.484488018893794E-2</v>
      </c>
      <c r="V190" s="269">
        <f t="shared" si="36"/>
        <v>5.4104445028558032E-2</v>
      </c>
      <c r="W190" s="269">
        <f t="shared" si="36"/>
        <v>5.6089756051078833E-2</v>
      </c>
      <c r="X190" s="269">
        <f t="shared" si="36"/>
        <v>4.2755629457588332E-2</v>
      </c>
      <c r="Y190" s="269">
        <f t="shared" si="36"/>
        <v>4.1028383404618625E-2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2.4412258234973571E-2</v>
      </c>
      <c r="C191" s="318">
        <f t="shared" si="37"/>
        <v>2.4011815664190771E-2</v>
      </c>
      <c r="D191" s="318">
        <f t="shared" si="37"/>
        <v>2.6565325104404132E-2</v>
      </c>
      <c r="E191" s="318">
        <f t="shared" si="37"/>
        <v>2.797685235614426E-2</v>
      </c>
      <c r="F191" s="318">
        <f t="shared" si="37"/>
        <v>3.9794296988236118E-2</v>
      </c>
      <c r="G191" s="318">
        <f t="shared" si="37"/>
        <v>3.7619614175783363E-2</v>
      </c>
      <c r="H191" s="318">
        <f t="shared" si="37"/>
        <v>4.0027497252847925E-2</v>
      </c>
      <c r="I191" s="318">
        <f t="shared" si="37"/>
        <v>4.2627546485039622E-2</v>
      </c>
      <c r="J191" s="318">
        <f t="shared" si="37"/>
        <v>4.562314339050768E-2</v>
      </c>
      <c r="K191" s="318">
        <f t="shared" si="37"/>
        <v>5.2460757083121742E-2</v>
      </c>
      <c r="L191" s="318">
        <f t="shared" si="37"/>
        <v>5.4518861273691425E-2</v>
      </c>
      <c r="M191" s="318">
        <f t="shared" si="37"/>
        <v>4.5106365339066756E-2</v>
      </c>
      <c r="N191" s="318">
        <f t="shared" si="37"/>
        <v>4.5964358499332204E-2</v>
      </c>
      <c r="O191" s="318">
        <f t="shared" si="37"/>
        <v>4.6008640560318823E-2</v>
      </c>
      <c r="P191" s="318">
        <f t="shared" si="37"/>
        <v>5.0652346298781424E-2</v>
      </c>
      <c r="Q191" s="318">
        <f t="shared" si="37"/>
        <v>4.9473484241328629E-2</v>
      </c>
      <c r="R191" s="318">
        <f t="shared" si="37"/>
        <v>4.8716820745173105E-2</v>
      </c>
      <c r="S191" s="318">
        <f t="shared" si="37"/>
        <v>4.9985540356030415E-2</v>
      </c>
      <c r="T191" s="318">
        <f t="shared" si="37"/>
        <v>4.6855542183650276E-2</v>
      </c>
      <c r="U191" s="318">
        <f t="shared" si="37"/>
        <v>4.4162729230682048E-2</v>
      </c>
      <c r="V191" s="318">
        <f t="shared" si="37"/>
        <v>4.4341168554112048E-2</v>
      </c>
      <c r="W191" s="318">
        <f t="shared" si="37"/>
        <v>4.5786644621645535E-2</v>
      </c>
      <c r="X191" s="318">
        <f t="shared" si="37"/>
        <v>3.1723233856076186E-2</v>
      </c>
      <c r="Y191" s="318">
        <f t="shared" si="37"/>
        <v>3.0094706726105151E-2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1.278836435430398E-2</v>
      </c>
      <c r="C192" s="318">
        <f t="shared" si="38"/>
        <v>1.3221873626267871E-2</v>
      </c>
      <c r="D192" s="318">
        <f t="shared" si="38"/>
        <v>1.3020165682230918E-2</v>
      </c>
      <c r="E192" s="318">
        <f t="shared" si="38"/>
        <v>1.3165568044329718E-2</v>
      </c>
      <c r="F192" s="318">
        <f t="shared" si="38"/>
        <v>1.2446766173173187E-2</v>
      </c>
      <c r="G192" s="318">
        <f t="shared" si="38"/>
        <v>1.2813496708314574E-2</v>
      </c>
      <c r="H192" s="318">
        <f t="shared" si="38"/>
        <v>1.2474708948552772E-2</v>
      </c>
      <c r="I192" s="318">
        <f t="shared" si="38"/>
        <v>1.1956763771981186E-2</v>
      </c>
      <c r="J192" s="318">
        <f t="shared" si="38"/>
        <v>1.1548661766405547E-2</v>
      </c>
      <c r="K192" s="318">
        <f t="shared" si="38"/>
        <v>1.0599223164796187E-2</v>
      </c>
      <c r="L192" s="318">
        <f t="shared" si="38"/>
        <v>1.0311430126551422E-2</v>
      </c>
      <c r="M192" s="318">
        <f t="shared" si="38"/>
        <v>1.090477938624586E-2</v>
      </c>
      <c r="N192" s="318">
        <f t="shared" si="38"/>
        <v>1.0639260551898259E-2</v>
      </c>
      <c r="O192" s="318">
        <f t="shared" si="38"/>
        <v>1.0370874482176717E-2</v>
      </c>
      <c r="P192" s="318">
        <f t="shared" si="38"/>
        <v>9.3790779646155554E-3</v>
      </c>
      <c r="Q192" s="318">
        <f t="shared" si="38"/>
        <v>9.9201096689468058E-3</v>
      </c>
      <c r="R192" s="318">
        <f t="shared" si="38"/>
        <v>1.0571618783166583E-2</v>
      </c>
      <c r="S192" s="318">
        <f t="shared" si="38"/>
        <v>1.081185854294771E-2</v>
      </c>
      <c r="T192" s="318">
        <f t="shared" si="38"/>
        <v>1.1255016944103222E-2</v>
      </c>
      <c r="U192" s="318">
        <f t="shared" si="38"/>
        <v>1.0682150958255893E-2</v>
      </c>
      <c r="V192" s="318">
        <f t="shared" si="38"/>
        <v>9.7632764744459873E-3</v>
      </c>
      <c r="W192" s="318">
        <f t="shared" si="38"/>
        <v>1.0303111429433295E-2</v>
      </c>
      <c r="X192" s="318">
        <f t="shared" si="38"/>
        <v>1.1032395601512143E-2</v>
      </c>
      <c r="Y192" s="318">
        <f t="shared" si="38"/>
        <v>1.0933676678513473E-2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0.99999999999999989</v>
      </c>
      <c r="C197" s="232">
        <f t="shared" si="42"/>
        <v>1</v>
      </c>
      <c r="D197" s="232">
        <f t="shared" si="42"/>
        <v>1</v>
      </c>
      <c r="E197" s="232">
        <f t="shared" si="42"/>
        <v>1</v>
      </c>
      <c r="F197" s="232">
        <f t="shared" si="42"/>
        <v>1</v>
      </c>
      <c r="G197" s="232">
        <f t="shared" si="42"/>
        <v>1.0000000000000002</v>
      </c>
      <c r="H197" s="232">
        <f t="shared" si="42"/>
        <v>0.99999999999999989</v>
      </c>
      <c r="I197" s="232">
        <f t="shared" si="42"/>
        <v>1</v>
      </c>
      <c r="J197" s="232">
        <f t="shared" si="42"/>
        <v>0.99999999999999989</v>
      </c>
      <c r="K197" s="232">
        <f t="shared" si="42"/>
        <v>1.0000000000000002</v>
      </c>
      <c r="L197" s="232">
        <f t="shared" si="42"/>
        <v>0.99999999999999978</v>
      </c>
      <c r="M197" s="232">
        <f t="shared" si="42"/>
        <v>1.0000000000000002</v>
      </c>
      <c r="N197" s="232">
        <f t="shared" si="42"/>
        <v>0.99999999999999967</v>
      </c>
      <c r="O197" s="232">
        <f t="shared" si="42"/>
        <v>1</v>
      </c>
      <c r="P197" s="232">
        <f t="shared" si="42"/>
        <v>0.99999999999999944</v>
      </c>
      <c r="Q197" s="232">
        <f t="shared" si="42"/>
        <v>1</v>
      </c>
      <c r="R197" s="232">
        <f t="shared" si="42"/>
        <v>1</v>
      </c>
      <c r="S197" s="232">
        <f t="shared" si="42"/>
        <v>1.0000000000000002</v>
      </c>
      <c r="T197" s="232">
        <f t="shared" si="42"/>
        <v>1.0000000000000004</v>
      </c>
      <c r="U197" s="232">
        <f t="shared" si="42"/>
        <v>0.99999999999999989</v>
      </c>
      <c r="V197" s="232">
        <f t="shared" si="42"/>
        <v>1</v>
      </c>
      <c r="W197" s="232">
        <f t="shared" si="42"/>
        <v>1</v>
      </c>
      <c r="X197" s="232">
        <f t="shared" si="42"/>
        <v>1</v>
      </c>
      <c r="Y197" s="232">
        <f t="shared" si="42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3.9699196807590376E-2</v>
      </c>
      <c r="C202" s="268">
        <f t="shared" si="47"/>
        <v>3.9120603179681038E-2</v>
      </c>
      <c r="D202" s="268">
        <f t="shared" si="47"/>
        <v>4.2918765424838336E-2</v>
      </c>
      <c r="E202" s="268">
        <f t="shared" si="47"/>
        <v>4.5006396863189135E-2</v>
      </c>
      <c r="F202" s="268">
        <f t="shared" si="47"/>
        <v>6.1657640973777343E-2</v>
      </c>
      <c r="G202" s="268">
        <f t="shared" si="47"/>
        <v>5.8703802265882614E-2</v>
      </c>
      <c r="H202" s="268">
        <f t="shared" si="47"/>
        <v>6.1702795912608216E-2</v>
      </c>
      <c r="I202" s="268">
        <f t="shared" si="47"/>
        <v>6.5270654464196179E-2</v>
      </c>
      <c r="J202" s="268">
        <f t="shared" si="47"/>
        <v>7.2610817543191694E-2</v>
      </c>
      <c r="K202" s="268">
        <f t="shared" si="47"/>
        <v>8.4530271686754005E-2</v>
      </c>
      <c r="L202" s="268">
        <f t="shared" si="47"/>
        <v>8.6720621282705176E-2</v>
      </c>
      <c r="M202" s="268">
        <f t="shared" si="47"/>
        <v>7.7325922327393604E-2</v>
      </c>
      <c r="N202" s="268">
        <f t="shared" si="47"/>
        <v>6.9748564028348406E-2</v>
      </c>
      <c r="O202" s="268">
        <f t="shared" si="47"/>
        <v>6.9783270565299108E-2</v>
      </c>
      <c r="P202" s="268">
        <f t="shared" si="47"/>
        <v>7.5686789496408224E-2</v>
      </c>
      <c r="Q202" s="268">
        <f t="shared" si="47"/>
        <v>7.4231145491689979E-2</v>
      </c>
      <c r="R202" s="268">
        <f t="shared" si="47"/>
        <v>7.3317956650744295E-2</v>
      </c>
      <c r="S202" s="268">
        <f t="shared" si="47"/>
        <v>7.4444582404399662E-2</v>
      </c>
      <c r="T202" s="268">
        <f t="shared" si="47"/>
        <v>7.3287463952340551E-2</v>
      </c>
      <c r="U202" s="268">
        <f t="shared" si="47"/>
        <v>6.9141458415720974E-2</v>
      </c>
      <c r="V202" s="268">
        <f t="shared" si="47"/>
        <v>7.0166820351319312E-2</v>
      </c>
      <c r="W202" s="268">
        <f t="shared" si="47"/>
        <v>7.1112396611129919E-2</v>
      </c>
      <c r="X202" s="268">
        <f t="shared" si="47"/>
        <v>5.3000929165560012E-2</v>
      </c>
      <c r="Y202" s="268">
        <f t="shared" si="47"/>
        <v>5.1250966961455827E-2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0.48766093108628283</v>
      </c>
      <c r="C203" s="269">
        <f t="shared" si="48"/>
        <v>0.50512950980205285</v>
      </c>
      <c r="D203" s="269">
        <f t="shared" si="48"/>
        <v>0.49326215239896259</v>
      </c>
      <c r="E203" s="269">
        <f t="shared" si="48"/>
        <v>0.49664285728867985</v>
      </c>
      <c r="F203" s="269">
        <f t="shared" si="48"/>
        <v>0.45222211413894892</v>
      </c>
      <c r="G203" s="269">
        <f t="shared" si="48"/>
        <v>0.46886601355272084</v>
      </c>
      <c r="H203" s="269">
        <f t="shared" si="48"/>
        <v>0.45299120241169549</v>
      </c>
      <c r="I203" s="269">
        <f t="shared" si="48"/>
        <v>0.43047717442645367</v>
      </c>
      <c r="J203" s="269">
        <f t="shared" si="48"/>
        <v>0.41118630508666582</v>
      </c>
      <c r="K203" s="269">
        <f t="shared" si="48"/>
        <v>0.36883364711186284</v>
      </c>
      <c r="L203" s="269">
        <f t="shared" si="48"/>
        <v>0.35660983557057968</v>
      </c>
      <c r="M203" s="269">
        <f t="shared" si="48"/>
        <v>0.38753790771194652</v>
      </c>
      <c r="N203" s="269">
        <f t="shared" si="48"/>
        <v>0.37857742213590329</v>
      </c>
      <c r="O203" s="269">
        <f t="shared" si="48"/>
        <v>0.36885569577182492</v>
      </c>
      <c r="P203" s="269">
        <f t="shared" si="48"/>
        <v>0.32863200730677428</v>
      </c>
      <c r="Q203" s="269">
        <f t="shared" si="48"/>
        <v>0.34902725031618104</v>
      </c>
      <c r="R203" s="269">
        <f t="shared" si="48"/>
        <v>0.37308011803222491</v>
      </c>
      <c r="S203" s="269">
        <f t="shared" si="48"/>
        <v>0.38034095650557515</v>
      </c>
      <c r="T203" s="269">
        <f t="shared" si="48"/>
        <v>0.39928998402423338</v>
      </c>
      <c r="U203" s="269">
        <f t="shared" si="48"/>
        <v>0.3818543171258465</v>
      </c>
      <c r="V203" s="269">
        <f t="shared" si="48"/>
        <v>0.34827690665569916</v>
      </c>
      <c r="W203" s="269">
        <f t="shared" si="48"/>
        <v>0.36637279057031813</v>
      </c>
      <c r="X203" s="269">
        <f t="shared" si="48"/>
        <v>0.40964329345346839</v>
      </c>
      <c r="Y203" s="269">
        <f t="shared" si="48"/>
        <v>0.40787928147036023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0.48766093108628283</v>
      </c>
      <c r="C204" s="318">
        <f t="shared" si="49"/>
        <v>0.50512950980205285</v>
      </c>
      <c r="D204" s="318">
        <f t="shared" si="49"/>
        <v>0.49326215239896259</v>
      </c>
      <c r="E204" s="318">
        <f t="shared" si="49"/>
        <v>0.49664285728867985</v>
      </c>
      <c r="F204" s="318">
        <f t="shared" si="49"/>
        <v>0.45222211413894892</v>
      </c>
      <c r="G204" s="318">
        <f t="shared" si="49"/>
        <v>0.46886601355272084</v>
      </c>
      <c r="H204" s="318">
        <f t="shared" si="49"/>
        <v>0.45299120241169549</v>
      </c>
      <c r="I204" s="318">
        <f t="shared" si="49"/>
        <v>0.43047717442645367</v>
      </c>
      <c r="J204" s="318">
        <f t="shared" si="49"/>
        <v>0.41118630508666582</v>
      </c>
      <c r="K204" s="318">
        <f t="shared" si="49"/>
        <v>0.36883364711186284</v>
      </c>
      <c r="L204" s="318">
        <f t="shared" si="49"/>
        <v>0.35660983557057968</v>
      </c>
      <c r="M204" s="318">
        <f t="shared" si="49"/>
        <v>0.38753790771194652</v>
      </c>
      <c r="N204" s="318">
        <f t="shared" si="49"/>
        <v>0.37857742213590329</v>
      </c>
      <c r="O204" s="318">
        <f t="shared" si="49"/>
        <v>0.36885569577182492</v>
      </c>
      <c r="P204" s="318">
        <f t="shared" si="49"/>
        <v>0.32863200730677428</v>
      </c>
      <c r="Q204" s="318">
        <f t="shared" si="49"/>
        <v>0.34902725031618104</v>
      </c>
      <c r="R204" s="318">
        <f t="shared" si="49"/>
        <v>0.37308011803222491</v>
      </c>
      <c r="S204" s="318">
        <f t="shared" si="49"/>
        <v>0.38034095650557515</v>
      </c>
      <c r="T204" s="318">
        <f t="shared" si="49"/>
        <v>0.39928998402423338</v>
      </c>
      <c r="U204" s="318">
        <f t="shared" si="49"/>
        <v>0.3818543171258465</v>
      </c>
      <c r="V204" s="318">
        <f t="shared" si="49"/>
        <v>0.34827690665569916</v>
      </c>
      <c r="W204" s="318">
        <f t="shared" si="49"/>
        <v>0.36637279057031813</v>
      </c>
      <c r="X204" s="318">
        <f t="shared" si="49"/>
        <v>0.40964329345346839</v>
      </c>
      <c r="Y204" s="318">
        <f t="shared" si="49"/>
        <v>0.40787928147036023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0.33526179897989711</v>
      </c>
      <c r="C206" s="269">
        <f t="shared" si="51"/>
        <v>0.31761008683603825</v>
      </c>
      <c r="D206" s="269">
        <f t="shared" si="51"/>
        <v>0.31911769339842738</v>
      </c>
      <c r="E206" s="269">
        <f t="shared" si="51"/>
        <v>0.30892903091987173</v>
      </c>
      <c r="F206" s="269">
        <f t="shared" si="51"/>
        <v>0.30707693509767586</v>
      </c>
      <c r="G206" s="269">
        <f t="shared" si="51"/>
        <v>0.29765594911478321</v>
      </c>
      <c r="H206" s="269">
        <f t="shared" si="51"/>
        <v>0.30549504069350397</v>
      </c>
      <c r="I206" s="269">
        <f t="shared" si="51"/>
        <v>0.31977398941143581</v>
      </c>
      <c r="J206" s="269">
        <f t="shared" si="51"/>
        <v>0.32594292041611173</v>
      </c>
      <c r="K206" s="269">
        <f t="shared" si="51"/>
        <v>0.34330648198575681</v>
      </c>
      <c r="L206" s="269">
        <f t="shared" si="51"/>
        <v>0.34940070259104483</v>
      </c>
      <c r="M206" s="269">
        <f t="shared" si="51"/>
        <v>0.34943231903165256</v>
      </c>
      <c r="N206" s="269">
        <f t="shared" si="51"/>
        <v>0.36409239858368109</v>
      </c>
      <c r="O206" s="269">
        <f t="shared" si="51"/>
        <v>0.37480061861773739</v>
      </c>
      <c r="P206" s="269">
        <f t="shared" si="51"/>
        <v>0.40137132886033505</v>
      </c>
      <c r="Q206" s="269">
        <f t="shared" si="51"/>
        <v>0.38316421359326724</v>
      </c>
      <c r="R206" s="269">
        <f t="shared" si="51"/>
        <v>0.35921791775774475</v>
      </c>
      <c r="S206" s="269">
        <f t="shared" si="51"/>
        <v>0.34654327716610117</v>
      </c>
      <c r="T206" s="269">
        <f t="shared" si="51"/>
        <v>0.33514220519662202</v>
      </c>
      <c r="U206" s="269">
        <f t="shared" si="51"/>
        <v>0.36609601667108005</v>
      </c>
      <c r="V206" s="269">
        <f t="shared" si="51"/>
        <v>0.40215294595667528</v>
      </c>
      <c r="W206" s="269">
        <f t="shared" si="51"/>
        <v>0.37696233481077274</v>
      </c>
      <c r="X206" s="269">
        <f t="shared" si="51"/>
        <v>0.38685370016265896</v>
      </c>
      <c r="Y206" s="269">
        <f t="shared" si="51"/>
        <v>0.39546308090846233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0.33526179897989711</v>
      </c>
      <c r="C207" s="318">
        <f t="shared" si="52"/>
        <v>0.31761008683603825</v>
      </c>
      <c r="D207" s="318">
        <f t="shared" si="52"/>
        <v>0.31911769339842738</v>
      </c>
      <c r="E207" s="318">
        <f t="shared" si="52"/>
        <v>0.30892903091987173</v>
      </c>
      <c r="F207" s="318">
        <f t="shared" si="52"/>
        <v>0.30707693509767586</v>
      </c>
      <c r="G207" s="318">
        <f t="shared" si="52"/>
        <v>0.29765594911478321</v>
      </c>
      <c r="H207" s="318">
        <f t="shared" si="52"/>
        <v>0.30549504069350397</v>
      </c>
      <c r="I207" s="318">
        <f t="shared" si="52"/>
        <v>0.31977398941143581</v>
      </c>
      <c r="J207" s="318">
        <f t="shared" si="52"/>
        <v>0.32594292041611173</v>
      </c>
      <c r="K207" s="318">
        <f t="shared" si="52"/>
        <v>0.34330648198575681</v>
      </c>
      <c r="L207" s="318">
        <f t="shared" si="52"/>
        <v>0.34940070259104483</v>
      </c>
      <c r="M207" s="318">
        <f t="shared" si="52"/>
        <v>0.34943231903165256</v>
      </c>
      <c r="N207" s="318">
        <f t="shared" si="52"/>
        <v>0.36409239858368109</v>
      </c>
      <c r="O207" s="318">
        <f t="shared" si="52"/>
        <v>0.37480061861773739</v>
      </c>
      <c r="P207" s="318">
        <f t="shared" si="52"/>
        <v>0.40137132886033505</v>
      </c>
      <c r="Q207" s="318">
        <f t="shared" si="52"/>
        <v>0.38316421359326724</v>
      </c>
      <c r="R207" s="318">
        <f t="shared" si="52"/>
        <v>0.35921791775774475</v>
      </c>
      <c r="S207" s="318">
        <f t="shared" si="52"/>
        <v>0.34654327716610117</v>
      </c>
      <c r="T207" s="318">
        <f t="shared" si="52"/>
        <v>0.33514220519662202</v>
      </c>
      <c r="U207" s="318">
        <f t="shared" si="52"/>
        <v>0.36609601667108005</v>
      </c>
      <c r="V207" s="318">
        <f t="shared" si="52"/>
        <v>0.40215294595667528</v>
      </c>
      <c r="W207" s="318">
        <f t="shared" si="52"/>
        <v>0.37696233481077274</v>
      </c>
      <c r="X207" s="318">
        <f t="shared" si="52"/>
        <v>0.38685370016265896</v>
      </c>
      <c r="Y207" s="318">
        <f t="shared" si="52"/>
        <v>0.39546308090846233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0.13737807312622963</v>
      </c>
      <c r="C209" s="269">
        <f t="shared" si="54"/>
        <v>0.13813980018222791</v>
      </c>
      <c r="D209" s="269">
        <f t="shared" si="54"/>
        <v>0.14470138877777175</v>
      </c>
      <c r="E209" s="269">
        <f t="shared" si="54"/>
        <v>0.14942171492825923</v>
      </c>
      <c r="F209" s="269">
        <f t="shared" si="54"/>
        <v>0.17904330978959795</v>
      </c>
      <c r="G209" s="269">
        <f t="shared" si="54"/>
        <v>0.1747742350666136</v>
      </c>
      <c r="H209" s="269">
        <f t="shared" si="54"/>
        <v>0.17981096098219224</v>
      </c>
      <c r="I209" s="269">
        <f t="shared" si="54"/>
        <v>0.18447818169791447</v>
      </c>
      <c r="J209" s="269">
        <f t="shared" si="54"/>
        <v>0.19025995695403061</v>
      </c>
      <c r="K209" s="269">
        <f t="shared" si="54"/>
        <v>0.20332959921562646</v>
      </c>
      <c r="L209" s="269">
        <f t="shared" si="54"/>
        <v>0.2072688405556701</v>
      </c>
      <c r="M209" s="269">
        <f t="shared" si="54"/>
        <v>0.18570385092900751</v>
      </c>
      <c r="N209" s="269">
        <f t="shared" si="54"/>
        <v>0.18758161525206699</v>
      </c>
      <c r="O209" s="269">
        <f t="shared" si="54"/>
        <v>0.18656041504513865</v>
      </c>
      <c r="P209" s="269">
        <f t="shared" si="54"/>
        <v>0.19430987433648184</v>
      </c>
      <c r="Q209" s="269">
        <f t="shared" si="54"/>
        <v>0.19357739059886181</v>
      </c>
      <c r="R209" s="269">
        <f t="shared" si="54"/>
        <v>0.19438400755928589</v>
      </c>
      <c r="S209" s="269">
        <f t="shared" si="54"/>
        <v>0.19867118392392424</v>
      </c>
      <c r="T209" s="269">
        <f t="shared" si="54"/>
        <v>0.19228034682680448</v>
      </c>
      <c r="U209" s="269">
        <f t="shared" si="54"/>
        <v>0.18290820778735239</v>
      </c>
      <c r="V209" s="269">
        <f t="shared" si="54"/>
        <v>0.17940332703630626</v>
      </c>
      <c r="W209" s="269">
        <f t="shared" si="54"/>
        <v>0.18555247800777941</v>
      </c>
      <c r="X209" s="269">
        <f t="shared" si="54"/>
        <v>0.15050207721831257</v>
      </c>
      <c r="Y209" s="269">
        <f t="shared" si="54"/>
        <v>0.14540667065972177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8.2533288095396493E-2</v>
      </c>
      <c r="C210" s="318">
        <f t="shared" si="55"/>
        <v>8.1330411502858704E-2</v>
      </c>
      <c r="D210" s="318">
        <f t="shared" si="55"/>
        <v>8.9226662410199276E-2</v>
      </c>
      <c r="E210" s="318">
        <f t="shared" si="55"/>
        <v>9.3566777596244266E-2</v>
      </c>
      <c r="F210" s="318">
        <f t="shared" si="55"/>
        <v>0.12818415119165141</v>
      </c>
      <c r="G210" s="318">
        <f t="shared" si="55"/>
        <v>0.1220432203751519</v>
      </c>
      <c r="H210" s="318">
        <f t="shared" si="55"/>
        <v>0.12886530687414899</v>
      </c>
      <c r="I210" s="318">
        <f t="shared" si="55"/>
        <v>0.13606456767411218</v>
      </c>
      <c r="J210" s="318">
        <f t="shared" si="55"/>
        <v>0.14401589048787633</v>
      </c>
      <c r="K210" s="318">
        <f t="shared" si="55"/>
        <v>0.16184872429105884</v>
      </c>
      <c r="L210" s="318">
        <f t="shared" si="55"/>
        <v>0.16716271655639339</v>
      </c>
      <c r="M210" s="318">
        <f t="shared" si="55"/>
        <v>0.14211940139679766</v>
      </c>
      <c r="N210" s="318">
        <f t="shared" si="55"/>
        <v>0.14500490670106569</v>
      </c>
      <c r="O210" s="318">
        <f t="shared" si="55"/>
        <v>0.14507706041810001</v>
      </c>
      <c r="P210" s="318">
        <f t="shared" si="55"/>
        <v>0.15735027670202986</v>
      </c>
      <c r="Q210" s="318">
        <f t="shared" si="55"/>
        <v>0.15432404202559494</v>
      </c>
      <c r="R210" s="318">
        <f t="shared" si="55"/>
        <v>0.15242555329645113</v>
      </c>
      <c r="S210" s="318">
        <f t="shared" si="55"/>
        <v>0.15589613948576528</v>
      </c>
      <c r="T210" s="318">
        <f t="shared" si="55"/>
        <v>0.14737420007030075</v>
      </c>
      <c r="U210" s="318">
        <f t="shared" si="55"/>
        <v>0.1399629632519496</v>
      </c>
      <c r="V210" s="318">
        <f t="shared" si="55"/>
        <v>0.14023436586037857</v>
      </c>
      <c r="W210" s="318">
        <f t="shared" si="55"/>
        <v>0.14434836330616443</v>
      </c>
      <c r="X210" s="318">
        <f t="shared" si="55"/>
        <v>0.10443154555047457</v>
      </c>
      <c r="Y210" s="318">
        <f t="shared" si="55"/>
        <v>9.9534528593834992E-2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5.4844785030833142E-2</v>
      </c>
      <c r="C211" s="318">
        <f t="shared" si="56"/>
        <v>5.6809388679369188E-2</v>
      </c>
      <c r="D211" s="318">
        <f t="shared" si="56"/>
        <v>5.5474726367572474E-2</v>
      </c>
      <c r="E211" s="318">
        <f t="shared" si="56"/>
        <v>5.5854937332014964E-2</v>
      </c>
      <c r="F211" s="318">
        <f t="shared" si="56"/>
        <v>5.0859158597946541E-2</v>
      </c>
      <c r="G211" s="318">
        <f t="shared" si="56"/>
        <v>5.2731014691461707E-2</v>
      </c>
      <c r="H211" s="318">
        <f t="shared" si="56"/>
        <v>5.0945654108043234E-2</v>
      </c>
      <c r="I211" s="318">
        <f t="shared" si="56"/>
        <v>4.8413614023802252E-2</v>
      </c>
      <c r="J211" s="318">
        <f t="shared" si="56"/>
        <v>4.624406646615431E-2</v>
      </c>
      <c r="K211" s="318">
        <f t="shared" si="56"/>
        <v>4.1480874924567618E-2</v>
      </c>
      <c r="L211" s="318">
        <f t="shared" si="56"/>
        <v>4.0106123999276704E-2</v>
      </c>
      <c r="M211" s="318">
        <f t="shared" si="56"/>
        <v>4.358444953220985E-2</v>
      </c>
      <c r="N211" s="318">
        <f t="shared" si="56"/>
        <v>4.2576708551001284E-2</v>
      </c>
      <c r="O211" s="318">
        <f t="shared" si="56"/>
        <v>4.148335462703865E-2</v>
      </c>
      <c r="P211" s="318">
        <f t="shared" si="56"/>
        <v>3.6959597634451953E-2</v>
      </c>
      <c r="Q211" s="318">
        <f t="shared" si="56"/>
        <v>3.9253348573266858E-2</v>
      </c>
      <c r="R211" s="318">
        <f t="shared" si="56"/>
        <v>4.1958454262834788E-2</v>
      </c>
      <c r="S211" s="318">
        <f t="shared" si="56"/>
        <v>4.2775044438158952E-2</v>
      </c>
      <c r="T211" s="318">
        <f t="shared" si="56"/>
        <v>4.4906146756503743E-2</v>
      </c>
      <c r="U211" s="318">
        <f t="shared" si="56"/>
        <v>4.2945244535402799E-2</v>
      </c>
      <c r="V211" s="318">
        <f t="shared" si="56"/>
        <v>3.9168961175927684E-2</v>
      </c>
      <c r="W211" s="318">
        <f t="shared" si="56"/>
        <v>4.1204114701614947E-2</v>
      </c>
      <c r="X211" s="318">
        <f t="shared" si="56"/>
        <v>4.6070531667838033E-2</v>
      </c>
      <c r="Y211" s="318">
        <f t="shared" si="56"/>
        <v>4.587214206588678E-2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1.3701503373737844</v>
      </c>
      <c r="C217" s="320">
        <f>IF(C$5=0,0,(C$5-C$16-C$59)/(CHI_fec!C$5-CHI_fec!C$16))</f>
        <v>1.4237486715030836</v>
      </c>
      <c r="D217" s="320">
        <f>IF(D$5=0,0,(D$5-D$16-D$59)/(CHI_fec!D$5-CHI_fec!D$16))</f>
        <v>1.5203789383702893</v>
      </c>
      <c r="E217" s="320">
        <f>IF(E$5=0,0,(E$5-E$16-E$59)/(CHI_fec!E$5-CHI_fec!E$16))</f>
        <v>1.4863433656654081</v>
      </c>
      <c r="F217" s="320">
        <f>IF(F$5=0,0,(F$5-F$16-F$59)/(CHI_fec!F$5-CHI_fec!F$16))</f>
        <v>1.3054780372233084</v>
      </c>
      <c r="G217" s="320">
        <f>IF(G$5=0,0,(G$5-G$16-G$59)/(CHI_fec!G$5-CHI_fec!G$16))</f>
        <v>1.3354203308628845</v>
      </c>
      <c r="H217" s="320">
        <f>IF(H$5=0,0,(H$5-H$16-H$59)/(CHI_fec!H$5-CHI_fec!H$16))</f>
        <v>1.2973121946710211</v>
      </c>
      <c r="I217" s="320">
        <f>IF(I$5=0,0,(I$5-I$16-I$59)/(CHI_fec!I$5-CHI_fec!I$16))</f>
        <v>1.2391671925736578</v>
      </c>
      <c r="J217" s="320">
        <f>IF(J$5=0,0,(J$5-J$16-J$59)/(CHI_fec!J$5-CHI_fec!J$16))</f>
        <v>1.4887186575365432</v>
      </c>
      <c r="K217" s="320">
        <f>IF(K$5=0,0,(K$5-K$16-K$59)/(CHI_fec!K$5-CHI_fec!K$16))</f>
        <v>1.3479234474281578</v>
      </c>
      <c r="L217" s="320">
        <f>IF(L$5=0,0,(L$5-L$16-L$59)/(CHI_fec!L$5-CHI_fec!L$16))</f>
        <v>1.3118563256030689</v>
      </c>
      <c r="M217" s="320">
        <f>IF(M$5=0,0,(M$5-M$16-M$59)/(CHI_fec!M$5-CHI_fec!M$16))</f>
        <v>1.3093007167586739</v>
      </c>
      <c r="N217" s="320">
        <f>IF(N$5=0,0,(N$5-N$16-N$59)/(CHI_fec!N$5-CHI_fec!N$16))</f>
        <v>1.1775337046939256</v>
      </c>
      <c r="O217" s="320">
        <f>IF(O$5=0,0,(O$5-O$16-O$59)/(CHI_fec!O$5-CHI_fec!O$16))</f>
        <v>1.2179280098763974</v>
      </c>
      <c r="P217" s="320">
        <f>IF(P$5=0,0,(P$5-P$16-P$59)/(CHI_fec!P$5-CHI_fec!P$16))</f>
        <v>1.0649826774995654</v>
      </c>
      <c r="Q217" s="320">
        <f>IF(Q$5=0,0,(Q$5-Q$16-Q$59)/(CHI_fec!Q$5-CHI_fec!Q$16))</f>
        <v>1.1012278364560539</v>
      </c>
      <c r="R217" s="320">
        <f>IF(R$5=0,0,(R$5-R$16-R$59)/(CHI_fec!R$5-CHI_fec!R$16))</f>
        <v>1.2170249436437528</v>
      </c>
      <c r="S217" s="320">
        <f>IF(S$5=0,0,(S$5-S$16-S$59)/(CHI_fec!S$5-CHI_fec!S$16))</f>
        <v>1.2867361505803521</v>
      </c>
      <c r="T217" s="320">
        <f>IF(T$5=0,0,(T$5-T$16-T$59)/(CHI_fec!T$5-CHI_fec!T$16))</f>
        <v>1.4568057591599404</v>
      </c>
      <c r="U217" s="320">
        <f>IF(U$5=0,0,(U$5-U$16-U$59)/(CHI_fec!U$5-CHI_fec!U$16))</f>
        <v>1.2725430750670939</v>
      </c>
      <c r="V217" s="320">
        <f>IF(V$5=0,0,(V$5-V$16-V$59)/(CHI_fec!V$5-CHI_fec!V$16))</f>
        <v>1.1313473227063604</v>
      </c>
      <c r="W217" s="320">
        <f>IF(W$5=0,0,(W$5-W$16-W$59)/(CHI_fec!W$5-CHI_fec!W$16))</f>
        <v>1.2411185644385456</v>
      </c>
      <c r="X217" s="320">
        <f>IF(X$5=0,0,(X$5-X$16-X$59)/(CHI_fec!X$5-CHI_fec!X$16))</f>
        <v>1.127141446674653</v>
      </c>
      <c r="Y217" s="320">
        <f>IF(Y$5=0,0,(Y$5-Y$16-Y$59)/(CHI_fec!Y$5-CHI_fec!Y$16))</f>
        <v>1.1312640016687967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1.021557548168557</v>
      </c>
      <c r="C222" s="275">
        <f>IF(C$10=0,0,C$10/CHI_fec!C$10)</f>
        <v>1.0669201627397467</v>
      </c>
      <c r="D222" s="275">
        <f>IF(D$10=0,0,D$10/CHI_fec!D$10)</f>
        <v>1.2471199371400525</v>
      </c>
      <c r="E222" s="275">
        <f>IF(E$10=0,0,E$10/CHI_fec!E$10)</f>
        <v>1.2670293482598296</v>
      </c>
      <c r="F222" s="275">
        <f>IF(F$10=0,0,F$10/CHI_fec!F$10)</f>
        <v>1.5804186133895943</v>
      </c>
      <c r="G222" s="275">
        <f>IF(G$10=0,0,G$10/CHI_fec!G$10)</f>
        <v>1.5185929517092127</v>
      </c>
      <c r="H222" s="275">
        <f>IF(H$10=0,0,H$10/CHI_fec!H$10)</f>
        <v>1.5711689276141667</v>
      </c>
      <c r="I222" s="275">
        <f>IF(I$10=0,0,I$10/CHI_fec!I$10)</f>
        <v>1.6174686342266293</v>
      </c>
      <c r="J222" s="275">
        <f>IF(J$10=0,0,J$10/CHI_fec!J$10)</f>
        <v>2.1509085303751752</v>
      </c>
      <c r="K222" s="275">
        <f>IF(K$10=0,0,K$10/CHI_fec!K$10)</f>
        <v>2.2547857460043348</v>
      </c>
      <c r="L222" s="275">
        <f>IF(L$10=0,0,L$10/CHI_fec!L$10)</f>
        <v>2.2699324881500029</v>
      </c>
      <c r="M222" s="275">
        <f>IF(M$10=0,0,M$10/CHI_fec!M$10)</f>
        <v>2.0653812226007515</v>
      </c>
      <c r="N222" s="275">
        <f>IF(N$10=0,0,N$10/CHI_fec!N$10)</f>
        <v>1.7532947218099824</v>
      </c>
      <c r="O222" s="275">
        <f>IF(O$10=0,0,O$10/CHI_fec!O$10)</f>
        <v>1.8376908194238917</v>
      </c>
      <c r="P222" s="275">
        <f>IF(P$10=0,0,P$10/CHI_fec!P$10)</f>
        <v>1.8153892919394568</v>
      </c>
      <c r="Q222" s="275">
        <f>IF(Q$10=0,0,Q$10/CHI_fec!Q$10)</f>
        <v>1.7940702926523797</v>
      </c>
      <c r="R222" s="275">
        <f>IF(R$10=0,0,R$10/CHI_fec!R$10)</f>
        <v>1.8830267933393494</v>
      </c>
      <c r="S222" s="275">
        <f>IF(S$10=0,0,S$10/CHI_fec!S$10)</f>
        <v>1.9594627993887697</v>
      </c>
      <c r="T222" s="275">
        <f>IF(T$10=0,0,T$10/CHI_fec!T$10)</f>
        <v>2.1334174573609435</v>
      </c>
      <c r="U222" s="275">
        <f>IF(U$10=0,0,U$10/CHI_fec!U$10)</f>
        <v>1.8887436636067771</v>
      </c>
      <c r="V222" s="275">
        <f>IF(V$10=0,0,V$10/CHI_fec!V$10)</f>
        <v>1.8044055336222726</v>
      </c>
      <c r="W222" s="275">
        <f>IF(W$10=0,0,W$10/CHI_fec!W$10)</f>
        <v>1.9220012020315957</v>
      </c>
      <c r="X222" s="275">
        <f>IF(X$10=0,0,X$10/CHI_fec!X$10)</f>
        <v>1.2421930752464465</v>
      </c>
      <c r="Y222" s="275">
        <f>IF(Y$10=0,0,Y$10/CHI_fec!Y$10)</f>
        <v>1.2227782341673381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2.0960074022862978</v>
      </c>
      <c r="C224" s="276">
        <f>IF(C$25=0,0,C$25/CHI_fec!C$25)</f>
        <v>2.184599807032471</v>
      </c>
      <c r="D224" s="276">
        <f>IF(D$25=0,0,D$25/CHI_fec!D$25)</f>
        <v>2.3145658577222665</v>
      </c>
      <c r="E224" s="276">
        <f>IF(E$25=0,0,E$25/CHI_fec!E$25)</f>
        <v>2.3444186943198351</v>
      </c>
      <c r="F224" s="276">
        <f>IF(F$25=0,0,F$25/CHI_fec!F$25)</f>
        <v>1.8889951928764697</v>
      </c>
      <c r="G224" s="276">
        <f>IF(G$25=0,0,G$25/CHI_fec!G$25)</f>
        <v>2.0501083209252871</v>
      </c>
      <c r="H224" s="276">
        <f>IF(H$25=0,0,H$25/CHI_fec!H$25)</f>
        <v>1.8928388893643713</v>
      </c>
      <c r="I224" s="276">
        <f>IF(I$25=0,0,I$25/CHI_fec!I$25)</f>
        <v>1.6792160809436563</v>
      </c>
      <c r="J224" s="276">
        <f>IF(J$25=0,0,J$25/CHI_fec!J$25)</f>
        <v>1.6494158039697815</v>
      </c>
      <c r="K224" s="276">
        <f>IF(K$25=0,0,K$25/CHI_fec!K$25)</f>
        <v>1.3552321246155812</v>
      </c>
      <c r="L224" s="276">
        <f>IF(L$25=0,0,L$25/CHI_fec!L$25)</f>
        <v>1.2639321065595845</v>
      </c>
      <c r="M224" s="276">
        <f>IF(M$25=0,0,M$25/CHI_fec!M$25)</f>
        <v>1.424154993683737</v>
      </c>
      <c r="N224" s="276">
        <f>IF(N$25=0,0,N$25/CHI_fec!N$25)</f>
        <v>1.2288520645486403</v>
      </c>
      <c r="O224" s="276">
        <f>IF(O$25=0,0,O$25/CHI_fec!O$25)</f>
        <v>1.2139964738562794</v>
      </c>
      <c r="P224" s="276">
        <f>IF(P$25=0,0,P$25/CHI_fec!P$25)</f>
        <v>0.89736981252399295</v>
      </c>
      <c r="Q224" s="276">
        <f>IF(Q$25=0,0,Q$25/CHI_fec!Q$25)</f>
        <v>1.0150953115074521</v>
      </c>
      <c r="R224" s="276">
        <f>IF(R$25=0,0,R$25/CHI_fec!R$25)</f>
        <v>1.2293983630584402</v>
      </c>
      <c r="S224" s="276">
        <f>IF(S$25=0,0,S$25/CHI_fec!S$25)</f>
        <v>1.3138944282587994</v>
      </c>
      <c r="T224" s="276">
        <f>IF(T$25=0,0,T$25/CHI_fec!T$25)</f>
        <v>1.5701217271941823</v>
      </c>
      <c r="U224" s="276">
        <f>IF(U$25=0,0,U$25/CHI_fec!U$25)</f>
        <v>1.3095516572022439</v>
      </c>
      <c r="V224" s="276">
        <f>IF(V$25=0,0,V$25/CHI_fec!V$25)</f>
        <v>1.0271070836269194</v>
      </c>
      <c r="W224" s="276">
        <f>IF(W$25=0,0,W$25/CHI_fec!W$25)</f>
        <v>1.2038929145239421</v>
      </c>
      <c r="X224" s="276">
        <f>IF(X$25=0,0,X$25/CHI_fec!X$25)</f>
        <v>1.3123637438741087</v>
      </c>
      <c r="Y224" s="276">
        <f>IF(Y$25=0,0,Y$25/CHI_fec!Y$25)</f>
        <v>1.2832380768937921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2.5150005118427563</v>
      </c>
      <c r="C225" s="276">
        <f>IF(C$36=0,0,C$36/CHI_fec!C$36)</f>
        <v>2.4900077112252439</v>
      </c>
      <c r="D225" s="276">
        <f>IF(D$36=0,0,D$36/CHI_fec!D$36)</f>
        <v>2.5781168999515751</v>
      </c>
      <c r="E225" s="276">
        <f>IF(E$36=0,0,E$36/CHI_fec!E$36)</f>
        <v>2.481815503085953</v>
      </c>
      <c r="F225" s="276">
        <f>IF(F$36=0,0,F$36/CHI_fec!F$36)</f>
        <v>2.2398944406801133</v>
      </c>
      <c r="G225" s="276">
        <f>IF(G$36=0,0,G$36/CHI_fec!G$36)</f>
        <v>2.2270441887112815</v>
      </c>
      <c r="H225" s="276">
        <f>IF(H$36=0,0,H$36/CHI_fec!H$36)</f>
        <v>2.2241688562406989</v>
      </c>
      <c r="I225" s="276">
        <f>IF(I$36=0,0,I$36/CHI_fec!I$36)</f>
        <v>2.2389704138405917</v>
      </c>
      <c r="J225" s="276">
        <f>IF(J$36=0,0,J$36/CHI_fec!J$36)</f>
        <v>2.5068486705381541</v>
      </c>
      <c r="K225" s="276">
        <f>IF(K$36=0,0,K$36/CHI_fec!K$36)</f>
        <v>2.4336651066254342</v>
      </c>
      <c r="L225" s="276">
        <f>IF(L$36=0,0,L$36/CHI_fec!L$36)</f>
        <v>2.4323125470386562</v>
      </c>
      <c r="M225" s="276">
        <f>IF(M$36=0,0,M$36/CHI_fec!M$36)</f>
        <v>2.4585597999136044</v>
      </c>
      <c r="N225" s="276">
        <f>IF(N$36=0,0,N$36/CHI_fec!N$36)</f>
        <v>2.3123616620002343</v>
      </c>
      <c r="O225" s="276">
        <f>IF(O$36=0,0,O$36/CHI_fec!O$36)</f>
        <v>2.4583079312099629</v>
      </c>
      <c r="P225" s="276">
        <f>IF(P$36=0,0,P$36/CHI_fec!P$36)</f>
        <v>2.3351860658587222</v>
      </c>
      <c r="Q225" s="276">
        <f>IF(Q$36=0,0,Q$36/CHI_fec!Q$36)</f>
        <v>2.2831925184137791</v>
      </c>
      <c r="R225" s="276">
        <f>IF(R$36=0,0,R$36/CHI_fec!R$36)</f>
        <v>2.3158199080134088</v>
      </c>
      <c r="S225" s="276">
        <f>IF(S$36=0,0,S$36/CHI_fec!S$36)</f>
        <v>2.3062344031147499</v>
      </c>
      <c r="T225" s="276">
        <f>IF(T$36=0,0,T$36/CHI_fec!T$36)</f>
        <v>2.4579193160381467</v>
      </c>
      <c r="U225" s="276">
        <f>IF(U$36=0,0,U$36/CHI_fec!U$36)</f>
        <v>2.4486480477214005</v>
      </c>
      <c r="V225" s="276">
        <f>IF(V$36=0,0,V$36/CHI_fec!V$36)</f>
        <v>2.4656331640413569</v>
      </c>
      <c r="W225" s="276">
        <f>IF(W$36=0,0,W$36/CHI_fec!W$36)</f>
        <v>2.4754312475862172</v>
      </c>
      <c r="X225" s="276">
        <f>IF(X$36=0,0,X$36/CHI_fec!X$36)</f>
        <v>2.3950391525440184</v>
      </c>
      <c r="Y225" s="276">
        <f>IF(Y$36=0,0,Y$36/CHI_fec!Y$36)</f>
        <v>2.4261040671017136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1.3050353696510895</v>
      </c>
      <c r="C226" s="276">
        <f>IF(C$44=0,0,C$44/CHI_fec!C$44)</f>
        <v>1.3732130110259266</v>
      </c>
      <c r="D226" s="276">
        <f>IF(D$44=0,0,D$44/CHI_fec!D$44)</f>
        <v>1.5358053610025524</v>
      </c>
      <c r="E226" s="276">
        <f>IF(E$44=0,0,E$44/CHI_fec!E$44)</f>
        <v>1.5504716537209036</v>
      </c>
      <c r="F226" s="276">
        <f>IF(F$44=0,0,F$44/CHI_fec!F$44)</f>
        <v>1.6633171929639226</v>
      </c>
      <c r="G226" s="276">
        <f>IF(G$44=0,0,G$44/CHI_fec!G$44)</f>
        <v>1.6576025598904023</v>
      </c>
      <c r="H226" s="276">
        <f>IF(H$44=0,0,H$44/CHI_fec!H$44)</f>
        <v>1.662788593408195</v>
      </c>
      <c r="I226" s="276">
        <f>IF(I$44=0,0,I$44/CHI_fec!I$44)</f>
        <v>1.6379340045927846</v>
      </c>
      <c r="J226" s="276">
        <f>IF(J$44=0,0,J$44/CHI_fec!J$44)</f>
        <v>1.9450762093417038</v>
      </c>
      <c r="K226" s="276">
        <f>IF(K$44=0,0,K$44/CHI_fec!K$44)</f>
        <v>1.8872429418471419</v>
      </c>
      <c r="L226" s="276">
        <f>IF(L$44=0,0,L$44/CHI_fec!L$44)</f>
        <v>1.8730126563954834</v>
      </c>
      <c r="M226" s="276">
        <f>IF(M$44=0,0,M$44/CHI_fec!M$44)</f>
        <v>1.7344854974838635</v>
      </c>
      <c r="N226" s="276">
        <f>IF(N$44=0,0,N$44/CHI_fec!N$44)</f>
        <v>1.5871802625980544</v>
      </c>
      <c r="O226" s="276">
        <f>IF(O$44=0,0,O$44/CHI_fec!O$44)</f>
        <v>1.6357039351433071</v>
      </c>
      <c r="P226" s="276">
        <f>IF(P$44=0,0,P$44/CHI_fec!P$44)</f>
        <v>1.4990250063399271</v>
      </c>
      <c r="Q226" s="276">
        <f>IF(Q$44=0,0,Q$44/CHI_fec!Q$44)</f>
        <v>1.5352930994705394</v>
      </c>
      <c r="R226" s="276">
        <f>IF(R$44=0,0,R$44/CHI_fec!R$44)</f>
        <v>1.6750865867575448</v>
      </c>
      <c r="S226" s="276">
        <f>IF(S$44=0,0,S$44/CHI_fec!S$44)</f>
        <v>1.7743260770414147</v>
      </c>
      <c r="T226" s="276">
        <f>IF(T$44=0,0,T$44/CHI_fec!T$44)</f>
        <v>1.9271368232282686</v>
      </c>
      <c r="U226" s="276">
        <f>IF(U$44=0,0,U$44/CHI_fec!U$44)</f>
        <v>1.6778593672409023</v>
      </c>
      <c r="V226" s="276">
        <f>IF(V$44=0,0,V$44/CHI_fec!V$44)</f>
        <v>1.5038234176485556</v>
      </c>
      <c r="W226" s="276">
        <f>IF(W$44=0,0,W$44/CHI_fec!W$44)</f>
        <v>1.6641063006244914</v>
      </c>
      <c r="X226" s="276">
        <f>IF(X$44=0,0,X$44/CHI_fec!X$44)</f>
        <v>1.2237755212646741</v>
      </c>
      <c r="Y226" s="276">
        <f>IF(Y$44=0,0,Y$44/CHI_fec!Y$44)</f>
        <v>1.1926053025527694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1.3261263290434764</v>
      </c>
      <c r="C229" s="320">
        <f>IF(C$61=0,0,(C$61-C$108)/CHI_fec!C$61)</f>
        <v>1.3832939578588437</v>
      </c>
      <c r="D229" s="320">
        <f>IF(D$61=0,0,(D$61-D$108)/CHI_fec!D$61)</f>
        <v>1.4808375285234467</v>
      </c>
      <c r="E229" s="320">
        <f>IF(E$61=0,0,(E$61-E$108)/CHI_fec!E$61)</f>
        <v>1.4458045516062079</v>
      </c>
      <c r="F229" s="320">
        <f>IF(F$61=0,0,(F$61-F$108)/CHI_fec!F$61)</f>
        <v>1.2766300467351652</v>
      </c>
      <c r="G229" s="320">
        <f>IF(G$61=0,0,(G$61-G$108)/CHI_fec!G$61)</f>
        <v>1.3028072282689231</v>
      </c>
      <c r="H229" s="320">
        <f>IF(H$61=0,0,(H$61-H$108)/CHI_fec!H$61)</f>
        <v>1.2679883545786474</v>
      </c>
      <c r="I229" s="320">
        <f>IF(I$61=0,0,(I$61-I$108)/CHI_fec!I$61)</f>
        <v>1.2130188003556739</v>
      </c>
      <c r="J229" s="320">
        <f>IF(J$61=0,0,(J$61-J$108)/CHI_fec!J$61)</f>
        <v>1.4902080201335495</v>
      </c>
      <c r="K229" s="320">
        <f>IF(K$61=0,0,(K$61-K$108)/CHI_fec!K$61)</f>
        <v>1.3505345756458462</v>
      </c>
      <c r="L229" s="320">
        <f>IF(L$61=0,0,(L$61-L$108)/CHI_fec!L$61)</f>
        <v>1.3156758810225655</v>
      </c>
      <c r="M229" s="320">
        <f>IF(M$61=0,0,(M$61-M$108)/CHI_fec!M$61)</f>
        <v>1.2985117080582234</v>
      </c>
      <c r="N229" s="320">
        <f>IF(N$61=0,0,(N$61-N$108)/CHI_fec!N$61)</f>
        <v>1.1668333869319074</v>
      </c>
      <c r="O229" s="320">
        <f>IF(O$61=0,0,(O$61-O$108)/CHI_fec!O$61)</f>
        <v>1.2078696524818593</v>
      </c>
      <c r="P229" s="320">
        <f>IF(P$61=0,0,(P$61-P$108)/CHI_fec!P$61)</f>
        <v>1.0610314869453501</v>
      </c>
      <c r="Q229" s="320">
        <f>IF(Q$61=0,0,(Q$61-Q$108)/CHI_fec!Q$61)</f>
        <v>1.0959238065934989</v>
      </c>
      <c r="R229" s="320">
        <f>IF(R$61=0,0,(R$61-R$108)/CHI_fec!R$61)</f>
        <v>1.2127257121069339</v>
      </c>
      <c r="S229" s="320">
        <f>IF(S$61=0,0,(S$61-S$108)/CHI_fec!S$61)</f>
        <v>1.2886272095509648</v>
      </c>
      <c r="T229" s="320">
        <f>IF(T$61=0,0,(T$61-T$108)/CHI_fec!T$61)</f>
        <v>1.4602810594500568</v>
      </c>
      <c r="U229" s="320">
        <f>IF(U$61=0,0,(U$61-U$108)/CHI_fec!U$61)</f>
        <v>1.2644466016204354</v>
      </c>
      <c r="V229" s="320">
        <f>IF(V$61=0,0,(V$61-V$108)/CHI_fec!V$61)</f>
        <v>1.1210432491594</v>
      </c>
      <c r="W229" s="320">
        <f>IF(W$61=0,0,(W$61-W$108)/CHI_fec!W$61)</f>
        <v>1.234690225932787</v>
      </c>
      <c r="X229" s="320">
        <f>IF(X$61=0,0,(X$61-X$108)/CHI_fec!X$61)</f>
        <v>1.0991174498159919</v>
      </c>
      <c r="Y229" s="320">
        <f>IF(Y$61=0,0,(Y$61-Y$108)/CHI_fec!Y$61)</f>
        <v>1.1040058622901383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1.0215575481685566</v>
      </c>
      <c r="C234" s="275">
        <f>IF(C$66=0,0,C$66/CHI_fec!C$66)</f>
        <v>1.0669201627397473</v>
      </c>
      <c r="D234" s="275">
        <f>IF(D$66=0,0,D$66/CHI_fec!D$66)</f>
        <v>1.2471199371400516</v>
      </c>
      <c r="E234" s="275">
        <f>IF(E$66=0,0,E$66/CHI_fec!E$66)</f>
        <v>1.2670293482598294</v>
      </c>
      <c r="F234" s="275">
        <f>IF(F$66=0,0,F$66/CHI_fec!F$66)</f>
        <v>1.5804186133895952</v>
      </c>
      <c r="G234" s="275">
        <f>IF(G$66=0,0,G$66/CHI_fec!G$66)</f>
        <v>1.5185929517092125</v>
      </c>
      <c r="H234" s="275">
        <f>IF(H$66=0,0,H$66/CHI_fec!H$66)</f>
        <v>1.5711689276141669</v>
      </c>
      <c r="I234" s="275">
        <f>IF(I$66=0,0,I$66/CHI_fec!I$66)</f>
        <v>1.6174686342266287</v>
      </c>
      <c r="J234" s="275">
        <f>IF(J$66=0,0,J$66/CHI_fec!J$66)</f>
        <v>2.1509085303751747</v>
      </c>
      <c r="K234" s="275">
        <f>IF(K$66=0,0,K$66/CHI_fec!K$66)</f>
        <v>2.2547857460043357</v>
      </c>
      <c r="L234" s="275">
        <f>IF(L$66=0,0,L$66/CHI_fec!L$66)</f>
        <v>2.2699324881500034</v>
      </c>
      <c r="M234" s="275">
        <f>IF(M$66=0,0,M$66/CHI_fec!M$66)</f>
        <v>2.0653812226007515</v>
      </c>
      <c r="N234" s="275">
        <f>IF(N$66=0,0,N$66/CHI_fec!N$66)</f>
        <v>1.7532947218099815</v>
      </c>
      <c r="O234" s="275">
        <f>IF(O$66=0,0,O$66/CHI_fec!O$66)</f>
        <v>1.8376908194238921</v>
      </c>
      <c r="P234" s="275">
        <f>IF(P$66=0,0,P$66/CHI_fec!P$66)</f>
        <v>1.8153892919394561</v>
      </c>
      <c r="Q234" s="275">
        <f>IF(Q$66=0,0,Q$66/CHI_fec!Q$66)</f>
        <v>1.7940702926523802</v>
      </c>
      <c r="R234" s="275">
        <f>IF(R$66=0,0,R$66/CHI_fec!R$66)</f>
        <v>1.8830267933393496</v>
      </c>
      <c r="S234" s="275">
        <f>IF(S$66=0,0,S$66/CHI_fec!S$66)</f>
        <v>1.9594627993887688</v>
      </c>
      <c r="T234" s="275">
        <f>IF(T$66=0,0,T$66/CHI_fec!T$66)</f>
        <v>2.133417457360943</v>
      </c>
      <c r="U234" s="275">
        <f>IF(U$66=0,0,U$66/CHI_fec!U$66)</f>
        <v>1.888743663606778</v>
      </c>
      <c r="V234" s="275">
        <f>IF(V$66=0,0,V$66/CHI_fec!V$66)</f>
        <v>1.8044055336222717</v>
      </c>
      <c r="W234" s="275">
        <f>IF(W$66=0,0,W$66/CHI_fec!W$66)</f>
        <v>1.9220012020315966</v>
      </c>
      <c r="X234" s="275">
        <f>IF(X$66=0,0,X$66/CHI_fec!X$66)</f>
        <v>1.2421930752464463</v>
      </c>
      <c r="Y234" s="275">
        <f>IF(Y$66=0,0,Y$66/CHI_fec!Y$66)</f>
        <v>1.2227782341673381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2.0934300369701222</v>
      </c>
      <c r="C235" s="276">
        <f>IF(C$72=0,0,C$72/CHI_fec!C$72)</f>
        <v>2.1820820813562483</v>
      </c>
      <c r="D235" s="276">
        <f>IF(D$72=0,0,D$72/CHI_fec!D$72)</f>
        <v>2.3119423618602277</v>
      </c>
      <c r="E235" s="276">
        <f>IF(E$72=0,0,E$72/CHI_fec!E$72)</f>
        <v>2.3416014847748592</v>
      </c>
      <c r="F235" s="276">
        <f>IF(F$72=0,0,F$72/CHI_fec!F$72)</f>
        <v>1.8868993656465092</v>
      </c>
      <c r="G235" s="276">
        <f>IF(G$72=0,0,G$72/CHI_fec!G$72)</f>
        <v>2.0476604454104792</v>
      </c>
      <c r="H235" s="276">
        <f>IF(H$72=0,0,H$72/CHI_fec!H$72)</f>
        <v>1.890704382059013</v>
      </c>
      <c r="I235" s="276">
        <f>IF(I$72=0,0,I$72/CHI_fec!I$72)</f>
        <v>1.6774521500655521</v>
      </c>
      <c r="J235" s="276">
        <f>IF(J$72=0,0,J$72/CHI_fec!J$72)</f>
        <v>1.6484498236435405</v>
      </c>
      <c r="K235" s="276">
        <f>IF(K$72=0,0,K$72/CHI_fec!K$72)</f>
        <v>1.354478429235642</v>
      </c>
      <c r="L235" s="276">
        <f>IF(L$72=0,0,L$72/CHI_fec!L$72)</f>
        <v>1.2632641183618205</v>
      </c>
      <c r="M235" s="276">
        <f>IF(M$72=0,0,M$72/CHI_fec!M$72)</f>
        <v>1.4231446126876708</v>
      </c>
      <c r="N235" s="276">
        <f>IF(N$72=0,0,N$72/CHI_fec!N$72)</f>
        <v>1.2280074529316851</v>
      </c>
      <c r="O235" s="276">
        <f>IF(O$72=0,0,O$72/CHI_fec!O$72)</f>
        <v>1.2132108468091358</v>
      </c>
      <c r="P235" s="276">
        <f>IF(P$72=0,0,P$72/CHI_fec!P$72)</f>
        <v>0.89690659822526431</v>
      </c>
      <c r="Q235" s="276">
        <f>IF(Q$72=0,0,Q$72/CHI_fec!Q$72)</f>
        <v>1.0145134311948556</v>
      </c>
      <c r="R235" s="276">
        <f>IF(R$72=0,0,R$72/CHI_fec!R$72)</f>
        <v>1.2286535217271475</v>
      </c>
      <c r="S235" s="276">
        <f>IF(S$72=0,0,S$72/CHI_fec!S$72)</f>
        <v>1.3131693059221756</v>
      </c>
      <c r="T235" s="276">
        <f>IF(T$72=0,0,T$72/CHI_fec!T$72)</f>
        <v>1.569239404089702</v>
      </c>
      <c r="U235" s="276">
        <f>IF(U$72=0,0,U$72/CHI_fec!U$72)</f>
        <v>1.3087182845894174</v>
      </c>
      <c r="V235" s="276">
        <f>IF(V$72=0,0,V$72/CHI_fec!V$72)</f>
        <v>1.0264896722173686</v>
      </c>
      <c r="W235" s="276">
        <f>IF(W$72=0,0,W$72/CHI_fec!W$72)</f>
        <v>1.2031792624567244</v>
      </c>
      <c r="X235" s="276">
        <f>IF(X$72=0,0,X$72/CHI_fec!X$72)</f>
        <v>1.3111591597663921</v>
      </c>
      <c r="Y235" s="276">
        <f>IF(Y$72=0,0,Y$72/CHI_fec!Y$72)</f>
        <v>1.2821117553957693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2.5150005118427559</v>
      </c>
      <c r="C236" s="276">
        <f>IF(C$85=0,0,C$85/CHI_fec!C$85)</f>
        <v>2.4900077112252434</v>
      </c>
      <c r="D236" s="276">
        <f>IF(D$85=0,0,D$85/CHI_fec!D$85)</f>
        <v>2.5781168999515747</v>
      </c>
      <c r="E236" s="276">
        <f>IF(E$85=0,0,E$85/CHI_fec!E$85)</f>
        <v>2.4818155030859526</v>
      </c>
      <c r="F236" s="276">
        <f>IF(F$85=0,0,F$85/CHI_fec!F$85)</f>
        <v>2.2398944406801151</v>
      </c>
      <c r="G236" s="276">
        <f>IF(G$85=0,0,G$85/CHI_fec!G$85)</f>
        <v>2.227044188711282</v>
      </c>
      <c r="H236" s="276">
        <f>IF(H$85=0,0,H$85/CHI_fec!H$85)</f>
        <v>2.2241688562407003</v>
      </c>
      <c r="I236" s="276">
        <f>IF(I$85=0,0,I$85/CHI_fec!I$85)</f>
        <v>2.2389704138405908</v>
      </c>
      <c r="J236" s="276">
        <f>IF(J$85=0,0,J$85/CHI_fec!J$85)</f>
        <v>2.5068486705381541</v>
      </c>
      <c r="K236" s="276">
        <f>IF(K$85=0,0,K$85/CHI_fec!K$85)</f>
        <v>2.4336651066254342</v>
      </c>
      <c r="L236" s="276">
        <f>IF(L$85=0,0,L$85/CHI_fec!L$85)</f>
        <v>2.4323125470386575</v>
      </c>
      <c r="M236" s="276">
        <f>IF(M$85=0,0,M$85/CHI_fec!M$85)</f>
        <v>2.4585597999136048</v>
      </c>
      <c r="N236" s="276">
        <f>IF(N$85=0,0,N$85/CHI_fec!N$85)</f>
        <v>2.3123616620002347</v>
      </c>
      <c r="O236" s="276">
        <f>IF(O$85=0,0,O$85/CHI_fec!O$85)</f>
        <v>2.4583079312099638</v>
      </c>
      <c r="P236" s="276">
        <f>IF(P$85=0,0,P$85/CHI_fec!P$85)</f>
        <v>2.3351860658587231</v>
      </c>
      <c r="Q236" s="276">
        <f>IF(Q$85=0,0,Q$85/CHI_fec!Q$85)</f>
        <v>2.2831925184137796</v>
      </c>
      <c r="R236" s="276">
        <f>IF(R$85=0,0,R$85/CHI_fec!R$85)</f>
        <v>2.3158199080134088</v>
      </c>
      <c r="S236" s="276">
        <f>IF(S$85=0,0,S$85/CHI_fec!S$85)</f>
        <v>2.3062344031147495</v>
      </c>
      <c r="T236" s="276">
        <f>IF(T$85=0,0,T$85/CHI_fec!T$85)</f>
        <v>2.4579193160381454</v>
      </c>
      <c r="U236" s="276">
        <f>IF(U$85=0,0,U$85/CHI_fec!U$85)</f>
        <v>2.4486480477213992</v>
      </c>
      <c r="V236" s="276">
        <f>IF(V$85=0,0,V$85/CHI_fec!V$85)</f>
        <v>2.4656331640413574</v>
      </c>
      <c r="W236" s="276">
        <f>IF(W$85=0,0,W$85/CHI_fec!W$85)</f>
        <v>2.4754312475862164</v>
      </c>
      <c r="X236" s="276">
        <f>IF(X$85=0,0,X$85/CHI_fec!X$85)</f>
        <v>2.3950391525440198</v>
      </c>
      <c r="Y236" s="276">
        <f>IF(Y$85=0,0,Y$85/CHI_fec!Y$85)</f>
        <v>2.4261040671017127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1.2400871897136616</v>
      </c>
      <c r="C237" s="276">
        <f>IF(C$93=0,0,C$93/CHI_fec!C$93)</f>
        <v>1.3037901773459863</v>
      </c>
      <c r="D237" s="276">
        <f>IF(D$93=0,0,D$93/CHI_fec!D$93)</f>
        <v>1.470122794458379</v>
      </c>
      <c r="E237" s="276">
        <f>IF(E$93=0,0,E$93/CHI_fec!E$93)</f>
        <v>1.4854804302266509</v>
      </c>
      <c r="F237" s="276">
        <f>IF(F$93=0,0,F$93/CHI_fec!F$93)</f>
        <v>1.6444199998597913</v>
      </c>
      <c r="G237" s="276">
        <f>IF(G$93=0,0,G$93/CHI_fec!G$93)</f>
        <v>1.6256771063172297</v>
      </c>
      <c r="H237" s="276">
        <f>IF(H$93=0,0,H$93/CHI_fec!H$93)</f>
        <v>1.6436263320152831</v>
      </c>
      <c r="I237" s="276">
        <f>IF(I$93=0,0,I$93/CHI_fec!I$93)</f>
        <v>1.6343806737647077</v>
      </c>
      <c r="J237" s="276">
        <f>IF(J$93=0,0,J$93/CHI_fec!J$93)</f>
        <v>1.9739315710094212</v>
      </c>
      <c r="K237" s="276">
        <f>IF(K$93=0,0,K$93/CHI_fec!K$93)</f>
        <v>1.9388919814932408</v>
      </c>
      <c r="L237" s="276">
        <f>IF(L$93=0,0,L$93/CHI_fec!L$93)</f>
        <v>1.9328214875344978</v>
      </c>
      <c r="M237" s="276">
        <f>IF(M$93=0,0,M$93/CHI_fec!M$93)</f>
        <v>1.7647103883985482</v>
      </c>
      <c r="N237" s="276">
        <f>IF(N$93=0,0,N$93/CHI_fec!N$93)</f>
        <v>1.6230951291512379</v>
      </c>
      <c r="O237" s="276">
        <f>IF(O$93=0,0,O$93/CHI_fec!O$93)</f>
        <v>1.6790175870903787</v>
      </c>
      <c r="P237" s="276">
        <f>IF(P$93=0,0,P$93/CHI_fec!P$93)</f>
        <v>1.5652183467591811</v>
      </c>
      <c r="Q237" s="276">
        <f>IF(Q$93=0,0,Q$93/CHI_fec!Q$93)</f>
        <v>1.590245199749436</v>
      </c>
      <c r="R237" s="276">
        <f>IF(R$93=0,0,R$93/CHI_fec!R$93)</f>
        <v>1.7199728284733469</v>
      </c>
      <c r="S237" s="276">
        <f>IF(S$93=0,0,S$93/CHI_fec!S$93)</f>
        <v>1.8201193381218463</v>
      </c>
      <c r="T237" s="276">
        <f>IF(T$93=0,0,T$93/CHI_fec!T$93)</f>
        <v>1.962021096819045</v>
      </c>
      <c r="U237" s="276">
        <f>IF(U$93=0,0,U$93/CHI_fec!U$93)</f>
        <v>1.7158048731079223</v>
      </c>
      <c r="V237" s="276">
        <f>IF(V$93=0,0,V$93/CHI_fec!V$93)</f>
        <v>1.5564523342220493</v>
      </c>
      <c r="W237" s="276">
        <f>IF(W$93=0,0,W$93/CHI_fec!W$93)</f>
        <v>1.7126584718769888</v>
      </c>
      <c r="X237" s="276">
        <f>IF(X$93=0,0,X$93/CHI_fec!X$93)</f>
        <v>1.2152300026452596</v>
      </c>
      <c r="Y237" s="276">
        <f>IF(Y$93=0,0,Y$93/CHI_fec!Y$93)</f>
        <v>1.1836113491248819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1.550046420184692</v>
      </c>
      <c r="C240" s="320">
        <f>IF(C$110=0,0,C$110/CHI_fec!C$110)</f>
        <v>1.6080224820472591</v>
      </c>
      <c r="D240" s="320">
        <f>IF(D$110=0,0,D$110/CHI_fec!D$110)</f>
        <v>1.72590891681409</v>
      </c>
      <c r="E240" s="320">
        <f>IF(E$110=0,0,E$110/CHI_fec!E$110)</f>
        <v>1.7002020468932753</v>
      </c>
      <c r="F240" s="320">
        <f>IF(F$110=0,0,F$110/CHI_fec!F$110)</f>
        <v>1.5448045810317854</v>
      </c>
      <c r="G240" s="320">
        <f>IF(G$110=0,0,G$110/CHI_fec!G$110)</f>
        <v>1.5763280625622793</v>
      </c>
      <c r="H240" s="320">
        <f>IF(H$110=0,0,H$110/CHI_fec!H$110)</f>
        <v>1.5378459840928296</v>
      </c>
      <c r="I240" s="320">
        <f>IF(I$110=0,0,I$110/CHI_fec!I$110)</f>
        <v>1.4754969498545103</v>
      </c>
      <c r="J240" s="320">
        <f>IF(J$110=0,0,J$110/CHI_fec!J$110)</f>
        <v>1.728779024122753</v>
      </c>
      <c r="K240" s="320">
        <f>IF(K$110=0,0,K$110/CHI_fec!K$110)</f>
        <v>1.5922729717038688</v>
      </c>
      <c r="L240" s="320">
        <f>IF(L$110=0,0,L$110/CHI_fec!L$110)</f>
        <v>1.5551750904720452</v>
      </c>
      <c r="M240" s="320">
        <f>IF(M$110=0,0,M$110/CHI_fec!M$110)</f>
        <v>1.4781841278252532</v>
      </c>
      <c r="N240" s="320">
        <f>IF(N$110=0,0,N$110/CHI_fec!N$110)</f>
        <v>1.3098730241512659</v>
      </c>
      <c r="O240" s="320">
        <f>IF(O$110=0,0,O$110/CHI_fec!O$110)</f>
        <v>1.3655014503783363</v>
      </c>
      <c r="P240" s="320">
        <f>IF(P$110=0,0,P$110/CHI_fec!P$110)</f>
        <v>1.199995428912553</v>
      </c>
      <c r="Q240" s="320">
        <f>IF(Q$110=0,0,Q$110/CHI_fec!Q$110)</f>
        <v>1.2336300532487803</v>
      </c>
      <c r="R240" s="320">
        <f>IF(R$110=0,0,R$110/CHI_fec!R$110)</f>
        <v>1.3808498344602689</v>
      </c>
      <c r="S240" s="320">
        <f>IF(S$110=0,0,S$110/CHI_fec!S$110)</f>
        <v>1.4486245055472218</v>
      </c>
      <c r="T240" s="320">
        <f>IF(T$110=0,0,T$110/CHI_fec!T$110)</f>
        <v>1.6428418949539849</v>
      </c>
      <c r="U240" s="320">
        <f>IF(U$110=0,0,U$110/CHI_fec!U$110)</f>
        <v>1.4014770800181227</v>
      </c>
      <c r="V240" s="320">
        <f>IF(V$110=0,0,V$110/CHI_fec!V$110)</f>
        <v>1.2626367448549045</v>
      </c>
      <c r="W240" s="320">
        <f>IF(W$110=0,0,W$110/CHI_fec!W$110)</f>
        <v>1.3792596796949943</v>
      </c>
      <c r="X240" s="320">
        <f>IF(X$110=0,0,X$110/CHI_fec!X$110)</f>
        <v>1.2115238044483954</v>
      </c>
      <c r="Y240" s="320">
        <f>IF(Y$110=0,0,Y$110/CHI_fec!Y$110)</f>
        <v>1.2107740607853485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1.021557548168557</v>
      </c>
      <c r="C245" s="275">
        <f>IF(C$115=0,0,C$115/CHI_fec!C$115)</f>
        <v>1.0669201627397467</v>
      </c>
      <c r="D245" s="275">
        <f>IF(D$115=0,0,D$115/CHI_fec!D$115)</f>
        <v>1.2471199371400521</v>
      </c>
      <c r="E245" s="275">
        <f>IF(E$115=0,0,E$115/CHI_fec!E$115)</f>
        <v>1.2670293482598298</v>
      </c>
      <c r="F245" s="275">
        <f>IF(F$115=0,0,F$115/CHI_fec!F$115)</f>
        <v>1.580418613389595</v>
      </c>
      <c r="G245" s="275">
        <f>IF(G$115=0,0,G$115/CHI_fec!G$115)</f>
        <v>1.5185929517092129</v>
      </c>
      <c r="H245" s="275">
        <f>IF(H$115=0,0,H$115/CHI_fec!H$115)</f>
        <v>1.5711689276141669</v>
      </c>
      <c r="I245" s="275">
        <f>IF(I$115=0,0,I$115/CHI_fec!I$115)</f>
        <v>1.6174686342266289</v>
      </c>
      <c r="J245" s="275">
        <f>IF(J$115=0,0,J$115/CHI_fec!J$115)</f>
        <v>2.1509085303751752</v>
      </c>
      <c r="K245" s="275">
        <f>IF(K$115=0,0,K$115/CHI_fec!K$115)</f>
        <v>2.2547857460043348</v>
      </c>
      <c r="L245" s="275">
        <f>IF(L$115=0,0,L$115/CHI_fec!L$115)</f>
        <v>2.269932488150002</v>
      </c>
      <c r="M245" s="275">
        <f>IF(M$115=0,0,M$115/CHI_fec!M$115)</f>
        <v>2.065381222600752</v>
      </c>
      <c r="N245" s="275">
        <f>IF(N$115=0,0,N$115/CHI_fec!N$115)</f>
        <v>1.7532947218099819</v>
      </c>
      <c r="O245" s="275">
        <f>IF(O$115=0,0,O$115/CHI_fec!O$115)</f>
        <v>1.8376908194238915</v>
      </c>
      <c r="P245" s="275">
        <f>IF(P$115=0,0,P$115/CHI_fec!P$115)</f>
        <v>1.815389291939457</v>
      </c>
      <c r="Q245" s="275">
        <f>IF(Q$115=0,0,Q$115/CHI_fec!Q$115)</f>
        <v>1.7940702926523802</v>
      </c>
      <c r="R245" s="275">
        <f>IF(R$115=0,0,R$115/CHI_fec!R$115)</f>
        <v>1.8830267933393492</v>
      </c>
      <c r="S245" s="275">
        <f>IF(S$115=0,0,S$115/CHI_fec!S$115)</f>
        <v>1.9594627993887699</v>
      </c>
      <c r="T245" s="275">
        <f>IF(T$115=0,0,T$115/CHI_fec!T$115)</f>
        <v>2.133417457360943</v>
      </c>
      <c r="U245" s="275">
        <f>IF(U$115=0,0,U$115/CHI_fec!U$115)</f>
        <v>1.8887436636067778</v>
      </c>
      <c r="V245" s="275">
        <f>IF(V$115=0,0,V$115/CHI_fec!V$115)</f>
        <v>1.8044055336222724</v>
      </c>
      <c r="W245" s="275">
        <f>IF(W$115=0,0,W$115/CHI_fec!W$115)</f>
        <v>1.9220012020315957</v>
      </c>
      <c r="X245" s="275">
        <f>IF(X$115=0,0,X$115/CHI_fec!X$115)</f>
        <v>1.2421930752464467</v>
      </c>
      <c r="Y245" s="275">
        <f>IF(Y$115=0,0,Y$115/CHI_fec!Y$115)</f>
        <v>1.2227782341673388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2.0923614817462282</v>
      </c>
      <c r="C246" s="276">
        <f>IF(C$121=0,0,C$121/CHI_fec!C$121)</f>
        <v>2.1810381381669335</v>
      </c>
      <c r="D246" s="276">
        <f>IF(D$121=0,0,D$121/CHI_fec!D$121)</f>
        <v>2.3108545331008417</v>
      </c>
      <c r="E246" s="276">
        <f>IF(E$121=0,0,E$121/CHI_fec!E$121)</f>
        <v>2.3404334457350733</v>
      </c>
      <c r="F246" s="276">
        <f>IF(F$121=0,0,F$121/CHI_fec!F$121)</f>
        <v>1.8860303044082791</v>
      </c>
      <c r="G246" s="276">
        <f>IF(G$121=0,0,G$121/CHI_fec!G$121)</f>
        <v>2.0466455244132797</v>
      </c>
      <c r="H246" s="276">
        <f>IF(H$121=0,0,H$121/CHI_fec!H$121)</f>
        <v>1.8898193044299418</v>
      </c>
      <c r="I246" s="276">
        <f>IF(I$121=0,0,I$121/CHI_fec!I$121)</f>
        <v>1.6767206526781611</v>
      </c>
      <c r="J246" s="276">
        <f>IF(J$121=0,0,J$121/CHI_fec!J$121)</f>
        <v>1.6480489704668173</v>
      </c>
      <c r="K246" s="276">
        <f>IF(K$121=0,0,K$121/CHI_fec!K$121)</f>
        <v>1.354165654945068</v>
      </c>
      <c r="L246" s="276">
        <f>IF(L$121=0,0,L$121/CHI_fec!L$121)</f>
        <v>1.2629869006484125</v>
      </c>
      <c r="M246" s="276">
        <f>IF(M$121=0,0,M$121/CHI_fec!M$121)</f>
        <v>1.422725408041803</v>
      </c>
      <c r="N246" s="276">
        <f>IF(N$121=0,0,N$121/CHI_fec!N$121)</f>
        <v>1.2276570146161023</v>
      </c>
      <c r="O246" s="276">
        <f>IF(O$121=0,0,O$121/CHI_fec!O$121)</f>
        <v>1.2128848632741169</v>
      </c>
      <c r="P246" s="276">
        <f>IF(P$121=0,0,P$121/CHI_fec!P$121)</f>
        <v>0.89671435913046282</v>
      </c>
      <c r="Q246" s="276">
        <f>IF(Q$121=0,0,Q$121/CHI_fec!Q$121)</f>
        <v>1.0142719638814397</v>
      </c>
      <c r="R246" s="276">
        <f>IF(R$121=0,0,R$121/CHI_fec!R$121)</f>
        <v>1.2283444435158255</v>
      </c>
      <c r="S246" s="276">
        <f>IF(S$121=0,0,S$121/CHI_fec!S$121)</f>
        <v>1.312868387281821</v>
      </c>
      <c r="T246" s="276">
        <f>IF(T$121=0,0,T$121/CHI_fec!T$121)</f>
        <v>1.5688732538901613</v>
      </c>
      <c r="U246" s="276">
        <f>IF(U$121=0,0,U$121/CHI_fec!U$121)</f>
        <v>1.3083724845174562</v>
      </c>
      <c r="V246" s="276">
        <f>IF(V$121=0,0,V$121/CHI_fec!V$121)</f>
        <v>1.0262334704101472</v>
      </c>
      <c r="W246" s="276">
        <f>IF(W$121=0,0,W$121/CHI_fec!W$121)</f>
        <v>1.2028831210138413</v>
      </c>
      <c r="X246" s="276">
        <f>IF(X$121=0,0,X$121/CHI_fec!X$121)</f>
        <v>1.3106595281851605</v>
      </c>
      <c r="Y246" s="276">
        <f>IF(Y$121=0,0,Y$121/CHI_fec!Y$121)</f>
        <v>1.281644558636821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2.5150005118427563</v>
      </c>
      <c r="C247" s="276">
        <f>IF(C$134=0,0,C$134/CHI_fec!C$134)</f>
        <v>2.4900077112252439</v>
      </c>
      <c r="D247" s="276">
        <f>IF(D$134=0,0,D$134/CHI_fec!D$134)</f>
        <v>2.5781168999515733</v>
      </c>
      <c r="E247" s="276">
        <f>IF(E$134=0,0,E$134/CHI_fec!E$134)</f>
        <v>2.4818155030859526</v>
      </c>
      <c r="F247" s="276">
        <f>IF(F$134=0,0,F$134/CHI_fec!F$134)</f>
        <v>2.2398944406801133</v>
      </c>
      <c r="G247" s="276">
        <f>IF(G$134=0,0,G$134/CHI_fec!G$134)</f>
        <v>2.2270441887112815</v>
      </c>
      <c r="H247" s="276">
        <f>IF(H$134=0,0,H$134/CHI_fec!H$134)</f>
        <v>2.2241688562406998</v>
      </c>
      <c r="I247" s="276">
        <f>IF(I$134=0,0,I$134/CHI_fec!I$134)</f>
        <v>2.2389704138405908</v>
      </c>
      <c r="J247" s="276">
        <f>IF(J$134=0,0,J$134/CHI_fec!J$134)</f>
        <v>2.5068486705381527</v>
      </c>
      <c r="K247" s="276">
        <f>IF(K$134=0,0,K$134/CHI_fec!K$134)</f>
        <v>2.4336651066254347</v>
      </c>
      <c r="L247" s="276">
        <f>IF(L$134=0,0,L$134/CHI_fec!L$134)</f>
        <v>2.4323125470386571</v>
      </c>
      <c r="M247" s="276">
        <f>IF(M$134=0,0,M$134/CHI_fec!M$134)</f>
        <v>2.4585597999136048</v>
      </c>
      <c r="N247" s="276">
        <f>IF(N$134=0,0,N$134/CHI_fec!N$134)</f>
        <v>2.3123616620002347</v>
      </c>
      <c r="O247" s="276">
        <f>IF(O$134=0,0,O$134/CHI_fec!O$134)</f>
        <v>2.4583079312099638</v>
      </c>
      <c r="P247" s="276">
        <f>IF(P$134=0,0,P$134/CHI_fec!P$134)</f>
        <v>2.3351860658587222</v>
      </c>
      <c r="Q247" s="276">
        <f>IF(Q$134=0,0,Q$134/CHI_fec!Q$134)</f>
        <v>2.2831925184137791</v>
      </c>
      <c r="R247" s="276">
        <f>IF(R$134=0,0,R$134/CHI_fec!R$134)</f>
        <v>2.3158199080134083</v>
      </c>
      <c r="S247" s="276">
        <f>IF(S$134=0,0,S$134/CHI_fec!S$134)</f>
        <v>2.306234403114749</v>
      </c>
      <c r="T247" s="276">
        <f>IF(T$134=0,0,T$134/CHI_fec!T$134)</f>
        <v>2.4579193160381463</v>
      </c>
      <c r="U247" s="276">
        <f>IF(U$134=0,0,U$134/CHI_fec!U$134)</f>
        <v>2.4486480477213983</v>
      </c>
      <c r="V247" s="276">
        <f>IF(V$134=0,0,V$134/CHI_fec!V$134)</f>
        <v>2.4656331640413578</v>
      </c>
      <c r="W247" s="276">
        <f>IF(W$134=0,0,W$134/CHI_fec!W$134)</f>
        <v>2.4754312475862164</v>
      </c>
      <c r="X247" s="276">
        <f>IF(X$134=0,0,X$134/CHI_fec!X$134)</f>
        <v>2.3950391525440189</v>
      </c>
      <c r="Y247" s="276">
        <f>IF(Y$134=0,0,Y$134/CHI_fec!Y$134)</f>
        <v>2.4261040671017131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1.2844122090385734</v>
      </c>
      <c r="C248" s="276">
        <f>IF(C$142=0,0,C$142/CHI_fec!C$142)</f>
        <v>1.3512168467760826</v>
      </c>
      <c r="D248" s="276">
        <f>IF(D$142=0,0,D$142/CHI_fec!D$142)</f>
        <v>1.5149783081047872</v>
      </c>
      <c r="E248" s="276">
        <f>IF(E$142=0,0,E$142/CHI_fec!E$142)</f>
        <v>1.5298315259048447</v>
      </c>
      <c r="F248" s="276">
        <f>IF(F$142=0,0,F$142/CHI_fec!F$142)</f>
        <v>1.6573228563134623</v>
      </c>
      <c r="G248" s="276">
        <f>IF(G$142=0,0,G$142/CHI_fec!G$142)</f>
        <v>1.6474602365479392</v>
      </c>
      <c r="H248" s="276">
        <f>IF(H$142=0,0,H$142/CHI_fec!H$142)</f>
        <v>1.6567084924536388</v>
      </c>
      <c r="I248" s="276">
        <f>IF(I$142=0,0,I$142/CHI_fec!I$142)</f>
        <v>1.6368085191446637</v>
      </c>
      <c r="J248" s="276">
        <f>IF(J$142=0,0,J$142/CHI_fec!J$142)</f>
        <v>1.9541501122142233</v>
      </c>
      <c r="K248" s="276">
        <f>IF(K$142=0,0,K$142/CHI_fec!K$142)</f>
        <v>1.9034897927901862</v>
      </c>
      <c r="L248" s="276">
        <f>IF(L$142=0,0,L$142/CHI_fec!L$142)</f>
        <v>1.8918132030250356</v>
      </c>
      <c r="M248" s="276">
        <f>IF(M$142=0,0,M$142/CHI_fec!M$142)</f>
        <v>1.7439912550309902</v>
      </c>
      <c r="N248" s="276">
        <f>IF(N$142=0,0,N$142/CHI_fec!N$142)</f>
        <v>1.5984555684081052</v>
      </c>
      <c r="O248" s="276">
        <f>IF(O$142=0,0,O$142/CHI_fec!O$142)</f>
        <v>1.6492810491148269</v>
      </c>
      <c r="P248" s="276">
        <f>IF(P$142=0,0,P$142/CHI_fec!P$142)</f>
        <v>1.5196800108522384</v>
      </c>
      <c r="Q248" s="276">
        <f>IF(Q$142=0,0,Q$142/CHI_fec!Q$142)</f>
        <v>1.5524870755165774</v>
      </c>
      <c r="R248" s="276">
        <f>IF(R$142=0,0,R$142/CHI_fec!R$142)</f>
        <v>1.6891741693168141</v>
      </c>
      <c r="S248" s="276">
        <f>IF(S$142=0,0,S$142/CHI_fec!S$142)</f>
        <v>1.7887095805993478</v>
      </c>
      <c r="T248" s="276">
        <f>IF(T$142=0,0,T$142/CHI_fec!T$142)</f>
        <v>1.9381058020572108</v>
      </c>
      <c r="U248" s="276">
        <f>IF(U$142=0,0,U$142/CHI_fec!U$142)</f>
        <v>1.6897514370835103</v>
      </c>
      <c r="V248" s="276">
        <f>IF(V$142=0,0,V$142/CHI_fec!V$142)</f>
        <v>1.520241904656964</v>
      </c>
      <c r="W248" s="276">
        <f>IF(W$142=0,0,W$142/CHI_fec!W$142)</f>
        <v>1.6792991012230283</v>
      </c>
      <c r="X248" s="276">
        <f>IF(X$142=0,0,X$142/CHI_fec!X$142)</f>
        <v>1.2210863810504957</v>
      </c>
      <c r="Y248" s="276">
        <f>IF(Y$142=0,0,Y$142/CHI_fec!Y$142)</f>
        <v>1.1897799416268706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LV: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53.260601763844306</v>
      </c>
      <c r="C3" s="203">
        <f t="shared" si="0"/>
        <v>74.996285195277011</v>
      </c>
      <c r="D3" s="203">
        <f t="shared" si="0"/>
        <v>64.682575134740119</v>
      </c>
      <c r="E3" s="203">
        <f t="shared" si="0"/>
        <v>93.858406156254091</v>
      </c>
      <c r="F3" s="203">
        <f t="shared" si="0"/>
        <v>98.871293764324662</v>
      </c>
      <c r="G3" s="203">
        <f t="shared" si="0"/>
        <v>114.61403412969284</v>
      </c>
      <c r="H3" s="203">
        <f t="shared" si="0"/>
        <v>151.89119589647424</v>
      </c>
      <c r="I3" s="203">
        <f t="shared" si="0"/>
        <v>210.35458075601372</v>
      </c>
      <c r="J3" s="203">
        <f t="shared" si="0"/>
        <v>207.4648475712923</v>
      </c>
      <c r="K3" s="203">
        <f t="shared" si="0"/>
        <v>168.0631734614997</v>
      </c>
      <c r="L3" s="203">
        <f t="shared" si="0"/>
        <v>198.33557889955139</v>
      </c>
      <c r="M3" s="203">
        <f t="shared" si="0"/>
        <v>245.93797018162104</v>
      </c>
      <c r="N3" s="203">
        <f t="shared" si="0"/>
        <v>250.48200678754159</v>
      </c>
      <c r="O3" s="203">
        <f t="shared" si="0"/>
        <v>281.49818778699336</v>
      </c>
      <c r="P3" s="203">
        <f t="shared" si="0"/>
        <v>270.34852652851936</v>
      </c>
      <c r="Q3" s="203">
        <f t="shared" si="0"/>
        <v>240.10144499999996</v>
      </c>
      <c r="R3" s="203">
        <f t="shared" si="0"/>
        <v>255.96353120364748</v>
      </c>
      <c r="S3" s="203">
        <f t="shared" si="0"/>
        <v>273.87290630363327</v>
      </c>
      <c r="T3" s="203">
        <f t="shared" si="0"/>
        <v>285.8636621219772</v>
      </c>
      <c r="U3" s="203">
        <f t="shared" si="0"/>
        <v>299.9519964634332</v>
      </c>
      <c r="V3" s="203">
        <f t="shared" si="0"/>
        <v>267.61678883526804</v>
      </c>
      <c r="W3" s="203">
        <f t="shared" si="0"/>
        <v>287.2387822918688</v>
      </c>
      <c r="X3" s="203">
        <f t="shared" si="0"/>
        <v>267.71985587921313</v>
      </c>
      <c r="Y3" s="203">
        <f t="shared" si="0"/>
        <v>243.95127806057491</v>
      </c>
      <c r="DA3" s="112"/>
    </row>
    <row r="4" spans="1:105" ht="12" customHeight="1" x14ac:dyDescent="0.25">
      <c r="A4" s="50" t="s">
        <v>51</v>
      </c>
      <c r="B4" s="241">
        <v>30.187099699545989</v>
      </c>
      <c r="C4" s="241">
        <v>46.109297382407007</v>
      </c>
      <c r="D4" s="241">
        <v>25.090168328391741</v>
      </c>
      <c r="E4" s="241">
        <v>36.985631085687793</v>
      </c>
      <c r="F4" s="241">
        <v>38.995650382393293</v>
      </c>
      <c r="G4" s="241">
        <v>40.198812211776357</v>
      </c>
      <c r="H4" s="241">
        <v>53.405048625784943</v>
      </c>
      <c r="I4" s="241">
        <v>73.05224393723195</v>
      </c>
      <c r="J4" s="241">
        <v>74.401762319583611</v>
      </c>
      <c r="K4" s="241">
        <v>66.438987390290905</v>
      </c>
      <c r="L4" s="241">
        <v>101.2753059937277</v>
      </c>
      <c r="M4" s="241">
        <v>122.9370605449939</v>
      </c>
      <c r="N4" s="241">
        <v>138.66246157957161</v>
      </c>
      <c r="O4" s="241">
        <v>151.18256176675311</v>
      </c>
      <c r="P4" s="241">
        <v>122.05016290287431</v>
      </c>
      <c r="Q4" s="241">
        <v>97.722686986996848</v>
      </c>
      <c r="R4" s="241">
        <v>137.58794641575119</v>
      </c>
      <c r="S4" s="241">
        <v>110.2497239024958</v>
      </c>
      <c r="T4" s="241">
        <v>133.76387796688431</v>
      </c>
      <c r="U4" s="241">
        <v>145.00860637043709</v>
      </c>
      <c r="V4" s="241">
        <v>130.64686751476441</v>
      </c>
      <c r="W4" s="241">
        <v>246.61266696927689</v>
      </c>
      <c r="X4" s="241">
        <v>225.06346087781549</v>
      </c>
      <c r="Y4" s="241">
        <v>186.51229986651231</v>
      </c>
      <c r="DA4" s="83" t="s">
        <v>1404</v>
      </c>
    </row>
    <row r="5" spans="1:105" ht="12" customHeight="1" x14ac:dyDescent="0.25">
      <c r="A5" s="144" t="s">
        <v>52</v>
      </c>
      <c r="B5" s="282">
        <v>8.5511585217799961</v>
      </c>
      <c r="C5" s="282">
        <v>5.15590671183962</v>
      </c>
      <c r="D5" s="282">
        <v>16.145986610688709</v>
      </c>
      <c r="E5" s="282">
        <v>28.41684395925115</v>
      </c>
      <c r="F5" s="282">
        <v>26.865767054817368</v>
      </c>
      <c r="G5" s="282">
        <v>42.53630125733153</v>
      </c>
      <c r="H5" s="282">
        <v>59.696924802053253</v>
      </c>
      <c r="I5" s="282">
        <v>87.780231814840079</v>
      </c>
      <c r="J5" s="282">
        <v>84.253140113816698</v>
      </c>
      <c r="K5" s="282">
        <v>51.90002872117649</v>
      </c>
      <c r="L5" s="282">
        <v>31.393957512706361</v>
      </c>
      <c r="M5" s="282">
        <v>48.587834745810703</v>
      </c>
      <c r="N5" s="282">
        <v>31.487434961428828</v>
      </c>
      <c r="O5" s="282">
        <v>41.482461281544253</v>
      </c>
      <c r="P5" s="282">
        <v>42.630560870011749</v>
      </c>
      <c r="Q5" s="282">
        <v>32.037403506622603</v>
      </c>
      <c r="R5" s="282">
        <v>14.177308585693689</v>
      </c>
      <c r="S5" s="282">
        <v>33.122584991291319</v>
      </c>
      <c r="T5" s="282">
        <v>32.083157777184212</v>
      </c>
      <c r="U5" s="282">
        <v>29.907914931052421</v>
      </c>
      <c r="V5" s="282">
        <v>29.051219681081761</v>
      </c>
      <c r="W5" s="282">
        <v>0.62611532259191449</v>
      </c>
      <c r="X5" s="282">
        <v>2.6563950013976689</v>
      </c>
      <c r="Y5" s="282">
        <v>17.438978194062599</v>
      </c>
      <c r="DA5" s="94" t="s">
        <v>1405</v>
      </c>
    </row>
    <row r="6" spans="1:105" ht="12" customHeight="1" x14ac:dyDescent="0.25">
      <c r="A6" s="49" t="s">
        <v>60</v>
      </c>
      <c r="B6" s="242">
        <v>14.522343542518319</v>
      </c>
      <c r="C6" s="242">
        <v>23.731081101030391</v>
      </c>
      <c r="D6" s="242">
        <v>23.44642019565967</v>
      </c>
      <c r="E6" s="242">
        <v>28.455931111315149</v>
      </c>
      <c r="F6" s="242">
        <v>33.009876327114</v>
      </c>
      <c r="G6" s="242">
        <v>31.878920660584949</v>
      </c>
      <c r="H6" s="242">
        <v>38.789222468636027</v>
      </c>
      <c r="I6" s="242">
        <v>49.522105003941697</v>
      </c>
      <c r="J6" s="242">
        <v>48.80994513789198</v>
      </c>
      <c r="K6" s="242">
        <v>49.724157350032307</v>
      </c>
      <c r="L6" s="242">
        <v>65.666315393117344</v>
      </c>
      <c r="M6" s="242">
        <v>74.413074890816446</v>
      </c>
      <c r="N6" s="242">
        <v>80.332110246541177</v>
      </c>
      <c r="O6" s="242">
        <v>88.833164738695999</v>
      </c>
      <c r="P6" s="242">
        <v>105.6678027556333</v>
      </c>
      <c r="Q6" s="242">
        <v>110.3413545063805</v>
      </c>
      <c r="R6" s="242">
        <v>104.19827620220261</v>
      </c>
      <c r="S6" s="242">
        <v>130.50059740984611</v>
      </c>
      <c r="T6" s="242">
        <v>120.01662637790869</v>
      </c>
      <c r="U6" s="242">
        <v>125.03547516194369</v>
      </c>
      <c r="V6" s="242">
        <v>107.9187016394219</v>
      </c>
      <c r="W6" s="242">
        <v>40</v>
      </c>
      <c r="X6" s="242">
        <v>40</v>
      </c>
      <c r="Y6" s="242">
        <v>40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329.1</v>
      </c>
      <c r="C9" s="241">
        <v>404.6</v>
      </c>
      <c r="D9" s="241">
        <v>260</v>
      </c>
      <c r="E9" s="241">
        <v>295.20499999999998</v>
      </c>
      <c r="F9" s="241">
        <v>283.64699999999999</v>
      </c>
      <c r="G9" s="241">
        <v>280</v>
      </c>
      <c r="H9" s="241">
        <v>280</v>
      </c>
      <c r="I9" s="241">
        <v>300</v>
      </c>
      <c r="J9" s="241">
        <v>310</v>
      </c>
      <c r="K9" s="241">
        <v>357</v>
      </c>
      <c r="L9" s="241">
        <v>635</v>
      </c>
      <c r="M9" s="241">
        <v>752</v>
      </c>
      <c r="N9" s="241">
        <v>901</v>
      </c>
      <c r="O9" s="241">
        <v>1000</v>
      </c>
      <c r="P9" s="241">
        <v>1100</v>
      </c>
      <c r="Q9" s="241">
        <v>1100</v>
      </c>
      <c r="R9" s="241">
        <v>1000</v>
      </c>
      <c r="S9" s="241">
        <v>1000</v>
      </c>
      <c r="T9" s="241">
        <v>1000</v>
      </c>
      <c r="U9" s="241">
        <v>1100</v>
      </c>
      <c r="V9" s="241">
        <v>1100</v>
      </c>
      <c r="W9" s="241">
        <v>1200</v>
      </c>
      <c r="X9" s="241">
        <v>1250</v>
      </c>
      <c r="Y9" s="241">
        <v>1150</v>
      </c>
      <c r="DA9" s="83" t="s">
        <v>1408</v>
      </c>
    </row>
    <row r="10" spans="1:105" ht="12" customHeight="1" x14ac:dyDescent="0.25">
      <c r="A10" s="144" t="s">
        <v>1409</v>
      </c>
      <c r="B10" s="282">
        <v>239.48385999999999</v>
      </c>
      <c r="C10" s="282">
        <v>116.2217</v>
      </c>
      <c r="D10" s="282">
        <v>1027.9079999999999</v>
      </c>
      <c r="E10" s="282">
        <v>1393.434</v>
      </c>
      <c r="F10" s="282">
        <v>1200.5525</v>
      </c>
      <c r="G10" s="282">
        <v>1820.22225</v>
      </c>
      <c r="H10" s="282">
        <v>1922.8595399999999</v>
      </c>
      <c r="I10" s="282">
        <v>2214.6459300000001</v>
      </c>
      <c r="J10" s="282">
        <v>2156.6737499999999</v>
      </c>
      <c r="K10" s="282">
        <v>639.28464600000018</v>
      </c>
      <c r="L10" s="282">
        <v>1551.6732</v>
      </c>
      <c r="M10" s="282">
        <v>1924.26234</v>
      </c>
      <c r="N10" s="282">
        <v>1551.8107058999999</v>
      </c>
      <c r="O10" s="282">
        <v>1146.5177891999999</v>
      </c>
      <c r="P10" s="282">
        <v>1133.5457980000001</v>
      </c>
      <c r="Q10" s="282">
        <v>722.93434499999989</v>
      </c>
      <c r="R10" s="282">
        <v>220.33224360000011</v>
      </c>
      <c r="S10" s="282">
        <v>670.81061460000001</v>
      </c>
      <c r="T10" s="282">
        <v>1579.033232</v>
      </c>
      <c r="U10" s="282">
        <v>1341.296061</v>
      </c>
      <c r="V10" s="282">
        <v>1829.6859280000001</v>
      </c>
      <c r="W10" s="282">
        <v>1540.1085</v>
      </c>
      <c r="X10" s="282">
        <v>1206.1422467079999</v>
      </c>
      <c r="Y10" s="282">
        <v>1265.8653835380001</v>
      </c>
      <c r="DA10" s="94" t="s">
        <v>1410</v>
      </c>
    </row>
    <row r="11" spans="1:105" ht="12" customHeight="1" x14ac:dyDescent="0.25">
      <c r="A11" s="49" t="s">
        <v>1411</v>
      </c>
      <c r="B11" s="242">
        <v>62.345638000000001</v>
      </c>
      <c r="C11" s="242">
        <v>82.000740000000008</v>
      </c>
      <c r="D11" s="242">
        <v>84.939595999999995</v>
      </c>
      <c r="E11" s="242">
        <v>79.401251999999999</v>
      </c>
      <c r="F11" s="242">
        <v>83.940161000000003</v>
      </c>
      <c r="G11" s="242">
        <v>77.626908999999998</v>
      </c>
      <c r="H11" s="242">
        <v>71.096900000000005</v>
      </c>
      <c r="I11" s="242">
        <v>71.096900000000005</v>
      </c>
      <c r="J11" s="242">
        <v>71.096900000000005</v>
      </c>
      <c r="K11" s="242">
        <v>80.096900000000005</v>
      </c>
      <c r="L11" s="242">
        <v>96.096900000000005</v>
      </c>
      <c r="M11" s="242">
        <v>98.096900000000005</v>
      </c>
      <c r="N11" s="242">
        <v>121.09690000000001</v>
      </c>
      <c r="O11" s="242">
        <v>121.09690000000001</v>
      </c>
      <c r="P11" s="242">
        <v>126.09690000000001</v>
      </c>
      <c r="Q11" s="242">
        <v>146.09690000000001</v>
      </c>
      <c r="R11" s="242">
        <v>146.09690000000001</v>
      </c>
      <c r="S11" s="242">
        <v>156.09690000000001</v>
      </c>
      <c r="T11" s="242">
        <v>156.09690000000001</v>
      </c>
      <c r="U11" s="242">
        <v>156.09690000000001</v>
      </c>
      <c r="V11" s="242">
        <v>156.09690000000001</v>
      </c>
      <c r="W11" s="242">
        <v>156.09690000000001</v>
      </c>
      <c r="X11" s="242">
        <v>156.09690000000001</v>
      </c>
      <c r="Y11" s="242">
        <v>156.09690000000001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388.88888888888891</v>
      </c>
      <c r="C14" s="241">
        <v>457.3709859343781</v>
      </c>
      <c r="D14" s="241">
        <v>457.3709859343781</v>
      </c>
      <c r="E14" s="241">
        <v>457.3709859343781</v>
      </c>
      <c r="F14" s="241">
        <v>423.12993741163348</v>
      </c>
      <c r="G14" s="241">
        <v>423.12993741163348</v>
      </c>
      <c r="H14" s="241">
        <v>423.12993741163348</v>
      </c>
      <c r="I14" s="241">
        <v>423.12993741163348</v>
      </c>
      <c r="J14" s="241">
        <v>388.88888888888891</v>
      </c>
      <c r="K14" s="241">
        <v>388.88888888888891</v>
      </c>
      <c r="L14" s="241">
        <v>697.05832559359044</v>
      </c>
      <c r="M14" s="241">
        <v>799.78147116182436</v>
      </c>
      <c r="N14" s="241">
        <v>970.98671377554751</v>
      </c>
      <c r="O14" s="241">
        <v>1073.7098593437811</v>
      </c>
      <c r="P14" s="241">
        <v>1176.4330049120149</v>
      </c>
      <c r="Q14" s="241">
        <v>1176.4330049120149</v>
      </c>
      <c r="R14" s="241">
        <v>1176.4330049120149</v>
      </c>
      <c r="S14" s="241">
        <v>1176.4330049120149</v>
      </c>
      <c r="T14" s="241">
        <v>1176.4330049120149</v>
      </c>
      <c r="U14" s="241">
        <v>1176.4330049120149</v>
      </c>
      <c r="V14" s="241">
        <v>1176.4330049120149</v>
      </c>
      <c r="W14" s="241">
        <v>1279.1561504802489</v>
      </c>
      <c r="X14" s="241">
        <v>1347.6382475257381</v>
      </c>
      <c r="Y14" s="241">
        <v>1347.6382475257381</v>
      </c>
      <c r="DA14" s="83" t="s">
        <v>1413</v>
      </c>
    </row>
    <row r="15" spans="1:105" ht="12" customHeight="1" x14ac:dyDescent="0.25">
      <c r="A15" s="107" t="s">
        <v>1409</v>
      </c>
      <c r="B15" s="282">
        <v>1666.666666666667</v>
      </c>
      <c r="C15" s="282">
        <v>1512.5671090679971</v>
      </c>
      <c r="D15" s="282">
        <v>1512.5671090679971</v>
      </c>
      <c r="E15" s="282">
        <v>1512.5671090679971</v>
      </c>
      <c r="F15" s="282">
        <v>1512.5671090679971</v>
      </c>
      <c r="G15" s="282">
        <v>1974.8657818640049</v>
      </c>
      <c r="H15" s="282">
        <v>2128.9653394626739</v>
      </c>
      <c r="I15" s="282">
        <v>2437.1644546600119</v>
      </c>
      <c r="J15" s="282">
        <v>2437.1644546600119</v>
      </c>
      <c r="K15" s="282">
        <v>2283.0648970613429</v>
      </c>
      <c r="L15" s="282">
        <v>2283.0648970613429</v>
      </c>
      <c r="M15" s="282">
        <v>2283.0648970613429</v>
      </c>
      <c r="N15" s="282">
        <v>2128.9653394626739</v>
      </c>
      <c r="O15" s="282">
        <v>2128.9653394626739</v>
      </c>
      <c r="P15" s="282">
        <v>1974.8657818640049</v>
      </c>
      <c r="Q15" s="282">
        <v>1974.8657818640049</v>
      </c>
      <c r="R15" s="282">
        <v>1974.8657818640049</v>
      </c>
      <c r="S15" s="282">
        <v>1974.8657818640049</v>
      </c>
      <c r="T15" s="282">
        <v>1974.8657818640049</v>
      </c>
      <c r="U15" s="282">
        <v>1974.8657818640049</v>
      </c>
      <c r="V15" s="282">
        <v>1974.8657818640049</v>
      </c>
      <c r="W15" s="282">
        <v>1974.8657818640049</v>
      </c>
      <c r="X15" s="282">
        <v>1974.8657818640049</v>
      </c>
      <c r="Y15" s="282">
        <v>1974.8657818640049</v>
      </c>
      <c r="DA15" s="94" t="s">
        <v>1414</v>
      </c>
    </row>
    <row r="16" spans="1:105" ht="12" customHeight="1" x14ac:dyDescent="0.25">
      <c r="A16" s="49" t="s">
        <v>1411</v>
      </c>
      <c r="B16" s="242">
        <v>69.272931111111106</v>
      </c>
      <c r="C16" s="242">
        <v>90.745088389278408</v>
      </c>
      <c r="D16" s="242">
        <v>90.745088389278408</v>
      </c>
      <c r="E16" s="242">
        <v>85.029761399213996</v>
      </c>
      <c r="F16" s="242">
        <v>90.745088389278408</v>
      </c>
      <c r="G16" s="242">
        <v>85.029761399213996</v>
      </c>
      <c r="H16" s="242">
        <v>82.092735773330247</v>
      </c>
      <c r="I16" s="242">
        <v>84.87103713751091</v>
      </c>
      <c r="J16" s="242">
        <v>80.544860829536844</v>
      </c>
      <c r="K16" s="242">
        <v>87.808062763394659</v>
      </c>
      <c r="L16" s="242">
        <v>105.11276799529099</v>
      </c>
      <c r="M16" s="242">
        <v>105.11276799529099</v>
      </c>
      <c r="N16" s="242">
        <v>131.06982584313539</v>
      </c>
      <c r="O16" s="242">
        <v>129.52195089934199</v>
      </c>
      <c r="P16" s="242">
        <v>138.17430351529009</v>
      </c>
      <c r="Q16" s="242">
        <v>155.3202844854834</v>
      </c>
      <c r="R16" s="242">
        <v>155.3202844854834</v>
      </c>
      <c r="S16" s="242">
        <v>165.36178778352189</v>
      </c>
      <c r="T16" s="242">
        <v>165.36178778352189</v>
      </c>
      <c r="U16" s="242">
        <v>165.36178778352189</v>
      </c>
      <c r="V16" s="242">
        <v>165.36178778352189</v>
      </c>
      <c r="W16" s="242">
        <v>165.36178778352189</v>
      </c>
      <c r="X16" s="242">
        <v>165.36178778352189</v>
      </c>
      <c r="Y16" s="242">
        <v>165.36178778352189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68.48209704548924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308.16943670470158</v>
      </c>
      <c r="M18" s="241">
        <v>102.7231455682339</v>
      </c>
      <c r="N18" s="241">
        <v>205.44629113646769</v>
      </c>
      <c r="O18" s="241">
        <v>102.7231455682339</v>
      </c>
      <c r="P18" s="241">
        <v>102.7231455682339</v>
      </c>
      <c r="Q18" s="241">
        <v>0</v>
      </c>
      <c r="R18" s="241">
        <v>34.24104852274462</v>
      </c>
      <c r="S18" s="241">
        <v>0</v>
      </c>
      <c r="T18" s="241">
        <v>0</v>
      </c>
      <c r="U18" s="241">
        <v>0</v>
      </c>
      <c r="V18" s="241">
        <v>34.24104852274462</v>
      </c>
      <c r="W18" s="241">
        <v>102.7231455682339</v>
      </c>
      <c r="X18" s="241">
        <v>68.48209704548924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0</v>
      </c>
      <c r="D19" s="282">
        <v>0</v>
      </c>
      <c r="E19" s="282">
        <v>154.09955759866921</v>
      </c>
      <c r="F19" s="282">
        <v>0</v>
      </c>
      <c r="G19" s="282">
        <v>462.29867279600751</v>
      </c>
      <c r="H19" s="282">
        <v>308.1991151973383</v>
      </c>
      <c r="I19" s="282">
        <v>308.1991151973383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154.09955759866921</v>
      </c>
      <c r="T19" s="282">
        <v>0</v>
      </c>
      <c r="U19" s="282">
        <v>0</v>
      </c>
      <c r="V19" s="282">
        <v>154.09955759866921</v>
      </c>
      <c r="W19" s="282">
        <v>0</v>
      </c>
      <c r="X19" s="282">
        <v>0</v>
      </c>
      <c r="Y19" s="282">
        <v>154.09955759866921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22.86130796025763</v>
      </c>
      <c r="D20" s="242">
        <v>4.3261763079740749</v>
      </c>
      <c r="E20" s="242">
        <v>0</v>
      </c>
      <c r="F20" s="242">
        <v>5.7153269900644066</v>
      </c>
      <c r="G20" s="242">
        <v>0</v>
      </c>
      <c r="H20" s="242">
        <v>1.3891506820903321</v>
      </c>
      <c r="I20" s="242">
        <v>4.1674520462709967</v>
      </c>
      <c r="J20" s="242">
        <v>0</v>
      </c>
      <c r="K20" s="242">
        <v>8.6523526159481499</v>
      </c>
      <c r="L20" s="242">
        <v>21.630881539870369</v>
      </c>
      <c r="M20" s="242">
        <v>5.7153269900644066</v>
      </c>
      <c r="N20" s="242">
        <v>25.95705784784445</v>
      </c>
      <c r="O20" s="242">
        <v>2.7783013641806642</v>
      </c>
      <c r="P20" s="242">
        <v>12.978528923922219</v>
      </c>
      <c r="Q20" s="242">
        <v>18.53513165228355</v>
      </c>
      <c r="R20" s="242">
        <v>4.3261763079740749</v>
      </c>
      <c r="S20" s="242">
        <v>15.75683028810289</v>
      </c>
      <c r="T20" s="242">
        <v>0</v>
      </c>
      <c r="U20" s="242">
        <v>5.7153269900644066</v>
      </c>
      <c r="V20" s="242">
        <v>4.3261763079740749</v>
      </c>
      <c r="W20" s="242">
        <v>1.3891506820903321</v>
      </c>
      <c r="X20" s="242">
        <v>4.3261763079740749</v>
      </c>
      <c r="Y20" s="242">
        <v>1.3891506820903321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0</v>
      </c>
      <c r="F22" s="241">
        <f t="shared" si="1"/>
        <v>34.24104852274462</v>
      </c>
      <c r="G22" s="241">
        <f t="shared" si="1"/>
        <v>0</v>
      </c>
      <c r="H22" s="241">
        <f t="shared" si="1"/>
        <v>0</v>
      </c>
      <c r="I22" s="241">
        <f t="shared" si="1"/>
        <v>0</v>
      </c>
      <c r="J22" s="241">
        <f t="shared" si="1"/>
        <v>34.241048522744563</v>
      </c>
      <c r="K22" s="241">
        <f t="shared" si="1"/>
        <v>0</v>
      </c>
      <c r="L22" s="241">
        <f t="shared" si="1"/>
        <v>0</v>
      </c>
      <c r="M22" s="241">
        <f t="shared" si="1"/>
        <v>0</v>
      </c>
      <c r="N22" s="241">
        <f t="shared" si="1"/>
        <v>34.241048522744563</v>
      </c>
      <c r="O22" s="241">
        <f t="shared" si="1"/>
        <v>0</v>
      </c>
      <c r="P22" s="241">
        <f t="shared" si="1"/>
        <v>0</v>
      </c>
      <c r="Q22" s="241">
        <f t="shared" si="1"/>
        <v>0</v>
      </c>
      <c r="R22" s="241">
        <f t="shared" si="1"/>
        <v>34.241048522744677</v>
      </c>
      <c r="S22" s="241">
        <f t="shared" si="1"/>
        <v>0</v>
      </c>
      <c r="T22" s="241">
        <f t="shared" si="1"/>
        <v>0</v>
      </c>
      <c r="U22" s="241">
        <f t="shared" si="1"/>
        <v>0</v>
      </c>
      <c r="V22" s="241">
        <f t="shared" si="1"/>
        <v>34.241048522744677</v>
      </c>
      <c r="W22" s="241">
        <f t="shared" si="1"/>
        <v>0</v>
      </c>
      <c r="X22" s="241">
        <f t="shared" si="1"/>
        <v>0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154.09955759866989</v>
      </c>
      <c r="D23" s="282">
        <f t="shared" si="2"/>
        <v>0</v>
      </c>
      <c r="E23" s="282">
        <f t="shared" si="2"/>
        <v>154.09955759866921</v>
      </c>
      <c r="F23" s="282">
        <f t="shared" si="2"/>
        <v>0</v>
      </c>
      <c r="G23" s="282">
        <f t="shared" si="2"/>
        <v>0</v>
      </c>
      <c r="H23" s="282">
        <f t="shared" si="2"/>
        <v>154.09955759866943</v>
      </c>
      <c r="I23" s="282">
        <f t="shared" si="2"/>
        <v>0</v>
      </c>
      <c r="J23" s="282">
        <f t="shared" si="2"/>
        <v>0</v>
      </c>
      <c r="K23" s="282">
        <f t="shared" si="2"/>
        <v>154.09955759866898</v>
      </c>
      <c r="L23" s="282">
        <f t="shared" si="2"/>
        <v>0</v>
      </c>
      <c r="M23" s="282">
        <f t="shared" si="2"/>
        <v>0</v>
      </c>
      <c r="N23" s="282">
        <f t="shared" si="2"/>
        <v>154.09955759866898</v>
      </c>
      <c r="O23" s="282">
        <f t="shared" si="2"/>
        <v>0</v>
      </c>
      <c r="P23" s="282">
        <f t="shared" si="2"/>
        <v>154.09955759866898</v>
      </c>
      <c r="Q23" s="282">
        <f t="shared" si="2"/>
        <v>0</v>
      </c>
      <c r="R23" s="282">
        <f t="shared" si="2"/>
        <v>0</v>
      </c>
      <c r="S23" s="282">
        <f t="shared" si="2"/>
        <v>154.09955759866898</v>
      </c>
      <c r="T23" s="282">
        <f t="shared" si="2"/>
        <v>0</v>
      </c>
      <c r="U23" s="282">
        <f t="shared" si="2"/>
        <v>0</v>
      </c>
      <c r="V23" s="282">
        <f t="shared" si="2"/>
        <v>154.09955759866898</v>
      </c>
      <c r="W23" s="282">
        <f t="shared" si="2"/>
        <v>0</v>
      </c>
      <c r="X23" s="282">
        <f t="shared" si="2"/>
        <v>0</v>
      </c>
      <c r="Y23" s="282">
        <f t="shared" si="2"/>
        <v>154.09955759866898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1.3891506820903317</v>
      </c>
      <c r="D24" s="242">
        <f t="shared" si="3"/>
        <v>4.3261763079740803</v>
      </c>
      <c r="E24" s="242">
        <f t="shared" si="3"/>
        <v>5.7153269900644119</v>
      </c>
      <c r="F24" s="242">
        <f t="shared" si="3"/>
        <v>0</v>
      </c>
      <c r="G24" s="242">
        <f t="shared" si="3"/>
        <v>5.7153269900644119</v>
      </c>
      <c r="H24" s="242">
        <f t="shared" si="3"/>
        <v>4.3261763079740803</v>
      </c>
      <c r="I24" s="242">
        <f t="shared" si="3"/>
        <v>1.3891506820903317</v>
      </c>
      <c r="J24" s="242">
        <f t="shared" si="3"/>
        <v>4.326176307974066</v>
      </c>
      <c r="K24" s="242">
        <f t="shared" si="3"/>
        <v>1.3891506820903317</v>
      </c>
      <c r="L24" s="242">
        <f t="shared" si="3"/>
        <v>4.3261763079740376</v>
      </c>
      <c r="M24" s="242">
        <f t="shared" si="3"/>
        <v>5.7153269900644119</v>
      </c>
      <c r="N24" s="242">
        <f t="shared" si="3"/>
        <v>0</v>
      </c>
      <c r="O24" s="242">
        <f t="shared" si="3"/>
        <v>4.326176307974066</v>
      </c>
      <c r="P24" s="242">
        <f t="shared" si="3"/>
        <v>4.3261763079741229</v>
      </c>
      <c r="Q24" s="242">
        <f t="shared" si="3"/>
        <v>1.3891506820902464</v>
      </c>
      <c r="R24" s="242">
        <f t="shared" si="3"/>
        <v>4.326176307974066</v>
      </c>
      <c r="S24" s="242">
        <f t="shared" si="3"/>
        <v>5.7153269900643977</v>
      </c>
      <c r="T24" s="242">
        <f t="shared" si="3"/>
        <v>0</v>
      </c>
      <c r="U24" s="242">
        <f t="shared" si="3"/>
        <v>5.7153269900643977</v>
      </c>
      <c r="V24" s="242">
        <f t="shared" si="3"/>
        <v>4.326176307974066</v>
      </c>
      <c r="W24" s="242">
        <f t="shared" si="3"/>
        <v>1.3891506820903317</v>
      </c>
      <c r="X24" s="242">
        <f t="shared" si="3"/>
        <v>4.326176307974066</v>
      </c>
      <c r="Y24" s="242">
        <f t="shared" si="3"/>
        <v>1.3891506820903317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59.788888888888891</v>
      </c>
      <c r="C26" s="241">
        <f t="shared" si="4"/>
        <v>52.770985934378075</v>
      </c>
      <c r="D26" s="241">
        <f t="shared" si="4"/>
        <v>197.3709859343781</v>
      </c>
      <c r="E26" s="241">
        <f t="shared" si="4"/>
        <v>162.16598593437811</v>
      </c>
      <c r="F26" s="241">
        <f t="shared" si="4"/>
        <v>139.48293741163349</v>
      </c>
      <c r="G26" s="241">
        <f t="shared" si="4"/>
        <v>143.12993741163348</v>
      </c>
      <c r="H26" s="241">
        <f t="shared" si="4"/>
        <v>143.12993741163348</v>
      </c>
      <c r="I26" s="241">
        <f t="shared" si="4"/>
        <v>123.12993741163348</v>
      </c>
      <c r="J26" s="241">
        <f t="shared" si="4"/>
        <v>78.888888888888914</v>
      </c>
      <c r="K26" s="241">
        <f t="shared" si="4"/>
        <v>31.888888888888914</v>
      </c>
      <c r="L26" s="241">
        <f t="shared" si="4"/>
        <v>62.058325593590439</v>
      </c>
      <c r="M26" s="241">
        <f t="shared" si="4"/>
        <v>47.781471161824356</v>
      </c>
      <c r="N26" s="241">
        <f t="shared" si="4"/>
        <v>69.986713775547514</v>
      </c>
      <c r="O26" s="241">
        <f t="shared" si="4"/>
        <v>73.709859343781091</v>
      </c>
      <c r="P26" s="241">
        <f t="shared" si="4"/>
        <v>76.433004912014894</v>
      </c>
      <c r="Q26" s="241">
        <f t="shared" si="4"/>
        <v>76.433004912014894</v>
      </c>
      <c r="R26" s="241">
        <f t="shared" si="4"/>
        <v>176.43300491201489</v>
      </c>
      <c r="S26" s="241">
        <f t="shared" si="4"/>
        <v>176.43300491201489</v>
      </c>
      <c r="T26" s="241">
        <f t="shared" si="4"/>
        <v>176.43300491201489</v>
      </c>
      <c r="U26" s="241">
        <f t="shared" si="4"/>
        <v>76.433004912014894</v>
      </c>
      <c r="V26" s="241">
        <f t="shared" si="4"/>
        <v>76.433004912014894</v>
      </c>
      <c r="W26" s="241">
        <f t="shared" si="4"/>
        <v>79.156150480248925</v>
      </c>
      <c r="X26" s="241">
        <f t="shared" si="4"/>
        <v>97.638247525738052</v>
      </c>
      <c r="Y26" s="241">
        <f t="shared" si="4"/>
        <v>197.63824752573805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1427.1828066666669</v>
      </c>
      <c r="C27" s="282">
        <f t="shared" si="5"/>
        <v>1396.345409067997</v>
      </c>
      <c r="D27" s="282">
        <f t="shared" si="5"/>
        <v>484.65910906799718</v>
      </c>
      <c r="E27" s="282">
        <f t="shared" si="5"/>
        <v>119.13310906799711</v>
      </c>
      <c r="F27" s="282">
        <f t="shared" si="5"/>
        <v>312.01460906799707</v>
      </c>
      <c r="G27" s="282">
        <f t="shared" si="5"/>
        <v>154.6435318640049</v>
      </c>
      <c r="H27" s="282">
        <f t="shared" si="5"/>
        <v>206.10579946267399</v>
      </c>
      <c r="I27" s="282">
        <f t="shared" si="5"/>
        <v>222.51852466001174</v>
      </c>
      <c r="J27" s="282">
        <f t="shared" si="5"/>
        <v>280.49070466001194</v>
      </c>
      <c r="K27" s="282">
        <f t="shared" si="5"/>
        <v>1643.7802510613428</v>
      </c>
      <c r="L27" s="282">
        <f t="shared" si="5"/>
        <v>731.39169706134294</v>
      </c>
      <c r="M27" s="282">
        <f t="shared" si="5"/>
        <v>358.8025570613429</v>
      </c>
      <c r="N27" s="282">
        <f t="shared" si="5"/>
        <v>577.15463356267401</v>
      </c>
      <c r="O27" s="282">
        <f t="shared" si="5"/>
        <v>982.44755026267399</v>
      </c>
      <c r="P27" s="282">
        <f t="shared" si="5"/>
        <v>841.31998386400483</v>
      </c>
      <c r="Q27" s="282">
        <f t="shared" si="5"/>
        <v>1251.931436864005</v>
      </c>
      <c r="R27" s="282">
        <f t="shared" si="5"/>
        <v>1754.5335382640048</v>
      </c>
      <c r="S27" s="282">
        <f t="shared" si="5"/>
        <v>1304.0551672640049</v>
      </c>
      <c r="T27" s="282">
        <f t="shared" si="5"/>
        <v>395.83254986400493</v>
      </c>
      <c r="U27" s="282">
        <f t="shared" si="5"/>
        <v>633.56972086400492</v>
      </c>
      <c r="V27" s="282">
        <f t="shared" si="5"/>
        <v>145.17985386400483</v>
      </c>
      <c r="W27" s="282">
        <f t="shared" si="5"/>
        <v>434.75728186400488</v>
      </c>
      <c r="X27" s="282">
        <f t="shared" si="5"/>
        <v>768.72353515600503</v>
      </c>
      <c r="Y27" s="282">
        <f t="shared" si="5"/>
        <v>709.00039832600487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6.9272931111111049</v>
      </c>
      <c r="C28" s="242">
        <f t="shared" si="6"/>
        <v>8.7443483892784002</v>
      </c>
      <c r="D28" s="242">
        <f t="shared" si="6"/>
        <v>5.8054923892784132</v>
      </c>
      <c r="E28" s="242">
        <f t="shared" si="6"/>
        <v>5.6285093992139963</v>
      </c>
      <c r="F28" s="242">
        <f t="shared" si="6"/>
        <v>6.8049273892784043</v>
      </c>
      <c r="G28" s="242">
        <f t="shared" si="6"/>
        <v>7.4028523992139981</v>
      </c>
      <c r="H28" s="242">
        <f t="shared" si="6"/>
        <v>10.995835773330242</v>
      </c>
      <c r="I28" s="242">
        <f t="shared" si="6"/>
        <v>13.774137137510905</v>
      </c>
      <c r="J28" s="242">
        <f t="shared" si="6"/>
        <v>9.4479608295368394</v>
      </c>
      <c r="K28" s="242">
        <f t="shared" si="6"/>
        <v>7.711162763394654</v>
      </c>
      <c r="L28" s="242">
        <f t="shared" si="6"/>
        <v>9.0158679952909893</v>
      </c>
      <c r="M28" s="242">
        <f t="shared" si="6"/>
        <v>7.0158679952909893</v>
      </c>
      <c r="N28" s="242">
        <f t="shared" si="6"/>
        <v>9.9729258431353855</v>
      </c>
      <c r="O28" s="242">
        <f t="shared" si="6"/>
        <v>8.4250508993419828</v>
      </c>
      <c r="P28" s="242">
        <f t="shared" si="6"/>
        <v>12.077403515290086</v>
      </c>
      <c r="Q28" s="242">
        <f t="shared" si="6"/>
        <v>9.2233844854833933</v>
      </c>
      <c r="R28" s="242">
        <f t="shared" si="6"/>
        <v>9.2233844854833933</v>
      </c>
      <c r="S28" s="242">
        <f t="shared" si="6"/>
        <v>9.2648877835218855</v>
      </c>
      <c r="T28" s="242">
        <f t="shared" si="6"/>
        <v>9.2648877835218855</v>
      </c>
      <c r="U28" s="242">
        <f t="shared" si="6"/>
        <v>9.2648877835218855</v>
      </c>
      <c r="V28" s="242">
        <f t="shared" si="6"/>
        <v>9.2648877835218855</v>
      </c>
      <c r="W28" s="242">
        <f t="shared" si="6"/>
        <v>9.2648877835218855</v>
      </c>
      <c r="X28" s="242">
        <f t="shared" si="6"/>
        <v>9.2648877835218855</v>
      </c>
      <c r="Y28" s="242">
        <f t="shared" si="6"/>
        <v>9.2648877835218855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65.353482373172824</v>
      </c>
      <c r="C31" s="210">
        <v>69.190111779879615</v>
      </c>
      <c r="D31" s="210">
        <v>88.446345657781592</v>
      </c>
      <c r="E31" s="210">
        <v>103.5269991401548</v>
      </c>
      <c r="F31" s="210">
        <v>98.076096302665519</v>
      </c>
      <c r="G31" s="210">
        <v>117.0686156491831</v>
      </c>
      <c r="H31" s="210">
        <v>117.2202063628547</v>
      </c>
      <c r="I31" s="210">
        <v>126.5493551160791</v>
      </c>
      <c r="J31" s="210">
        <v>119.5950988822012</v>
      </c>
      <c r="K31" s="210">
        <v>79.932072226999139</v>
      </c>
      <c r="L31" s="210">
        <v>134.6255374032674</v>
      </c>
      <c r="M31" s="210">
        <v>155.92450558899401</v>
      </c>
      <c r="N31" s="210">
        <v>160.54952708512459</v>
      </c>
      <c r="O31" s="210">
        <v>145.06233877901971</v>
      </c>
      <c r="P31" s="210">
        <v>156.66053310404129</v>
      </c>
      <c r="Q31" s="210">
        <v>134.50679277730009</v>
      </c>
      <c r="R31" s="210">
        <v>109.8956147893379</v>
      </c>
      <c r="S31" s="210">
        <v>130.72740377465041</v>
      </c>
      <c r="T31" s="210">
        <v>170.34681888007719</v>
      </c>
      <c r="U31" s="210">
        <v>162.37366180874511</v>
      </c>
      <c r="V31" s="210">
        <v>176.94510573913641</v>
      </c>
      <c r="W31" s="210">
        <v>169.94710869394231</v>
      </c>
      <c r="X31" s="210">
        <v>167.02564863517429</v>
      </c>
      <c r="Y31" s="210">
        <v>163.3941739107577</v>
      </c>
      <c r="DA31" s="109" t="s">
        <v>1419</v>
      </c>
    </row>
    <row r="32" spans="1:105" ht="12" customHeight="1" x14ac:dyDescent="0.25">
      <c r="A32" s="24" t="s">
        <v>28</v>
      </c>
      <c r="B32" s="213">
        <v>0.67979363714531382</v>
      </c>
      <c r="C32" s="213">
        <v>0.67979363714531382</v>
      </c>
      <c r="D32" s="213">
        <v>0.67979363714531382</v>
      </c>
      <c r="E32" s="213">
        <v>0.62622527944969908</v>
      </c>
      <c r="F32" s="213">
        <v>0.62622527944969908</v>
      </c>
      <c r="G32" s="213">
        <v>16.282631126397241</v>
      </c>
      <c r="H32" s="213">
        <v>26.92889079965606</v>
      </c>
      <c r="I32" s="213">
        <v>43.211521926053308</v>
      </c>
      <c r="J32" s="213">
        <v>45.090283748925188</v>
      </c>
      <c r="K32" s="213">
        <v>30.686414445399819</v>
      </c>
      <c r="L32" s="213">
        <v>41.958985382631127</v>
      </c>
      <c r="M32" s="213">
        <v>50.726569217540842</v>
      </c>
      <c r="N32" s="213">
        <v>45.716509028374887</v>
      </c>
      <c r="O32" s="213">
        <v>31.031814273430779</v>
      </c>
      <c r="P32" s="213">
        <v>30.00920034393809</v>
      </c>
      <c r="Q32" s="213">
        <v>22.843250214961301</v>
      </c>
      <c r="R32" s="213">
        <v>15.863198624247641</v>
      </c>
      <c r="S32" s="213">
        <v>21.465692175408421</v>
      </c>
      <c r="T32" s="213">
        <v>30.882975064488392</v>
      </c>
      <c r="U32" s="213">
        <v>28.262338779019771</v>
      </c>
      <c r="V32" s="213">
        <v>18.598280309544279</v>
      </c>
      <c r="W32" s="213">
        <v>11.98409286328461</v>
      </c>
      <c r="X32" s="213">
        <v>7.9783319002579516</v>
      </c>
      <c r="Y32" s="213">
        <v>7.8043852106620806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36.89114359415305</v>
      </c>
      <c r="C33" s="204">
        <f t="shared" si="7"/>
        <v>16.644969905417017</v>
      </c>
      <c r="D33" s="204">
        <f t="shared" si="7"/>
        <v>22.497162510748058</v>
      </c>
      <c r="E33" s="204">
        <f t="shared" si="7"/>
        <v>39.39888220120379</v>
      </c>
      <c r="F33" s="204">
        <f t="shared" si="7"/>
        <v>34.967755803955292</v>
      </c>
      <c r="G33" s="204">
        <f t="shared" si="7"/>
        <v>22.640412725709368</v>
      </c>
      <c r="H33" s="204">
        <f t="shared" si="7"/>
        <v>25.580825451418747</v>
      </c>
      <c r="I33" s="204">
        <f t="shared" si="7"/>
        <v>11.829836629406707</v>
      </c>
      <c r="J33" s="204">
        <f t="shared" si="7"/>
        <v>8.5404127257093716</v>
      </c>
      <c r="K33" s="204">
        <f t="shared" si="7"/>
        <v>7.9253654342218383</v>
      </c>
      <c r="L33" s="204">
        <f t="shared" si="7"/>
        <v>21.055717970765265</v>
      </c>
      <c r="M33" s="204">
        <f t="shared" si="7"/>
        <v>7.1039552880481507</v>
      </c>
      <c r="N33" s="204">
        <f t="shared" si="7"/>
        <v>7.1039552880481507</v>
      </c>
      <c r="O33" s="204">
        <f t="shared" si="7"/>
        <v>7.1039552880481507</v>
      </c>
      <c r="P33" s="204">
        <f t="shared" si="7"/>
        <v>6.0891659501289759</v>
      </c>
      <c r="Q33" s="204">
        <f t="shared" si="7"/>
        <v>7.1039552880481507</v>
      </c>
      <c r="R33" s="204">
        <f t="shared" si="7"/>
        <v>9.2399828030954421</v>
      </c>
      <c r="S33" s="204">
        <f t="shared" si="7"/>
        <v>7.9796216680997425</v>
      </c>
      <c r="T33" s="204">
        <f t="shared" si="7"/>
        <v>9.8398108340498709</v>
      </c>
      <c r="U33" s="204">
        <f t="shared" si="7"/>
        <v>7.9404987102321574</v>
      </c>
      <c r="V33" s="204">
        <f t="shared" si="7"/>
        <v>9.3092863284608764</v>
      </c>
      <c r="W33" s="204">
        <f t="shared" si="7"/>
        <v>7.486414445399828</v>
      </c>
      <c r="X33" s="204">
        <f t="shared" si="7"/>
        <v>8.2833190025795336</v>
      </c>
      <c r="Y33" s="204">
        <f t="shared" si="7"/>
        <v>10.638779019776438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3.5855546001719689E-2</v>
      </c>
      <c r="T35" s="204">
        <v>0.37308684436801381</v>
      </c>
      <c r="U35" s="204">
        <v>0.1501289767841788</v>
      </c>
      <c r="V35" s="204">
        <v>2.2871883061049009E-2</v>
      </c>
      <c r="W35" s="204">
        <v>2.7171109200343942E-2</v>
      </c>
      <c r="X35" s="204">
        <v>0.77334479793637134</v>
      </c>
      <c r="Y35" s="204">
        <v>2.5126397248495271</v>
      </c>
      <c r="DA35" s="71" t="s">
        <v>1422</v>
      </c>
    </row>
    <row r="36" spans="1:105" ht="12" customHeight="1" x14ac:dyDescent="0.25">
      <c r="A36" s="18" t="s">
        <v>71</v>
      </c>
      <c r="B36" s="204">
        <v>1.01487532244196</v>
      </c>
      <c r="C36" s="204">
        <v>1.01487532244196</v>
      </c>
      <c r="D36" s="204">
        <v>1.01487532244196</v>
      </c>
      <c r="E36" s="204">
        <v>1.01487532244196</v>
      </c>
      <c r="F36" s="204">
        <v>1.01487532244196</v>
      </c>
      <c r="G36" s="204">
        <v>6.0891659501289759</v>
      </c>
      <c r="H36" s="204">
        <v>5.0742906276870174</v>
      </c>
      <c r="I36" s="204">
        <v>3.0445399828030948</v>
      </c>
      <c r="J36" s="204">
        <v>3.0445399828030948</v>
      </c>
      <c r="K36" s="204">
        <v>3.0445399828030948</v>
      </c>
      <c r="L36" s="204">
        <v>6.0891659501289759</v>
      </c>
      <c r="M36" s="204">
        <v>7.1039552880481507</v>
      </c>
      <c r="N36" s="204">
        <v>7.1039552880481507</v>
      </c>
      <c r="O36" s="204">
        <v>7.1039552880481507</v>
      </c>
      <c r="P36" s="204">
        <v>6.0891659501289759</v>
      </c>
      <c r="Q36" s="204">
        <v>7.1039552880481507</v>
      </c>
      <c r="R36" s="204">
        <v>6.0891659501289759</v>
      </c>
      <c r="S36" s="204">
        <v>6.8837489251934656</v>
      </c>
      <c r="T36" s="204">
        <v>9.3498710232158206</v>
      </c>
      <c r="U36" s="204">
        <v>7.7798796216680994</v>
      </c>
      <c r="V36" s="204">
        <v>7.8438521066208082</v>
      </c>
      <c r="W36" s="204">
        <v>7.4571797076526227</v>
      </c>
      <c r="X36" s="204">
        <v>7.5089423903697323</v>
      </c>
      <c r="Y36" s="204">
        <v>8.1198624247635411</v>
      </c>
      <c r="DA36" s="71" t="s">
        <v>1423</v>
      </c>
    </row>
    <row r="37" spans="1:105" ht="12" customHeight="1" x14ac:dyDescent="0.25">
      <c r="A37" s="18" t="s">
        <v>32</v>
      </c>
      <c r="B37" s="204">
        <v>17.454858125537399</v>
      </c>
      <c r="C37" s="204">
        <v>3.8788478073946679</v>
      </c>
      <c r="D37" s="204">
        <v>0</v>
      </c>
      <c r="E37" s="204">
        <v>0</v>
      </c>
      <c r="F37" s="204">
        <v>0</v>
      </c>
      <c r="G37" s="204">
        <v>0.96973344797936367</v>
      </c>
      <c r="H37" s="204">
        <v>0</v>
      </c>
      <c r="I37" s="204">
        <v>1.9394668959587269</v>
      </c>
      <c r="J37" s="204">
        <v>0.96973344797936367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1424</v>
      </c>
    </row>
    <row r="38" spans="1:105" ht="12" customHeight="1" x14ac:dyDescent="0.25">
      <c r="A38" s="18" t="s">
        <v>33</v>
      </c>
      <c r="B38" s="204">
        <v>18.421410146173692</v>
      </c>
      <c r="C38" s="204">
        <v>11.751246775580389</v>
      </c>
      <c r="D38" s="204">
        <v>21.482287188306099</v>
      </c>
      <c r="E38" s="204">
        <v>38.384006878761831</v>
      </c>
      <c r="F38" s="204">
        <v>33.952880481513333</v>
      </c>
      <c r="G38" s="204">
        <v>15.58151332760103</v>
      </c>
      <c r="H38" s="204">
        <v>20.50653482373173</v>
      </c>
      <c r="I38" s="204">
        <v>6.8458297506448842</v>
      </c>
      <c r="J38" s="204">
        <v>4.5261392949269128</v>
      </c>
      <c r="K38" s="204">
        <v>4.8808254514187439</v>
      </c>
      <c r="L38" s="204">
        <v>14.966552020636289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3.1508168529664662</v>
      </c>
      <c r="S38" s="204">
        <v>1.0600171969045571</v>
      </c>
      <c r="T38" s="204">
        <v>0.1168529664660361</v>
      </c>
      <c r="U38" s="204">
        <v>1.0490111779879621E-2</v>
      </c>
      <c r="V38" s="204">
        <v>1.4425623387790201</v>
      </c>
      <c r="W38" s="204">
        <v>2.0636285468615648E-3</v>
      </c>
      <c r="X38" s="204">
        <v>1.031814273430782E-3</v>
      </c>
      <c r="Y38" s="204">
        <v>6.2768701633705926E-3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19.303525365434218</v>
      </c>
      <c r="C39" s="204">
        <f t="shared" si="8"/>
        <v>43.486672398968182</v>
      </c>
      <c r="D39" s="204">
        <f t="shared" si="8"/>
        <v>56.169389509888219</v>
      </c>
      <c r="E39" s="204">
        <f t="shared" si="8"/>
        <v>44.991401547721409</v>
      </c>
      <c r="F39" s="204">
        <f t="shared" si="8"/>
        <v>44.067067927773003</v>
      </c>
      <c r="G39" s="204">
        <f t="shared" si="8"/>
        <v>56.87876182287188</v>
      </c>
      <c r="H39" s="204">
        <f t="shared" si="8"/>
        <v>44.862424763542563</v>
      </c>
      <c r="I39" s="204">
        <f t="shared" si="8"/>
        <v>47.184006878761821</v>
      </c>
      <c r="J39" s="204">
        <f t="shared" si="8"/>
        <v>42.433361994840929</v>
      </c>
      <c r="K39" s="204">
        <f t="shared" si="8"/>
        <v>22.48495270851247</v>
      </c>
      <c r="L39" s="204">
        <f t="shared" si="8"/>
        <v>24.07566638005159</v>
      </c>
      <c r="M39" s="204">
        <f t="shared" si="8"/>
        <v>23.3018056749785</v>
      </c>
      <c r="N39" s="204">
        <f t="shared" si="8"/>
        <v>30.524505588993978</v>
      </c>
      <c r="O39" s="204">
        <f t="shared" si="8"/>
        <v>31.986242476354249</v>
      </c>
      <c r="P39" s="204">
        <f t="shared" si="8"/>
        <v>32.222699914015472</v>
      </c>
      <c r="Q39" s="204">
        <f t="shared" si="8"/>
        <v>28.740326741186589</v>
      </c>
      <c r="R39" s="204">
        <f t="shared" si="8"/>
        <v>27.923215821152191</v>
      </c>
      <c r="S39" s="204">
        <f t="shared" si="8"/>
        <v>30.618400687876179</v>
      </c>
      <c r="T39" s="204">
        <f t="shared" si="8"/>
        <v>29.51246775580395</v>
      </c>
      <c r="U39" s="204">
        <f t="shared" si="8"/>
        <v>29.784092863284609</v>
      </c>
      <c r="V39" s="204">
        <f t="shared" si="8"/>
        <v>30.566981943250219</v>
      </c>
      <c r="W39" s="204">
        <f t="shared" si="8"/>
        <v>31.904557179707648</v>
      </c>
      <c r="X39" s="204">
        <f t="shared" si="8"/>
        <v>25.519346517626829</v>
      </c>
      <c r="Y39" s="204">
        <f t="shared" si="8"/>
        <v>25.428116938950989</v>
      </c>
      <c r="DA39" s="71"/>
    </row>
    <row r="40" spans="1:105" ht="12" customHeight="1" x14ac:dyDescent="0.25">
      <c r="A40" s="18" t="s">
        <v>73</v>
      </c>
      <c r="B40" s="204">
        <v>19.303525365434218</v>
      </c>
      <c r="C40" s="204">
        <v>43.486672398968182</v>
      </c>
      <c r="D40" s="204">
        <v>56.169389509888219</v>
      </c>
      <c r="E40" s="204">
        <v>44.991401547721409</v>
      </c>
      <c r="F40" s="204">
        <v>44.067067927773003</v>
      </c>
      <c r="G40" s="204">
        <v>56.87876182287188</v>
      </c>
      <c r="H40" s="204">
        <v>44.862424763542563</v>
      </c>
      <c r="I40" s="204">
        <v>47.184006878761821</v>
      </c>
      <c r="J40" s="204">
        <v>42.433361994840929</v>
      </c>
      <c r="K40" s="204">
        <v>22.48495270851247</v>
      </c>
      <c r="L40" s="204">
        <v>24.07566638005159</v>
      </c>
      <c r="M40" s="204">
        <v>23.3018056749785</v>
      </c>
      <c r="N40" s="204">
        <v>30.524505588993978</v>
      </c>
      <c r="O40" s="204">
        <v>31.986242476354249</v>
      </c>
      <c r="P40" s="204">
        <v>32.222699914015472</v>
      </c>
      <c r="Q40" s="204">
        <v>28.740326741186589</v>
      </c>
      <c r="R40" s="204">
        <v>27.923215821152191</v>
      </c>
      <c r="S40" s="204">
        <v>30.618400687876179</v>
      </c>
      <c r="T40" s="204">
        <v>29.51246775580395</v>
      </c>
      <c r="U40" s="204">
        <v>29.784092863284609</v>
      </c>
      <c r="V40" s="204">
        <v>30.566981943250219</v>
      </c>
      <c r="W40" s="204">
        <v>31.904557179707648</v>
      </c>
      <c r="X40" s="204">
        <v>25.519346517626829</v>
      </c>
      <c r="Y40" s="204">
        <v>25.428116938950989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0.57325881341358553</v>
      </c>
      <c r="C42" s="204">
        <f t="shared" si="9"/>
        <v>0.28658641444539978</v>
      </c>
      <c r="D42" s="204">
        <f t="shared" si="9"/>
        <v>0.40601891659501288</v>
      </c>
      <c r="E42" s="204">
        <f t="shared" si="9"/>
        <v>9.3865864144454001</v>
      </c>
      <c r="F42" s="204">
        <f t="shared" si="9"/>
        <v>8.6939810834049869</v>
      </c>
      <c r="G42" s="204">
        <f t="shared" si="9"/>
        <v>6.6398968185726552</v>
      </c>
      <c r="H42" s="204">
        <f t="shared" si="9"/>
        <v>6.3533104041272566</v>
      </c>
      <c r="I42" s="204">
        <f t="shared" si="9"/>
        <v>8.3356835769561464</v>
      </c>
      <c r="J42" s="204">
        <f t="shared" si="9"/>
        <v>6.8548581255374028</v>
      </c>
      <c r="K42" s="204">
        <f t="shared" si="9"/>
        <v>3.702063628546862</v>
      </c>
      <c r="L42" s="204">
        <f t="shared" si="9"/>
        <v>28.446603611349961</v>
      </c>
      <c r="M42" s="204">
        <f t="shared" si="9"/>
        <v>53.549183147033538</v>
      </c>
      <c r="N42" s="204">
        <f t="shared" si="9"/>
        <v>56.224333619948403</v>
      </c>
      <c r="O42" s="204">
        <f t="shared" si="9"/>
        <v>52.928288907996553</v>
      </c>
      <c r="P42" s="204">
        <f t="shared" si="9"/>
        <v>65.30042992261393</v>
      </c>
      <c r="Q42" s="204">
        <f t="shared" si="9"/>
        <v>55.077901977644032</v>
      </c>
      <c r="R42" s="204">
        <f t="shared" si="9"/>
        <v>37.283834909716248</v>
      </c>
      <c r="S42" s="204">
        <f t="shared" si="9"/>
        <v>47.944084772070838</v>
      </c>
      <c r="T42" s="204">
        <f t="shared" si="9"/>
        <v>75.650602199079799</v>
      </c>
      <c r="U42" s="204">
        <f t="shared" si="9"/>
        <v>72.042621396019427</v>
      </c>
      <c r="V42" s="204">
        <f t="shared" si="9"/>
        <v>94.374770399497521</v>
      </c>
      <c r="W42" s="204">
        <f t="shared" si="9"/>
        <v>93.404202417072113</v>
      </c>
      <c r="X42" s="204">
        <f t="shared" si="9"/>
        <v>99.145854998029023</v>
      </c>
      <c r="Y42" s="204">
        <f t="shared" si="9"/>
        <v>94.850063850568546</v>
      </c>
      <c r="DA42" s="71"/>
    </row>
    <row r="43" spans="1:105" ht="12" customHeight="1" x14ac:dyDescent="0.25">
      <c r="A43" s="18" t="s">
        <v>38</v>
      </c>
      <c r="B43" s="204">
        <v>0.57325881341358553</v>
      </c>
      <c r="C43" s="204">
        <v>0.28658641444539978</v>
      </c>
      <c r="D43" s="204">
        <v>0.40601891659501288</v>
      </c>
      <c r="E43" s="204">
        <v>9.3865864144454001</v>
      </c>
      <c r="F43" s="204">
        <v>8.6939810834049869</v>
      </c>
      <c r="G43" s="204">
        <v>6.6398968185726552</v>
      </c>
      <c r="H43" s="204">
        <v>6.3533104041272566</v>
      </c>
      <c r="I43" s="204">
        <v>8.3356835769561464</v>
      </c>
      <c r="J43" s="204">
        <v>6.8548581255374028</v>
      </c>
      <c r="K43" s="204">
        <v>3.702063628546862</v>
      </c>
      <c r="L43" s="204">
        <v>28.446603611349961</v>
      </c>
      <c r="M43" s="204">
        <v>53.549183147033538</v>
      </c>
      <c r="N43" s="204">
        <v>56.224333619948403</v>
      </c>
      <c r="O43" s="204">
        <v>52.928288907996553</v>
      </c>
      <c r="P43" s="204">
        <v>65.30042992261393</v>
      </c>
      <c r="Q43" s="204">
        <v>55.077901977644032</v>
      </c>
      <c r="R43" s="204">
        <v>37.283834909716248</v>
      </c>
      <c r="S43" s="204">
        <v>47.87093723129837</v>
      </c>
      <c r="T43" s="204">
        <v>75.583061049011178</v>
      </c>
      <c r="U43" s="204">
        <v>71.963800515907138</v>
      </c>
      <c r="V43" s="204">
        <v>94.234565778159919</v>
      </c>
      <c r="W43" s="204">
        <v>93.309458297506438</v>
      </c>
      <c r="X43" s="204">
        <v>99.074462596732587</v>
      </c>
      <c r="Y43" s="204">
        <v>94.801461736887347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4.8839208942390362E-2</v>
      </c>
      <c r="T45" s="204">
        <v>3.9552880481513328E-2</v>
      </c>
      <c r="U45" s="204">
        <v>5.0730868443680133E-2</v>
      </c>
      <c r="V45" s="204">
        <v>0.11023215821152189</v>
      </c>
      <c r="W45" s="204">
        <v>6.5692175408426479E-2</v>
      </c>
      <c r="X45" s="204">
        <v>4.325021496130696E-2</v>
      </c>
      <c r="Y45" s="204">
        <v>2.149613069647463E-2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2.430833183007982E-2</v>
      </c>
      <c r="T48" s="204">
        <v>2.798826958710799E-2</v>
      </c>
      <c r="U48" s="204">
        <v>2.8090011668610412E-2</v>
      </c>
      <c r="V48" s="204">
        <v>2.9972463126082899E-2</v>
      </c>
      <c r="W48" s="204">
        <v>2.905194415724096E-2</v>
      </c>
      <c r="X48" s="204">
        <v>2.8142186335135169E-2</v>
      </c>
      <c r="Y48" s="204">
        <v>2.710598298472687E-2</v>
      </c>
      <c r="DA48" s="71" t="s">
        <v>1433</v>
      </c>
    </row>
    <row r="49" spans="1:105" ht="12" customHeight="1" x14ac:dyDescent="0.25">
      <c r="A49" s="14" t="s">
        <v>39</v>
      </c>
      <c r="B49" s="204">
        <v>0.5970765262252794</v>
      </c>
      <c r="C49" s="204">
        <v>9.5528804815133275E-2</v>
      </c>
      <c r="D49" s="204">
        <v>9.5528804815133275E-2</v>
      </c>
      <c r="E49" s="204">
        <v>9.5528804815133275E-2</v>
      </c>
      <c r="F49" s="204">
        <v>0.69269131556319852</v>
      </c>
      <c r="G49" s="204">
        <v>0.52545141874462586</v>
      </c>
      <c r="H49" s="204">
        <v>0.16715391229578669</v>
      </c>
      <c r="I49" s="204">
        <v>0.16715391229578669</v>
      </c>
      <c r="J49" s="204">
        <v>0.16715391229578669</v>
      </c>
      <c r="K49" s="204">
        <v>0</v>
      </c>
      <c r="L49" s="204">
        <v>0</v>
      </c>
      <c r="M49" s="204">
        <v>0.69269131556319852</v>
      </c>
      <c r="N49" s="204">
        <v>0</v>
      </c>
      <c r="O49" s="204">
        <v>0</v>
      </c>
      <c r="P49" s="204">
        <v>0.16715391229578669</v>
      </c>
      <c r="Q49" s="204">
        <v>0.19105760963026661</v>
      </c>
      <c r="R49" s="204">
        <v>0.23886500429922611</v>
      </c>
      <c r="S49" s="204">
        <v>0.26182287188306103</v>
      </c>
      <c r="T49" s="204">
        <v>0.29191745485812548</v>
      </c>
      <c r="U49" s="204">
        <v>0.28770421324161649</v>
      </c>
      <c r="V49" s="204">
        <v>0.3912295786758383</v>
      </c>
      <c r="W49" s="204">
        <v>0.48865004299226128</v>
      </c>
      <c r="X49" s="204">
        <v>0.27308684436801373</v>
      </c>
      <c r="Y49" s="204">
        <v>0.1428202923473775</v>
      </c>
      <c r="DA49" s="71" t="s">
        <v>1434</v>
      </c>
    </row>
    <row r="50" spans="1:105" ht="12" customHeight="1" x14ac:dyDescent="0.25">
      <c r="A50" s="21" t="s">
        <v>40</v>
      </c>
      <c r="B50" s="207">
        <v>7.308684436801375</v>
      </c>
      <c r="C50" s="207">
        <v>7.9965606190885632</v>
      </c>
      <c r="D50" s="207">
        <v>8.5984522785898534</v>
      </c>
      <c r="E50" s="207">
        <v>9.0283748925193468</v>
      </c>
      <c r="F50" s="207">
        <v>9.0283748925193468</v>
      </c>
      <c r="G50" s="207">
        <v>14.10146173688736</v>
      </c>
      <c r="H50" s="207">
        <v>13.32760103181427</v>
      </c>
      <c r="I50" s="207">
        <v>15.82115219260533</v>
      </c>
      <c r="J50" s="207">
        <v>16.50902837489252</v>
      </c>
      <c r="K50" s="207">
        <v>15.13327601031814</v>
      </c>
      <c r="L50" s="207">
        <v>19.088564058469469</v>
      </c>
      <c r="M50" s="207">
        <v>20.550300945829751</v>
      </c>
      <c r="N50" s="207">
        <v>20.980223559759239</v>
      </c>
      <c r="O50" s="207">
        <v>22.012037833190021</v>
      </c>
      <c r="P50" s="207">
        <v>22.871883061049012</v>
      </c>
      <c r="Q50" s="207">
        <v>20.550300945829751</v>
      </c>
      <c r="R50" s="207">
        <v>19.346517626827168</v>
      </c>
      <c r="S50" s="207">
        <v>22.457781599312121</v>
      </c>
      <c r="T50" s="207">
        <v>24.169045571797071</v>
      </c>
      <c r="U50" s="207">
        <v>24.056405846947548</v>
      </c>
      <c r="V50" s="207">
        <v>23.704557179707649</v>
      </c>
      <c r="W50" s="207">
        <v>24.679191745485809</v>
      </c>
      <c r="X50" s="207">
        <v>25.825709372312978</v>
      </c>
      <c r="Y50" s="207">
        <v>24.53000859845228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65.353482373172795</v>
      </c>
      <c r="C51" s="284">
        <f t="shared" si="10"/>
        <v>69.190111779879615</v>
      </c>
      <c r="D51" s="284">
        <f t="shared" si="10"/>
        <v>88.446345657781563</v>
      </c>
      <c r="E51" s="284">
        <f t="shared" si="10"/>
        <v>103.52699914015474</v>
      </c>
      <c r="F51" s="284">
        <f t="shared" si="10"/>
        <v>98.076096302665519</v>
      </c>
      <c r="G51" s="284">
        <f t="shared" si="10"/>
        <v>117.06861564918317</v>
      </c>
      <c r="H51" s="284">
        <f t="shared" si="10"/>
        <v>117.22020636285468</v>
      </c>
      <c r="I51" s="284">
        <f t="shared" si="10"/>
        <v>126.54935511607907</v>
      </c>
      <c r="J51" s="284">
        <f t="shared" si="10"/>
        <v>119.5950988822012</v>
      </c>
      <c r="K51" s="284">
        <f t="shared" si="10"/>
        <v>79.932072226999139</v>
      </c>
      <c r="L51" s="284">
        <f t="shared" si="10"/>
        <v>134.62553740326743</v>
      </c>
      <c r="M51" s="284">
        <f t="shared" si="10"/>
        <v>155.92450558899401</v>
      </c>
      <c r="N51" s="284">
        <f t="shared" si="10"/>
        <v>160.54952708512465</v>
      </c>
      <c r="O51" s="284">
        <f t="shared" si="10"/>
        <v>145.06233877901977</v>
      </c>
      <c r="P51" s="284">
        <f t="shared" si="10"/>
        <v>156.66053310404126</v>
      </c>
      <c r="Q51" s="284">
        <f t="shared" si="10"/>
        <v>134.50679277730009</v>
      </c>
      <c r="R51" s="284">
        <f t="shared" si="10"/>
        <v>109.8956147893379</v>
      </c>
      <c r="S51" s="284">
        <f t="shared" si="10"/>
        <v>130.72740377465033</v>
      </c>
      <c r="T51" s="284">
        <f t="shared" si="10"/>
        <v>170.34681888007717</v>
      </c>
      <c r="U51" s="284">
        <f t="shared" si="10"/>
        <v>162.37366180874511</v>
      </c>
      <c r="V51" s="284">
        <f t="shared" si="10"/>
        <v>176.94510573913641</v>
      </c>
      <c r="W51" s="284">
        <f t="shared" si="10"/>
        <v>169.9471086939422</v>
      </c>
      <c r="X51" s="284">
        <f t="shared" si="10"/>
        <v>167.02564863517435</v>
      </c>
      <c r="Y51" s="284">
        <f t="shared" si="10"/>
        <v>163.39417391075773</v>
      </c>
      <c r="DA51" s="118"/>
    </row>
    <row r="52" spans="1:105" ht="12" customHeight="1" x14ac:dyDescent="0.25">
      <c r="A52" s="51" t="s">
        <v>51</v>
      </c>
      <c r="B52" s="241">
        <f>NMM_fec!B5</f>
        <v>43.441199999999981</v>
      </c>
      <c r="C52" s="241">
        <f>NMM_fec!C5</f>
        <v>49.180102954432158</v>
      </c>
      <c r="D52" s="241">
        <f>NMM_fec!D5</f>
        <v>33.514707127055168</v>
      </c>
      <c r="E52" s="241">
        <f>NMM_fec!E5</f>
        <v>37.962430425129668</v>
      </c>
      <c r="F52" s="241">
        <f>NMM_fec!F5</f>
        <v>37.299670576552337</v>
      </c>
      <c r="G52" s="241">
        <f>NMM_fec!G5</f>
        <v>37.761996575593152</v>
      </c>
      <c r="H52" s="241">
        <f>NMM_fec!H5</f>
        <v>38.090410814710303</v>
      </c>
      <c r="I52" s="241">
        <f>NMM_fec!I5</f>
        <v>40.707591442749177</v>
      </c>
      <c r="J52" s="241">
        <f>NMM_fec!J5</f>
        <v>39.918778255768643</v>
      </c>
      <c r="K52" s="241">
        <f>NMM_fec!K5</f>
        <v>45.408726652970927</v>
      </c>
      <c r="L52" s="241">
        <f>NMM_fec!L5</f>
        <v>61.700969425324082</v>
      </c>
      <c r="M52" s="241">
        <f>NMM_fec!M5</f>
        <v>68.305695731170857</v>
      </c>
      <c r="N52" s="241">
        <f>NMM_fec!N5</f>
        <v>76.032343131659388</v>
      </c>
      <c r="O52" s="241">
        <f>NMM_fec!O5</f>
        <v>77.489454075032498</v>
      </c>
      <c r="P52" s="241">
        <f>NMM_fec!P5</f>
        <v>85.075164925414001</v>
      </c>
      <c r="Q52" s="241">
        <f>NMM_fec!Q5</f>
        <v>80.041222935692915</v>
      </c>
      <c r="R52" s="241">
        <f>NMM_fec!R5</f>
        <v>73.366541781064555</v>
      </c>
      <c r="S52" s="241">
        <f>NMM_fec!S5</f>
        <v>76.409843099042845</v>
      </c>
      <c r="T52" s="241">
        <f>NMM_fec!T5</f>
        <v>79.601623266735359</v>
      </c>
      <c r="U52" s="241">
        <f>NMM_fec!U5</f>
        <v>84.163394179443543</v>
      </c>
      <c r="V52" s="241">
        <f>NMM_fec!V5</f>
        <v>82.943235433642485</v>
      </c>
      <c r="W52" s="241">
        <f>NMM_fec!W5</f>
        <v>85.226219835500046</v>
      </c>
      <c r="X52" s="241">
        <f>NMM_fec!X5</f>
        <v>90.06102806790868</v>
      </c>
      <c r="Y52" s="241">
        <f>NMM_fec!Y5</f>
        <v>85.098884750611319</v>
      </c>
      <c r="DA52" s="83"/>
    </row>
    <row r="53" spans="1:105" ht="12" customHeight="1" x14ac:dyDescent="0.25">
      <c r="A53" s="99" t="s">
        <v>52</v>
      </c>
      <c r="B53" s="282">
        <f>NMM_fec!B48</f>
        <v>8.5383449915846263</v>
      </c>
      <c r="C53" s="282">
        <f>NMM_fec!C48</f>
        <v>3.995593593900459</v>
      </c>
      <c r="D53" s="282">
        <f>NMM_fec!D48</f>
        <v>37.475449964787309</v>
      </c>
      <c r="E53" s="282">
        <f>NMM_fec!E48</f>
        <v>49.277311558702387</v>
      </c>
      <c r="F53" s="282">
        <f>NMM_fec!F48</f>
        <v>43.414845592356997</v>
      </c>
      <c r="G53" s="282">
        <f>NMM_fec!G48</f>
        <v>62.831951813252282</v>
      </c>
      <c r="H53" s="282">
        <f>NMM_fec!H48</f>
        <v>64.219566640120377</v>
      </c>
      <c r="I53" s="282">
        <f>NMM_fec!I48</f>
        <v>71.254581669490335</v>
      </c>
      <c r="J53" s="282">
        <f>NMM_fec!J48</f>
        <v>65.849781634942303</v>
      </c>
      <c r="K53" s="282">
        <f>NMM_fec!K48</f>
        <v>19.28056343586664</v>
      </c>
      <c r="L53" s="282">
        <f>NMM_fec!L48</f>
        <v>53.165704988444382</v>
      </c>
      <c r="M53" s="282">
        <f>NMM_fec!M48</f>
        <v>67.396692848598562</v>
      </c>
      <c r="N53" s="282">
        <f>NMM_fec!N48</f>
        <v>59.09241896308297</v>
      </c>
      <c r="O53" s="282">
        <f>NMM_fec!O48</f>
        <v>42.948691894843797</v>
      </c>
      <c r="P53" s="282">
        <f>NMM_fec!P48</f>
        <v>45.137432792488333</v>
      </c>
      <c r="Q53" s="282">
        <f>NMM_fec!Q48</f>
        <v>27.083672703413612</v>
      </c>
      <c r="R53" s="282">
        <f>NMM_fec!R48</f>
        <v>8.5254370423587442</v>
      </c>
      <c r="S53" s="282">
        <f>NMM_fec!S48</f>
        <v>24.21788464286853</v>
      </c>
      <c r="T53" s="282">
        <f>NMM_fec!T48</f>
        <v>59.388200560974241</v>
      </c>
      <c r="U53" s="282">
        <f>NMM_fec!U48</f>
        <v>48.488882789168088</v>
      </c>
      <c r="V53" s="282">
        <f>NMM_fec!V48</f>
        <v>64.299677785537355</v>
      </c>
      <c r="W53" s="282">
        <f>NMM_fec!W48</f>
        <v>54.748550001739162</v>
      </c>
      <c r="X53" s="282">
        <f>NMM_fec!X48</f>
        <v>45.518742252465103</v>
      </c>
      <c r="Y53" s="282">
        <f>NMM_fec!Y48</f>
        <v>46.086102918868782</v>
      </c>
      <c r="DA53" s="94"/>
    </row>
    <row r="54" spans="1:105" ht="12" customHeight="1" x14ac:dyDescent="0.25">
      <c r="A54" s="52" t="s">
        <v>53</v>
      </c>
      <c r="B54" s="242">
        <f>NMM_fec!B99</f>
        <v>13.37393738158819</v>
      </c>
      <c r="C54" s="242">
        <f>NMM_fec!C99</f>
        <v>16.014415231547002</v>
      </c>
      <c r="D54" s="242">
        <f>NMM_fec!D99</f>
        <v>17.45618856593908</v>
      </c>
      <c r="E54" s="242">
        <f>NMM_fec!E99</f>
        <v>16.287257156322688</v>
      </c>
      <c r="F54" s="242">
        <f>NMM_fec!F99</f>
        <v>17.361580133756171</v>
      </c>
      <c r="G54" s="242">
        <f>NMM_fec!G99</f>
        <v>16.474667260337739</v>
      </c>
      <c r="H54" s="242">
        <f>NMM_fec!H99</f>
        <v>14.910228908023999</v>
      </c>
      <c r="I54" s="242">
        <f>NMM_fec!I99</f>
        <v>14.58718200383956</v>
      </c>
      <c r="J54" s="242">
        <f>NMM_fec!J99</f>
        <v>13.82653899149026</v>
      </c>
      <c r="K54" s="242">
        <f>NMM_fec!K99</f>
        <v>15.242782138161569</v>
      </c>
      <c r="L54" s="242">
        <f>NMM_fec!L99</f>
        <v>19.758862989498969</v>
      </c>
      <c r="M54" s="242">
        <f>NMM_fec!M99</f>
        <v>20.222117009224579</v>
      </c>
      <c r="N54" s="242">
        <f>NMM_fec!N99</f>
        <v>25.4247649903823</v>
      </c>
      <c r="O54" s="242">
        <f>NMM_fec!O99</f>
        <v>24.624192809143459</v>
      </c>
      <c r="P54" s="242">
        <f>NMM_fec!P99</f>
        <v>26.447935386138941</v>
      </c>
      <c r="Q54" s="242">
        <f>NMM_fec!Q99</f>
        <v>27.381897138193569</v>
      </c>
      <c r="R54" s="242">
        <f>NMM_fec!R99</f>
        <v>28.003635965914601</v>
      </c>
      <c r="S54" s="242">
        <f>NMM_fec!S99</f>
        <v>30.099676032738959</v>
      </c>
      <c r="T54" s="242">
        <f>NMM_fec!T99</f>
        <v>31.356995052367569</v>
      </c>
      <c r="U54" s="242">
        <f>NMM_fec!U99</f>
        <v>29.721384840133471</v>
      </c>
      <c r="V54" s="242">
        <f>NMM_fec!V99</f>
        <v>29.702192519956551</v>
      </c>
      <c r="W54" s="242">
        <f>NMM_fec!W99</f>
        <v>29.972338856703011</v>
      </c>
      <c r="X54" s="242">
        <f>NMM_fec!X99</f>
        <v>31.445878314800591</v>
      </c>
      <c r="Y54" s="242">
        <f>NMM_fec!Y99</f>
        <v>32.209186241277621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286.87925335785104</v>
      </c>
      <c r="C56" s="203">
        <f t="shared" si="11"/>
        <v>301.69672527848036</v>
      </c>
      <c r="D56" s="203">
        <f t="shared" si="11"/>
        <v>363.33393863784408</v>
      </c>
      <c r="E56" s="203">
        <f t="shared" si="11"/>
        <v>457.23680362719801</v>
      </c>
      <c r="F56" s="203">
        <f t="shared" si="11"/>
        <v>459.0646113066573</v>
      </c>
      <c r="G56" s="203">
        <f t="shared" si="11"/>
        <v>469.54931192829861</v>
      </c>
      <c r="H56" s="203">
        <f t="shared" si="11"/>
        <v>517.19164826696874</v>
      </c>
      <c r="I56" s="203">
        <f t="shared" si="11"/>
        <v>550.73450955768851</v>
      </c>
      <c r="J56" s="203">
        <f t="shared" si="11"/>
        <v>532.71219771726953</v>
      </c>
      <c r="K56" s="203">
        <f t="shared" si="11"/>
        <v>402.55036039193601</v>
      </c>
      <c r="L56" s="203">
        <f t="shared" si="11"/>
        <v>868.56171922754186</v>
      </c>
      <c r="M56" s="203">
        <f t="shared" si="11"/>
        <v>1076.8856677169949</v>
      </c>
      <c r="N56" s="203">
        <f t="shared" si="11"/>
        <v>1091.8753599075912</v>
      </c>
      <c r="O56" s="203">
        <f t="shared" si="11"/>
        <v>999.8016511787921</v>
      </c>
      <c r="P56" s="203">
        <f t="shared" si="11"/>
        <v>1056.8530199090976</v>
      </c>
      <c r="Q56" s="203">
        <f t="shared" si="11"/>
        <v>888.49544634791152</v>
      </c>
      <c r="R56" s="203">
        <f t="shared" si="11"/>
        <v>668.62718838561568</v>
      </c>
      <c r="S56" s="203">
        <f t="shared" si="11"/>
        <v>739.19594861726546</v>
      </c>
      <c r="T56" s="203">
        <f t="shared" si="11"/>
        <v>978.53135490355385</v>
      </c>
      <c r="U56" s="203">
        <f t="shared" si="11"/>
        <v>961.94518628996912</v>
      </c>
      <c r="V56" s="203">
        <f t="shared" si="11"/>
        <v>961.33539537870035</v>
      </c>
      <c r="W56" s="203">
        <f t="shared" si="11"/>
        <v>895.93938402175934</v>
      </c>
      <c r="X56" s="203">
        <f t="shared" si="11"/>
        <v>876.51836136131317</v>
      </c>
      <c r="Y56" s="203">
        <f t="shared" si="11"/>
        <v>876.27359560230684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164.19540335785101</v>
      </c>
      <c r="C57" s="213">
        <f>(NMM_emi!C5-NMM_emi!C46)+(NMM_emi!C48-NMM_emi!C97)+(NMM_emi!C99-NMM_emi!C128)</f>
        <v>156.53223527848036</v>
      </c>
      <c r="D57" s="213">
        <f>(NMM_emi!D5-NMM_emi!D46)+(NMM_emi!D48-NMM_emi!D97)+(NMM_emi!D99-NMM_emi!D128)</f>
        <v>208.40415863784412</v>
      </c>
      <c r="E57" s="213">
        <f>(NMM_emi!E5-NMM_emi!E46)+(NMM_emi!E48-NMM_emi!E97)+(NMM_emi!E99-NMM_emi!E128)</f>
        <v>293.84821362719805</v>
      </c>
      <c r="F57" s="213">
        <f>(NMM_emi!F5-NMM_emi!F46)+(NMM_emi!F48-NMM_emi!F97)+(NMM_emi!F99-NMM_emi!F128)</f>
        <v>284.55992130665732</v>
      </c>
      <c r="G57" s="213">
        <f>(NMM_emi!G5-NMM_emi!G46)+(NMM_emi!G48-NMM_emi!G97)+(NMM_emi!G99-NMM_emi!G128)</f>
        <v>304.17148192829859</v>
      </c>
      <c r="H57" s="213">
        <f>(NMM_emi!H5-NMM_emi!H46)+(NMM_emi!H48-NMM_emi!H97)+(NMM_emi!H99-NMM_emi!H128)</f>
        <v>324.08654826696869</v>
      </c>
      <c r="I57" s="213">
        <f>(NMM_emi!I5-NMM_emi!I46)+(NMM_emi!I48-NMM_emi!I97)+(NMM_emi!I99-NMM_emi!I128)</f>
        <v>351.10717955768848</v>
      </c>
      <c r="J57" s="213">
        <f>(NMM_emi!J5-NMM_emi!J46)+(NMM_emi!J48-NMM_emi!J97)+(NMM_emi!J99-NMM_emi!J128)</f>
        <v>333.90020771726955</v>
      </c>
      <c r="K57" s="213">
        <f>(NMM_emi!K5-NMM_emi!K46)+(NMM_emi!K48-NMM_emi!K97)+(NMM_emi!K99-NMM_emi!K128)</f>
        <v>211.58218039193596</v>
      </c>
      <c r="L57" s="213">
        <f>(NMM_emi!L5-NMM_emi!L46)+(NMM_emi!L48-NMM_emi!L97)+(NMM_emi!L99-NMM_emi!L128)</f>
        <v>415.60244922754191</v>
      </c>
      <c r="M57" s="213">
        <f>(NMM_emi!M5-NMM_emi!M46)+(NMM_emi!M48-NMM_emi!M97)+(NMM_emi!M99-NMM_emi!M128)</f>
        <v>507.88235771699482</v>
      </c>
      <c r="N57" s="213">
        <f>(NMM_emi!N5-NMM_emi!N46)+(NMM_emi!N48-NMM_emi!N97)+(NMM_emi!N99-NMM_emi!N128)</f>
        <v>504.91776990759138</v>
      </c>
      <c r="O57" s="213">
        <f>(NMM_emi!O5-NMM_emi!O46)+(NMM_emi!O48-NMM_emi!O97)+(NMM_emi!O99-NMM_emi!O128)</f>
        <v>446.00685117879215</v>
      </c>
      <c r="P57" s="213">
        <f>(NMM_emi!P5-NMM_emi!P46)+(NMM_emi!P48-NMM_emi!P97)+(NMM_emi!P99-NMM_emi!P128)</f>
        <v>485.34140990909759</v>
      </c>
      <c r="Q57" s="213">
        <f>(NMM_emi!Q5-NMM_emi!Q46)+(NMM_emi!Q48-NMM_emi!Q97)+(NMM_emi!Q99-NMM_emi!Q128)</f>
        <v>408.92961634791152</v>
      </c>
      <c r="R57" s="213">
        <f>(NMM_emi!R5-NMM_emi!R46)+(NMM_emi!R48-NMM_emi!R97)+(NMM_emi!R99-NMM_emi!R128)</f>
        <v>312.51322838561561</v>
      </c>
      <c r="S57" s="213">
        <f>(NMM_emi!S5-NMM_emi!S46)+(NMM_emi!S48-NMM_emi!S97)+(NMM_emi!S99-NMM_emi!S128)</f>
        <v>291.94119861726546</v>
      </c>
      <c r="T57" s="213">
        <f>(NMM_emi!T5-NMM_emi!T46)+(NMM_emi!T48-NMM_emi!T97)+(NMM_emi!T99-NMM_emi!T128)</f>
        <v>416.91231490355381</v>
      </c>
      <c r="U57" s="213">
        <f>(NMM_emi!U5-NMM_emi!U46)+(NMM_emi!U48-NMM_emi!U97)+(NMM_emi!U99-NMM_emi!U128)</f>
        <v>391.11820628996907</v>
      </c>
      <c r="V57" s="213">
        <f>(NMM_emi!V5-NMM_emi!V46)+(NMM_emi!V48-NMM_emi!V97)+(NMM_emi!V99-NMM_emi!V128)</f>
        <v>400.77118537870035</v>
      </c>
      <c r="W57" s="213">
        <f>(NMM_emi!W5-NMM_emi!W46)+(NMM_emi!W48-NMM_emi!W97)+(NMM_emi!W99-NMM_emi!W128)</f>
        <v>348.2365440217593</v>
      </c>
      <c r="X57" s="213">
        <f>(NMM_emi!X5-NMM_emi!X46)+(NMM_emi!X48-NMM_emi!X97)+(NMM_emi!X99-NMM_emi!X128)</f>
        <v>329.03249136131319</v>
      </c>
      <c r="Y57" s="213">
        <f>(NMM_emi!Y5-NMM_emi!Y46)+(NMM_emi!Y48-NMM_emi!Y97)+(NMM_emi!Y99-NMM_emi!Y128)</f>
        <v>338.9840756023068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122.68385000000002</v>
      </c>
      <c r="C58" s="204">
        <f>NMM_emi!C46+NMM_emi!C97+NMM_emi!C128</f>
        <v>145.16449</v>
      </c>
      <c r="D58" s="204">
        <f>NMM_emi!D46+NMM_emi!D97+NMM_emi!D128</f>
        <v>154.92977999999999</v>
      </c>
      <c r="E58" s="204">
        <f>NMM_emi!E46+NMM_emi!E97+NMM_emi!E128</f>
        <v>163.38858999999999</v>
      </c>
      <c r="F58" s="204">
        <f>NMM_emi!F46+NMM_emi!F97+NMM_emi!F128</f>
        <v>174.50468999999998</v>
      </c>
      <c r="G58" s="204">
        <f>NMM_emi!G46+NMM_emi!G97+NMM_emi!G128</f>
        <v>165.37783000000002</v>
      </c>
      <c r="H58" s="204">
        <f>NMM_emi!H46+NMM_emi!H97+NMM_emi!H128</f>
        <v>193.10509999999999</v>
      </c>
      <c r="I58" s="204">
        <f>NMM_emi!I46+NMM_emi!I97+NMM_emi!I128</f>
        <v>199.62733000000003</v>
      </c>
      <c r="J58" s="204">
        <f>NMM_emi!J46+NMM_emi!J97+NMM_emi!J128</f>
        <v>198.81199000000001</v>
      </c>
      <c r="K58" s="204">
        <f>NMM_emi!K46+NMM_emi!K97+NMM_emi!K128</f>
        <v>190.96818000000002</v>
      </c>
      <c r="L58" s="204">
        <f>NMM_emi!L46+NMM_emi!L97+NMM_emi!L128</f>
        <v>452.95926999999995</v>
      </c>
      <c r="M58" s="204">
        <f>NMM_emi!M46+NMM_emi!M97+NMM_emi!M128</f>
        <v>569.00331000000006</v>
      </c>
      <c r="N58" s="204">
        <f>NMM_emi!N46+NMM_emi!N97+NMM_emi!N128</f>
        <v>586.95758999999998</v>
      </c>
      <c r="O58" s="204">
        <f>NMM_emi!O46+NMM_emi!O97+NMM_emi!O128</f>
        <v>553.79480000000001</v>
      </c>
      <c r="P58" s="204">
        <f>NMM_emi!P46+NMM_emi!P97+NMM_emi!P128</f>
        <v>571.51161000000002</v>
      </c>
      <c r="Q58" s="204">
        <f>NMM_emi!Q46+NMM_emi!Q97+NMM_emi!Q128</f>
        <v>479.56583000000001</v>
      </c>
      <c r="R58" s="204">
        <f>NMM_emi!R46+NMM_emi!R97+NMM_emi!R128</f>
        <v>356.11396000000002</v>
      </c>
      <c r="S58" s="204">
        <f>NMM_emi!S46+NMM_emi!S97+NMM_emi!S128</f>
        <v>447.25475</v>
      </c>
      <c r="T58" s="204">
        <f>NMM_emi!T46+NMM_emi!T97+NMM_emi!T128</f>
        <v>561.61904000000004</v>
      </c>
      <c r="U58" s="204">
        <f>NMM_emi!U46+NMM_emi!U97+NMM_emi!U128</f>
        <v>570.82698000000005</v>
      </c>
      <c r="V58" s="204">
        <f>NMM_emi!V46+NMM_emi!V97+NMM_emi!V128</f>
        <v>560.56421</v>
      </c>
      <c r="W58" s="204">
        <f>NMM_emi!W46+NMM_emi!W97+NMM_emi!W128</f>
        <v>547.70284000000004</v>
      </c>
      <c r="X58" s="204">
        <f>NMM_emi!X46+NMM_emi!X97+NMM_emi!X128</f>
        <v>547.48586999999998</v>
      </c>
      <c r="Y58" s="204">
        <f>NMM_emi!Y46+NMM_emi!Y97+NMM_emi!Y128</f>
        <v>537.28952000000004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286.87925335785098</v>
      </c>
      <c r="C59" s="210">
        <f t="shared" si="12"/>
        <v>301.69672527848036</v>
      </c>
      <c r="D59" s="210">
        <f t="shared" si="12"/>
        <v>363.33393863784408</v>
      </c>
      <c r="E59" s="210">
        <f t="shared" si="12"/>
        <v>457.23680362719807</v>
      </c>
      <c r="F59" s="210">
        <f t="shared" si="12"/>
        <v>459.0646113066573</v>
      </c>
      <c r="G59" s="210">
        <f t="shared" si="12"/>
        <v>469.54931192829855</v>
      </c>
      <c r="H59" s="210">
        <f t="shared" si="12"/>
        <v>517.19164826696874</v>
      </c>
      <c r="I59" s="210">
        <f t="shared" si="12"/>
        <v>550.73450955768851</v>
      </c>
      <c r="J59" s="210">
        <f t="shared" si="12"/>
        <v>532.71219771726953</v>
      </c>
      <c r="K59" s="210">
        <f t="shared" si="12"/>
        <v>402.55036039193601</v>
      </c>
      <c r="L59" s="210">
        <f t="shared" si="12"/>
        <v>868.56171922754186</v>
      </c>
      <c r="M59" s="210">
        <f t="shared" si="12"/>
        <v>1076.8856677169949</v>
      </c>
      <c r="N59" s="210">
        <f t="shared" si="12"/>
        <v>1091.8753599075912</v>
      </c>
      <c r="O59" s="210">
        <f t="shared" si="12"/>
        <v>999.8016511787921</v>
      </c>
      <c r="P59" s="210">
        <f t="shared" si="12"/>
        <v>1056.8530199090976</v>
      </c>
      <c r="Q59" s="210">
        <f t="shared" si="12"/>
        <v>888.49544634791152</v>
      </c>
      <c r="R59" s="210">
        <f t="shared" si="12"/>
        <v>668.62718838561568</v>
      </c>
      <c r="S59" s="210">
        <f t="shared" si="12"/>
        <v>739.19594861726546</v>
      </c>
      <c r="T59" s="210">
        <f t="shared" si="12"/>
        <v>978.53135490355373</v>
      </c>
      <c r="U59" s="210">
        <f t="shared" si="12"/>
        <v>961.94518628996912</v>
      </c>
      <c r="V59" s="210">
        <f t="shared" si="12"/>
        <v>961.33539537870047</v>
      </c>
      <c r="W59" s="210">
        <f t="shared" si="12"/>
        <v>895.93938402175922</v>
      </c>
      <c r="X59" s="210">
        <f t="shared" si="12"/>
        <v>876.51836136131317</v>
      </c>
      <c r="Y59" s="210">
        <f t="shared" si="12"/>
        <v>876.27359560230695</v>
      </c>
      <c r="DA59" s="109"/>
    </row>
    <row r="60" spans="1:105" ht="12" customHeight="1" x14ac:dyDescent="0.25">
      <c r="A60" s="51" t="s">
        <v>51</v>
      </c>
      <c r="B60" s="241">
        <f>NMM_emi!B$5</f>
        <v>218.14141398283672</v>
      </c>
      <c r="C60" s="241">
        <f>NMM_emi!C$5</f>
        <v>241.91417197460561</v>
      </c>
      <c r="D60" s="241">
        <f>NMM_emi!D$5</f>
        <v>217.19010806585817</v>
      </c>
      <c r="E60" s="241">
        <f>NMM_emi!E$5</f>
        <v>263.4232950683438</v>
      </c>
      <c r="F60" s="241">
        <f>NMM_emi!F$5</f>
        <v>277.47194781404903</v>
      </c>
      <c r="G60" s="241">
        <f>NMM_emi!G$5</f>
        <v>255.81223728918792</v>
      </c>
      <c r="H60" s="241">
        <f>NMM_emi!H$5</f>
        <v>292.38580688923867</v>
      </c>
      <c r="I60" s="241">
        <f>NMM_emi!I$5</f>
        <v>303.0149057109353</v>
      </c>
      <c r="J60" s="241">
        <f>NMM_emi!J$5</f>
        <v>299.66052030618289</v>
      </c>
      <c r="K60" s="241">
        <f>NMM_emi!K$5</f>
        <v>315.11123270288817</v>
      </c>
      <c r="L60" s="241">
        <f>NMM_emi!L$5</f>
        <v>650.01398940635931</v>
      </c>
      <c r="M60" s="241">
        <f>NMM_emi!M$5</f>
        <v>800.27310988987665</v>
      </c>
      <c r="N60" s="241">
        <f>NMM_emi!N$5</f>
        <v>835.78394530680612</v>
      </c>
      <c r="O60" s="241">
        <f>NMM_emi!O$5</f>
        <v>803.70387464821727</v>
      </c>
      <c r="P60" s="241">
        <f>NMM_emi!P$5</f>
        <v>849.83776862625848</v>
      </c>
      <c r="Q60" s="241">
        <f>NMM_emi!Q$5</f>
        <v>741.28307344264431</v>
      </c>
      <c r="R60" s="241">
        <f>NMM_emi!R$5</f>
        <v>581.32924940009684</v>
      </c>
      <c r="S60" s="241">
        <f>NMM_emi!S$5</f>
        <v>615.55131297571847</v>
      </c>
      <c r="T60" s="241">
        <f>NMM_emi!T$5</f>
        <v>753.232026378461</v>
      </c>
      <c r="U60" s="241">
        <f>NMM_emi!U$5</f>
        <v>772.61198590958054</v>
      </c>
      <c r="V60" s="241">
        <f>NMM_emi!V$5</f>
        <v>744.80467272580404</v>
      </c>
      <c r="W60" s="241">
        <f>NMM_emi!W$5</f>
        <v>718.21747856176557</v>
      </c>
      <c r="X60" s="241">
        <f>NMM_emi!X$5</f>
        <v>723.38550925338564</v>
      </c>
      <c r="Y60" s="241">
        <f>NMM_emi!Y$5</f>
        <v>715.15448081254465</v>
      </c>
      <c r="DA60" s="83"/>
    </row>
    <row r="61" spans="1:105" ht="12" customHeight="1" x14ac:dyDescent="0.25">
      <c r="A61" s="99" t="s">
        <v>52</v>
      </c>
      <c r="B61" s="282">
        <f>NMM_emi!B$48</f>
        <v>34.263167412616369</v>
      </c>
      <c r="C61" s="282">
        <f>NMM_emi!C$48</f>
        <v>23.949062138494128</v>
      </c>
      <c r="D61" s="282">
        <f>NMM_emi!D$48</f>
        <v>104.90323026780642</v>
      </c>
      <c r="E61" s="282">
        <f>NMM_emi!E$48</f>
        <v>155.3403301067917</v>
      </c>
      <c r="F61" s="282">
        <f>NMM_emi!F$48</f>
        <v>141.73700273386086</v>
      </c>
      <c r="G61" s="282">
        <f>NMM_emi!G$48</f>
        <v>173.02330222451349</v>
      </c>
      <c r="H61" s="282">
        <f>NMM_emi!H$48</f>
        <v>187.54694795369412</v>
      </c>
      <c r="I61" s="282">
        <f>NMM_emi!I$48</f>
        <v>208.49436379361362</v>
      </c>
      <c r="J61" s="282">
        <f>NMM_emi!J$48</f>
        <v>196.46815051404354</v>
      </c>
      <c r="K61" s="282">
        <f>NMM_emi!K$48</f>
        <v>52.856733941104139</v>
      </c>
      <c r="L61" s="282">
        <f>NMM_emi!L$48</f>
        <v>166.54619843759406</v>
      </c>
      <c r="M61" s="282">
        <f>NMM_emi!M$48</f>
        <v>221.52897599057042</v>
      </c>
      <c r="N61" s="282">
        <f>NMM_emi!N$48</f>
        <v>190.58096616671332</v>
      </c>
      <c r="O61" s="282">
        <f>NMM_emi!O$48</f>
        <v>138.43744624505297</v>
      </c>
      <c r="P61" s="282">
        <f>NMM_emi!P$48</f>
        <v>147.51542533259538</v>
      </c>
      <c r="Q61" s="282">
        <f>NMM_emi!Q$48</f>
        <v>88.276139877399316</v>
      </c>
      <c r="R61" s="282">
        <f>NMM_emi!R$48</f>
        <v>32.292777513233382</v>
      </c>
      <c r="S61" s="282">
        <f>NMM_emi!S$48</f>
        <v>61.937017493544992</v>
      </c>
      <c r="T61" s="282">
        <f>NMM_emi!T$48</f>
        <v>152.86217638579583</v>
      </c>
      <c r="U61" s="282">
        <f>NMM_emi!U$48</f>
        <v>123.09520554645513</v>
      </c>
      <c r="V61" s="282">
        <f>NMM_emi!V$48</f>
        <v>152.20222993339596</v>
      </c>
      <c r="W61" s="282">
        <f>NMM_emi!W$48</f>
        <v>118.20669663021981</v>
      </c>
      <c r="X61" s="282">
        <f>NMM_emi!X$48</f>
        <v>94.505747503482255</v>
      </c>
      <c r="Y61" s="282">
        <f>NMM_emi!Y$48</f>
        <v>99.549116388352417</v>
      </c>
      <c r="DA61" s="94"/>
    </row>
    <row r="62" spans="1:105" ht="12" customHeight="1" x14ac:dyDescent="0.25">
      <c r="A62" s="52" t="s">
        <v>53</v>
      </c>
      <c r="B62" s="242">
        <f>NMM_emi!B$99</f>
        <v>34.47467196239792</v>
      </c>
      <c r="C62" s="242">
        <f>NMM_emi!C$99</f>
        <v>35.833491165380607</v>
      </c>
      <c r="D62" s="242">
        <f>NMM_emi!D$99</f>
        <v>41.240600304179509</v>
      </c>
      <c r="E62" s="242">
        <f>NMM_emi!E$99</f>
        <v>38.473178452062527</v>
      </c>
      <c r="F62" s="242">
        <f>NMM_emi!F$99</f>
        <v>39.855660758747405</v>
      </c>
      <c r="G62" s="242">
        <f>NMM_emi!G$99</f>
        <v>40.713772414597145</v>
      </c>
      <c r="H62" s="242">
        <f>NMM_emi!H$99</f>
        <v>37.258893424035925</v>
      </c>
      <c r="I62" s="242">
        <f>NMM_emi!I$99</f>
        <v>39.225240053139622</v>
      </c>
      <c r="J62" s="242">
        <f>NMM_emi!J$99</f>
        <v>36.58352689704315</v>
      </c>
      <c r="K62" s="242">
        <f>NMM_emi!K$99</f>
        <v>34.582393747943684</v>
      </c>
      <c r="L62" s="242">
        <f>NMM_emi!L$99</f>
        <v>52.001531383588492</v>
      </c>
      <c r="M62" s="242">
        <f>NMM_emi!M$99</f>
        <v>55.083581836547829</v>
      </c>
      <c r="N62" s="242">
        <f>NMM_emi!N$99</f>
        <v>65.510448434071918</v>
      </c>
      <c r="O62" s="242">
        <f>NMM_emi!O$99</f>
        <v>57.66033028552193</v>
      </c>
      <c r="P62" s="242">
        <f>NMM_emi!P$99</f>
        <v>59.499825950243718</v>
      </c>
      <c r="Q62" s="242">
        <f>NMM_emi!Q$99</f>
        <v>58.936233027867893</v>
      </c>
      <c r="R62" s="242">
        <f>NMM_emi!R$99</f>
        <v>55.005161472285423</v>
      </c>
      <c r="S62" s="242">
        <f>NMM_emi!S$99</f>
        <v>61.707618148002013</v>
      </c>
      <c r="T62" s="242">
        <f>NMM_emi!T$99</f>
        <v>72.43715213929697</v>
      </c>
      <c r="U62" s="242">
        <f>NMM_emi!U$99</f>
        <v>66.23799483393347</v>
      </c>
      <c r="V62" s="242">
        <f>NMM_emi!V$99</f>
        <v>64.328492719500389</v>
      </c>
      <c r="W62" s="242">
        <f>NMM_emi!W$99</f>
        <v>59.515208829773933</v>
      </c>
      <c r="X62" s="242">
        <f>NMM_emi!X$99</f>
        <v>58.627104604445272</v>
      </c>
      <c r="Y62" s="242">
        <f>NMM_emi!Y$99</f>
        <v>61.569998401409812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91.726222119556326</v>
      </c>
      <c r="C65" s="287">
        <f t="shared" si="13"/>
        <v>113.9626727197405</v>
      </c>
      <c r="D65" s="287">
        <f t="shared" si="13"/>
        <v>96.500647416891312</v>
      </c>
      <c r="E65" s="287">
        <f t="shared" si="13"/>
        <v>125.28795611757185</v>
      </c>
      <c r="F65" s="287">
        <f t="shared" si="13"/>
        <v>137.47950932812014</v>
      </c>
      <c r="G65" s="287">
        <f t="shared" si="13"/>
        <v>143.56718647062985</v>
      </c>
      <c r="H65" s="287">
        <f t="shared" si="13"/>
        <v>190.7323165206605</v>
      </c>
      <c r="I65" s="287">
        <f t="shared" si="13"/>
        <v>243.50747979077317</v>
      </c>
      <c r="J65" s="287">
        <f t="shared" si="13"/>
        <v>240.00568490188263</v>
      </c>
      <c r="K65" s="287">
        <f t="shared" si="13"/>
        <v>186.10360613526862</v>
      </c>
      <c r="L65" s="287">
        <f t="shared" si="13"/>
        <v>159.48867085626409</v>
      </c>
      <c r="M65" s="287">
        <f t="shared" si="13"/>
        <v>163.48013370344933</v>
      </c>
      <c r="N65" s="287">
        <f t="shared" si="13"/>
        <v>153.89840352893631</v>
      </c>
      <c r="O65" s="287">
        <f t="shared" si="13"/>
        <v>151.18256176675311</v>
      </c>
      <c r="P65" s="287">
        <f t="shared" si="13"/>
        <v>110.95469354806755</v>
      </c>
      <c r="Q65" s="287">
        <f t="shared" si="13"/>
        <v>88.838806351815322</v>
      </c>
      <c r="R65" s="287">
        <f t="shared" si="13"/>
        <v>137.58794641575119</v>
      </c>
      <c r="S65" s="287">
        <f t="shared" si="13"/>
        <v>110.2497239024958</v>
      </c>
      <c r="T65" s="287">
        <f t="shared" si="13"/>
        <v>133.76387796688431</v>
      </c>
      <c r="U65" s="287">
        <f t="shared" si="13"/>
        <v>131.82600579130647</v>
      </c>
      <c r="V65" s="287">
        <f t="shared" si="13"/>
        <v>118.76987955887674</v>
      </c>
      <c r="W65" s="287">
        <f t="shared" si="13"/>
        <v>205.51055580773073</v>
      </c>
      <c r="X65" s="287">
        <f t="shared" si="13"/>
        <v>180.05076870225238</v>
      </c>
      <c r="Y65" s="287">
        <f t="shared" si="13"/>
        <v>162.18460857957592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35.706617229987842</v>
      </c>
      <c r="C66" s="288">
        <f t="shared" si="14"/>
        <v>44.362685383535258</v>
      </c>
      <c r="D66" s="288">
        <f t="shared" si="14"/>
        <v>15.707618396479754</v>
      </c>
      <c r="E66" s="288">
        <f t="shared" si="14"/>
        <v>20.393390687503789</v>
      </c>
      <c r="F66" s="288">
        <f t="shared" si="14"/>
        <v>22.377836083650958</v>
      </c>
      <c r="G66" s="288">
        <f t="shared" si="14"/>
        <v>23.368740414711187</v>
      </c>
      <c r="H66" s="288">
        <f t="shared" si="14"/>
        <v>31.045910301931496</v>
      </c>
      <c r="I66" s="288">
        <f t="shared" si="14"/>
        <v>39.636237389351031</v>
      </c>
      <c r="J66" s="288">
        <f t="shared" si="14"/>
        <v>39.066242686830449</v>
      </c>
      <c r="K66" s="288">
        <f t="shared" si="14"/>
        <v>81.184538133231626</v>
      </c>
      <c r="L66" s="288">
        <f t="shared" si="14"/>
        <v>20.232325667999142</v>
      </c>
      <c r="M66" s="288">
        <f t="shared" si="14"/>
        <v>25.250109476138636</v>
      </c>
      <c r="N66" s="288">
        <f t="shared" si="14"/>
        <v>20.290770544186405</v>
      </c>
      <c r="O66" s="288">
        <f t="shared" si="14"/>
        <v>36.181262665352335</v>
      </c>
      <c r="P66" s="288">
        <f t="shared" si="14"/>
        <v>37.608150411944578</v>
      </c>
      <c r="Q66" s="288">
        <f t="shared" si="14"/>
        <v>44.315785697832084</v>
      </c>
      <c r="R66" s="288">
        <f t="shared" si="14"/>
        <v>64.345137842973799</v>
      </c>
      <c r="S66" s="288">
        <f t="shared" si="14"/>
        <v>49.376954195994799</v>
      </c>
      <c r="T66" s="288">
        <f t="shared" si="14"/>
        <v>20.318228348207565</v>
      </c>
      <c r="U66" s="288">
        <f t="shared" si="14"/>
        <v>22.297772878535593</v>
      </c>
      <c r="V66" s="288">
        <f t="shared" si="14"/>
        <v>15.877708428810609</v>
      </c>
      <c r="W66" s="288">
        <f t="shared" si="14"/>
        <v>0.40653974872024567</v>
      </c>
      <c r="X66" s="288">
        <f t="shared" si="14"/>
        <v>2.2023894848621173</v>
      </c>
      <c r="Y66" s="288">
        <f t="shared" si="14"/>
        <v>13.776329158572887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232.93279222707321</v>
      </c>
      <c r="C67" s="289">
        <f t="shared" si="15"/>
        <v>289.40081639544212</v>
      </c>
      <c r="D67" s="289">
        <f t="shared" si="15"/>
        <v>276.03639880344701</v>
      </c>
      <c r="E67" s="289">
        <f t="shared" si="15"/>
        <v>358.38139065256991</v>
      </c>
      <c r="F67" s="289">
        <f t="shared" si="15"/>
        <v>393.25486077056723</v>
      </c>
      <c r="G67" s="289">
        <f t="shared" si="15"/>
        <v>410.66842762713827</v>
      </c>
      <c r="H67" s="289">
        <f t="shared" si="15"/>
        <v>545.58247221237536</v>
      </c>
      <c r="I67" s="289">
        <f t="shared" si="15"/>
        <v>696.54380154326964</v>
      </c>
      <c r="J67" s="289">
        <f t="shared" si="15"/>
        <v>686.52705164208248</v>
      </c>
      <c r="K67" s="289">
        <f t="shared" si="15"/>
        <v>620.80002284772945</v>
      </c>
      <c r="L67" s="289">
        <f t="shared" si="15"/>
        <v>683.33437804047105</v>
      </c>
      <c r="M67" s="289">
        <f t="shared" si="15"/>
        <v>758.56703821238432</v>
      </c>
      <c r="N67" s="289">
        <f t="shared" si="15"/>
        <v>663.37049294029134</v>
      </c>
      <c r="O67" s="289">
        <f t="shared" si="15"/>
        <v>733.57092327463374</v>
      </c>
      <c r="P67" s="289">
        <f t="shared" si="15"/>
        <v>837.98890183369531</v>
      </c>
      <c r="Q67" s="289">
        <f t="shared" si="15"/>
        <v>755.26143611794976</v>
      </c>
      <c r="R67" s="289">
        <f t="shared" si="15"/>
        <v>713.21346450337137</v>
      </c>
      <c r="S67" s="289">
        <f t="shared" si="15"/>
        <v>836.02299219168424</v>
      </c>
      <c r="T67" s="289">
        <f t="shared" si="15"/>
        <v>768.85976837405917</v>
      </c>
      <c r="U67" s="289">
        <f t="shared" si="15"/>
        <v>801.01190454098503</v>
      </c>
      <c r="V67" s="289">
        <f t="shared" si="15"/>
        <v>691.35710984280854</v>
      </c>
      <c r="W67" s="289">
        <f t="shared" si="15"/>
        <v>256.25108506318833</v>
      </c>
      <c r="X67" s="289">
        <f t="shared" si="15"/>
        <v>256.25108506318833</v>
      </c>
      <c r="Y67" s="289">
        <f t="shared" si="15"/>
        <v>256.25108506318833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0.13199999999999992</v>
      </c>
      <c r="C69" s="252">
        <f t="shared" si="16"/>
        <v>0.12155240473166623</v>
      </c>
      <c r="D69" s="252">
        <f t="shared" si="16"/>
        <v>0.12890271971944295</v>
      </c>
      <c r="E69" s="252">
        <f t="shared" si="16"/>
        <v>0.12859684092454285</v>
      </c>
      <c r="F69" s="252">
        <f t="shared" si="16"/>
        <v>0.13150031756567965</v>
      </c>
      <c r="G69" s="252">
        <f t="shared" si="16"/>
        <v>0.13486427348426125</v>
      </c>
      <c r="H69" s="252">
        <f t="shared" si="16"/>
        <v>0.13603718148110822</v>
      </c>
      <c r="I69" s="252">
        <f t="shared" si="16"/>
        <v>0.13569197147583059</v>
      </c>
      <c r="J69" s="252">
        <f t="shared" si="16"/>
        <v>0.12877025243796336</v>
      </c>
      <c r="K69" s="252">
        <f t="shared" si="16"/>
        <v>0.12719531275341997</v>
      </c>
      <c r="L69" s="252">
        <f t="shared" si="16"/>
        <v>9.7166880984762338E-2</v>
      </c>
      <c r="M69" s="252">
        <f t="shared" si="16"/>
        <v>9.0832042195705925E-2</v>
      </c>
      <c r="N69" s="252">
        <f t="shared" si="16"/>
        <v>8.4386618348123624E-2</v>
      </c>
      <c r="O69" s="252">
        <f t="shared" si="16"/>
        <v>7.7489454075032493E-2</v>
      </c>
      <c r="P69" s="252">
        <f t="shared" si="16"/>
        <v>7.7341059023103634E-2</v>
      </c>
      <c r="Q69" s="252">
        <f t="shared" si="16"/>
        <v>7.276474812335719E-2</v>
      </c>
      <c r="R69" s="252">
        <f t="shared" si="16"/>
        <v>7.3366541781064554E-2</v>
      </c>
      <c r="S69" s="252">
        <f t="shared" si="16"/>
        <v>7.6409843099042848E-2</v>
      </c>
      <c r="T69" s="252">
        <f t="shared" si="16"/>
        <v>7.9601623266735352E-2</v>
      </c>
      <c r="U69" s="252">
        <f t="shared" si="16"/>
        <v>7.6512176526766854E-2</v>
      </c>
      <c r="V69" s="252">
        <f t="shared" si="16"/>
        <v>7.5402941303311349E-2</v>
      </c>
      <c r="W69" s="252">
        <f t="shared" si="16"/>
        <v>7.1021849862916708E-2</v>
      </c>
      <c r="X69" s="252">
        <f t="shared" si="16"/>
        <v>7.204882245432695E-2</v>
      </c>
      <c r="Y69" s="252">
        <f t="shared" si="16"/>
        <v>7.3999030217922881E-2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3.565311245436175E-2</v>
      </c>
      <c r="C70" s="291">
        <f t="shared" si="17"/>
        <v>3.4379066851547166E-2</v>
      </c>
      <c r="D70" s="291">
        <f t="shared" si="17"/>
        <v>3.6457980641056702E-2</v>
      </c>
      <c r="E70" s="291">
        <f t="shared" si="17"/>
        <v>3.5363936547193761E-2</v>
      </c>
      <c r="F70" s="291">
        <f t="shared" si="17"/>
        <v>3.6162388227384469E-2</v>
      </c>
      <c r="G70" s="291">
        <f t="shared" si="17"/>
        <v>3.4518835166009142E-2</v>
      </c>
      <c r="H70" s="291">
        <f t="shared" si="17"/>
        <v>3.3397949930404368E-2</v>
      </c>
      <c r="I70" s="291">
        <f t="shared" si="17"/>
        <v>3.2174254450457608E-2</v>
      </c>
      <c r="J70" s="291">
        <f t="shared" si="17"/>
        <v>3.0533028760118357E-2</v>
      </c>
      <c r="K70" s="291">
        <f t="shared" si="17"/>
        <v>3.0159590968600603E-2</v>
      </c>
      <c r="L70" s="291">
        <f t="shared" si="17"/>
        <v>3.4263467970217169E-2</v>
      </c>
      <c r="M70" s="291">
        <f t="shared" si="17"/>
        <v>3.5024690473648493E-2</v>
      </c>
      <c r="N70" s="291">
        <f t="shared" si="17"/>
        <v>3.8079656712260712E-2</v>
      </c>
      <c r="O70" s="291">
        <f t="shared" si="17"/>
        <v>3.7460118193902506E-2</v>
      </c>
      <c r="P70" s="291">
        <f t="shared" si="17"/>
        <v>3.9819681632738343E-2</v>
      </c>
      <c r="Q70" s="291">
        <f t="shared" si="17"/>
        <v>3.7463530251026618E-2</v>
      </c>
      <c r="R70" s="291">
        <f t="shared" si="17"/>
        <v>3.8693551624864132E-2</v>
      </c>
      <c r="S70" s="291">
        <f t="shared" si="17"/>
        <v>3.6102417158842208E-2</v>
      </c>
      <c r="T70" s="291">
        <f t="shared" si="17"/>
        <v>3.7610481753923113E-2</v>
      </c>
      <c r="U70" s="291">
        <f t="shared" si="17"/>
        <v>3.6150768051176799E-2</v>
      </c>
      <c r="V70" s="291">
        <f t="shared" si="17"/>
        <v>3.514246724071507E-2</v>
      </c>
      <c r="W70" s="291">
        <f t="shared" si="17"/>
        <v>3.5548501941089966E-2</v>
      </c>
      <c r="X70" s="291">
        <f t="shared" si="17"/>
        <v>3.7739116075821304E-2</v>
      </c>
      <c r="Y70" s="291">
        <f t="shared" si="17"/>
        <v>3.6406796108178215E-2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0.21451280010300303</v>
      </c>
      <c r="C71" s="253">
        <f t="shared" si="18"/>
        <v>0.19529598429900755</v>
      </c>
      <c r="D71" s="253">
        <f t="shared" si="18"/>
        <v>0.20551296907438882</v>
      </c>
      <c r="E71" s="253">
        <f t="shared" si="18"/>
        <v>0.20512594884930391</v>
      </c>
      <c r="F71" s="253">
        <f t="shared" si="18"/>
        <v>0.20683281908115675</v>
      </c>
      <c r="G71" s="253">
        <f t="shared" si="18"/>
        <v>0.21222881952362344</v>
      </c>
      <c r="H71" s="253">
        <f t="shared" si="18"/>
        <v>0.20971700465173584</v>
      </c>
      <c r="I71" s="253">
        <f t="shared" si="18"/>
        <v>0.20517324952057767</v>
      </c>
      <c r="J71" s="253">
        <f t="shared" si="18"/>
        <v>0.19447456909499936</v>
      </c>
      <c r="K71" s="253">
        <f t="shared" si="18"/>
        <v>0.19030427067915948</v>
      </c>
      <c r="L71" s="253">
        <f t="shared" si="18"/>
        <v>0.20561394789529078</v>
      </c>
      <c r="M71" s="253">
        <f t="shared" si="18"/>
        <v>0.20614430230949785</v>
      </c>
      <c r="N71" s="253">
        <f t="shared" si="18"/>
        <v>0.20995388808782306</v>
      </c>
      <c r="O71" s="253">
        <f t="shared" si="18"/>
        <v>0.20334288333676137</v>
      </c>
      <c r="P71" s="253">
        <f t="shared" si="18"/>
        <v>0.20974294678250568</v>
      </c>
      <c r="Q71" s="253">
        <f t="shared" si="18"/>
        <v>0.18742284838482931</v>
      </c>
      <c r="R71" s="253">
        <f t="shared" si="18"/>
        <v>0.19167850903006567</v>
      </c>
      <c r="S71" s="253">
        <f t="shared" si="18"/>
        <v>0.19282686608599503</v>
      </c>
      <c r="T71" s="253">
        <f t="shared" si="18"/>
        <v>0.20088160016225542</v>
      </c>
      <c r="U71" s="253">
        <f t="shared" si="18"/>
        <v>0.19040342787161993</v>
      </c>
      <c r="V71" s="253">
        <f t="shared" si="18"/>
        <v>0.19028047654986455</v>
      </c>
      <c r="W71" s="253">
        <f t="shared" si="18"/>
        <v>0.19201110884779268</v>
      </c>
      <c r="X71" s="253">
        <f t="shared" si="18"/>
        <v>0.20145101097331586</v>
      </c>
      <c r="Y71" s="253">
        <f t="shared" si="18"/>
        <v>0.20634097308324265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6.4136652144423129E-2</v>
      </c>
      <c r="C73" s="252">
        <f>IF(NMM_ued!C$5=0,"",NMM_ued!C$5/C$9)</f>
        <v>6.0611310768904268E-2</v>
      </c>
      <c r="D73" s="252">
        <f>IF(NMM_ued!D$5=0,"",NMM_ued!D$5/D$9)</f>
        <v>6.3769718238433235E-2</v>
      </c>
      <c r="E73" s="252">
        <f>IF(NMM_ued!E$5=0,"",NMM_ued!E$5/E$9)</f>
        <v>6.2823960293538331E-2</v>
      </c>
      <c r="F73" s="252">
        <f>IF(NMM_ued!F$5=0,"",NMM_ued!F$5/F$9)</f>
        <v>6.4367079472169242E-2</v>
      </c>
      <c r="G73" s="252">
        <f>IF(NMM_ued!G$5=0,"",NMM_ued!G$5/G$9)</f>
        <v>6.7747530459508959E-2</v>
      </c>
      <c r="H73" s="252">
        <f>IF(NMM_ued!H$5=0,"",NMM_ued!H$5/H$9)</f>
        <v>6.8219336991659218E-2</v>
      </c>
      <c r="I73" s="252">
        <f>IF(NMM_ued!I$5=0,"",NMM_ued!I$5/I$9)</f>
        <v>6.901097211033777E-2</v>
      </c>
      <c r="J73" s="252">
        <f>IF(NMM_ued!J$5=0,"",NMM_ued!J$5/J$9)</f>
        <v>6.5766392514237493E-2</v>
      </c>
      <c r="K73" s="252">
        <f>IF(NMM_ued!K$5=0,"",NMM_ued!K$5/K$9)</f>
        <v>6.5254940051879526E-2</v>
      </c>
      <c r="L73" s="252">
        <f>IF(NMM_ued!L$5=0,"",NMM_ued!L$5/L$9)</f>
        <v>5.2292240163712214E-2</v>
      </c>
      <c r="M73" s="252">
        <f>IF(NMM_ued!M$5=0,"",NMM_ued!M$5/M$9)</f>
        <v>5.0244686216128695E-2</v>
      </c>
      <c r="N73" s="252">
        <f>IF(NMM_ued!N$5=0,"",NMM_ued!N$5/N$9)</f>
        <v>4.7657010211601812E-2</v>
      </c>
      <c r="O73" s="252">
        <f>IF(NMM_ued!O$5=0,"",NMM_ued!O$5/O$9)</f>
        <v>4.4201560470622736E-2</v>
      </c>
      <c r="P73" s="252">
        <f>IF(NMM_ued!P$5=0,"",NMM_ued!P$5/P$9)</f>
        <v>4.4439236099529392E-2</v>
      </c>
      <c r="Q73" s="252">
        <f>IF(NMM_ued!Q$5=0,"",NMM_ued!Q$5/Q$9)</f>
        <v>4.1816928454517767E-2</v>
      </c>
      <c r="R73" s="252">
        <f>IF(NMM_ued!R$5=0,"",NMM_ued!R$5/R$9)</f>
        <v>4.230803521251552E-2</v>
      </c>
      <c r="S73" s="252">
        <f>IF(NMM_ued!S$5=0,"",NMM_ued!S$5/S$9)</f>
        <v>4.4113421683515265E-2</v>
      </c>
      <c r="T73" s="252">
        <f>IF(NMM_ued!T$5=0,"",NMM_ued!T$5/T$9)</f>
        <v>4.5811289673890997E-2</v>
      </c>
      <c r="U73" s="252">
        <f>IF(NMM_ued!U$5=0,"",NMM_ued!U$5/U$9)</f>
        <v>4.4078801803731402E-2</v>
      </c>
      <c r="V73" s="252">
        <f>IF(NMM_ued!V$5=0,"",NMM_ued!V$5/V$9)</f>
        <v>4.3472677789895407E-2</v>
      </c>
      <c r="W73" s="252">
        <f>IF(NMM_ued!W$5=0,"",NMM_ued!W$5/W$9)</f>
        <v>4.1660678310906113E-2</v>
      </c>
      <c r="X73" s="252">
        <f>IF(NMM_ued!X$5=0,"",NMM_ued!X$5/X$9)</f>
        <v>4.2683963129823539E-2</v>
      </c>
      <c r="Y73" s="252">
        <f>IF(NMM_ued!Y$5=0,"",NMM_ued!Y$5/Y$9)</f>
        <v>4.3814954082240655E-2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2.4453315644545878E-2</v>
      </c>
      <c r="C74" s="291">
        <f>IF(NMM_ued!C$48=0,"",NMM_ued!C$48/C$10)</f>
        <v>2.4217653821189157E-2</v>
      </c>
      <c r="D74" s="291">
        <f>IF(NMM_ued!D$48=0,"",NMM_ued!D$48/D$10)</f>
        <v>2.564403667101272E-2</v>
      </c>
      <c r="E74" s="291">
        <f>IF(NMM_ued!E$48=0,"",NMM_ued!E$48/E$10)</f>
        <v>2.4868780263407553E-2</v>
      </c>
      <c r="F74" s="291">
        <f>IF(NMM_ued!F$48=0,"",NMM_ued!F$48/F$10)</f>
        <v>2.5439969161329772E-2</v>
      </c>
      <c r="G74" s="291">
        <f>IF(NMM_ued!G$48=0,"",NMM_ued!G$48/G$10)</f>
        <v>2.4625806383393272E-2</v>
      </c>
      <c r="H74" s="291">
        <f>IF(NMM_ued!H$48=0,"",NMM_ued!H$48/H$10)</f>
        <v>2.3810016480769455E-2</v>
      </c>
      <c r="I74" s="291">
        <f>IF(NMM_ued!I$48=0,"",NMM_ued!I$48/I$10)</f>
        <v>2.3107449248698866E-2</v>
      </c>
      <c r="J74" s="291">
        <f>IF(NMM_ued!J$48=0,"",NMM_ued!J$48/J$10)</f>
        <v>2.1975119194281582E-2</v>
      </c>
      <c r="K74" s="291">
        <f>IF(NMM_ued!K$48=0,"",NMM_ued!K$48/K$10)</f>
        <v>2.1778848174159711E-2</v>
      </c>
      <c r="L74" s="291">
        <f>IF(NMM_ued!L$48=0,"",NMM_ued!L$48/L$10)</f>
        <v>2.4619273142783192E-2</v>
      </c>
      <c r="M74" s="291">
        <f>IF(NMM_ued!M$48=0,"",NMM_ued!M$48/M$10)</f>
        <v>2.5236110810801762E-2</v>
      </c>
      <c r="N74" s="291">
        <f>IF(NMM_ued!N$48=0,"",NMM_ued!N$48/N$10)</f>
        <v>2.7526125105018909E-2</v>
      </c>
      <c r="O74" s="291">
        <f>IF(NMM_ued!O$48=0,"",NMM_ued!O$48/O$10)</f>
        <v>2.7208411306386404E-2</v>
      </c>
      <c r="P74" s="291">
        <f>IF(NMM_ued!P$48=0,"",NMM_ued!P$48/P$10)</f>
        <v>2.8943099829423849E-2</v>
      </c>
      <c r="Q74" s="291">
        <f>IF(NMM_ued!Q$48=0,"",NMM_ued!Q$48/Q$10)</f>
        <v>2.7273204845368004E-2</v>
      </c>
      <c r="R74" s="291">
        <f>IF(NMM_ued!R$48=0,"",NMM_ued!R$48/R$10)</f>
        <v>2.8195308768202466E-2</v>
      </c>
      <c r="S74" s="291">
        <f>IF(NMM_ued!S$48=0,"",NMM_ued!S$48/S$10)</f>
        <v>2.640711858005031E-2</v>
      </c>
      <c r="T74" s="291">
        <f>IF(NMM_ued!T$48=0,"",NMM_ued!T$48/T$10)</f>
        <v>2.7453155861143608E-2</v>
      </c>
      <c r="U74" s="291">
        <f>IF(NMM_ued!U$48=0,"",NMM_ued!U$48/U$10)</f>
        <v>2.6407160162677933E-2</v>
      </c>
      <c r="V74" s="291">
        <f>IF(NMM_ued!V$48=0,"",NMM_ued!V$48/V$10)</f>
        <v>2.5848987307630647E-2</v>
      </c>
      <c r="W74" s="291">
        <f>IF(NMM_ued!W$48=0,"",NMM_ued!W$48/W$10)</f>
        <v>2.6260211033100427E-2</v>
      </c>
      <c r="X74" s="291">
        <f>IF(NMM_ued!X$48=0,"",NMM_ued!X$48/X$10)</f>
        <v>2.7988130024508083E-2</v>
      </c>
      <c r="Y74" s="291">
        <f>IF(NMM_ued!Y$48=0,"",NMM_ued!Y$48/Y$10)</f>
        <v>2.7048069161867895E-2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8.2130938249776686E-2</v>
      </c>
      <c r="C75" s="253">
        <f>IF(NMM_ued!C$99=0,"",NMM_ued!C$99/C$11)</f>
        <v>7.8175377417909017E-2</v>
      </c>
      <c r="D75" s="253">
        <f>IF(NMM_ued!D$99=0,"",NMM_ued!D$99/D$11)</f>
        <v>8.1895811143949018E-2</v>
      </c>
      <c r="E75" s="253">
        <f>IF(NMM_ued!E$99=0,"",NMM_ued!E$99/E$11)</f>
        <v>8.1598266838275257E-2</v>
      </c>
      <c r="F75" s="253">
        <f>IF(NMM_ued!F$99=0,"",NMM_ued!F$99/F$11)</f>
        <v>8.2714803779727772E-2</v>
      </c>
      <c r="G75" s="253">
        <f>IF(NMM_ued!G$99=0,"",NMM_ued!G$99/G$11)</f>
        <v>8.3315107092141599E-2</v>
      </c>
      <c r="H75" s="253">
        <f>IF(NMM_ued!H$99=0,"",NMM_ued!H$99/H$11)</f>
        <v>8.0819073169147354E-2</v>
      </c>
      <c r="I75" s="253">
        <f>IF(NMM_ued!I$99=0,"",NMM_ued!I$99/I$11)</f>
        <v>7.8848914293882799E-2</v>
      </c>
      <c r="J75" s="253">
        <f>IF(NMM_ued!J$99=0,"",NMM_ued!J$99/J$11)</f>
        <v>7.5008784851111274E-2</v>
      </c>
      <c r="K75" s="253">
        <f>IF(NMM_ued!K$99=0,"",NMM_ued!K$99/K$11)</f>
        <v>7.6434220409472078E-2</v>
      </c>
      <c r="L75" s="253">
        <f>IF(NMM_ued!L$99=0,"",NMM_ued!L$99/L$11)</f>
        <v>8.208285661992458E-2</v>
      </c>
      <c r="M75" s="253">
        <f>IF(NMM_ued!M$99=0,"",NMM_ued!M$99/M$11)</f>
        <v>8.1891926758081088E-2</v>
      </c>
      <c r="N75" s="253">
        <f>IF(NMM_ued!N$99=0,"",NMM_ued!N$99/N$11)</f>
        <v>8.6268673603373092E-2</v>
      </c>
      <c r="O75" s="253">
        <f>IF(NMM_ued!O$99=0,"",NMM_ued!O$99/O$11)</f>
        <v>8.6047496157497669E-2</v>
      </c>
      <c r="P75" s="253">
        <f>IF(NMM_ued!P$99=0,"",NMM_ued!P$99/P$11)</f>
        <v>8.9790841742020219E-2</v>
      </c>
      <c r="Q75" s="253">
        <f>IF(NMM_ued!Q$99=0,"",NMM_ued!Q$99/Q$11)</f>
        <v>8.2167733801144921E-2</v>
      </c>
      <c r="R75" s="253">
        <f>IF(NMM_ued!R$99=0,"",NMM_ued!R$99/R$11)</f>
        <v>8.5992182288950281E-2</v>
      </c>
      <c r="S75" s="253">
        <f>IF(NMM_ued!S$99=0,"",NMM_ued!S$99/S$11)</f>
        <v>8.6992916053902539E-2</v>
      </c>
      <c r="T75" s="253">
        <f>IF(NMM_ued!T$99=0,"",NMM_ued!T$99/T$11)</f>
        <v>8.8258909803692054E-2</v>
      </c>
      <c r="U75" s="253">
        <f>IF(NMM_ued!U$99=0,"",NMM_ued!U$99/U$11)</f>
        <v>8.480411056612315E-2</v>
      </c>
      <c r="V75" s="253">
        <f>IF(NMM_ued!V$99=0,"",NMM_ued!V$99/V$11)</f>
        <v>8.5644058393966244E-2</v>
      </c>
      <c r="W75" s="253">
        <f>IF(NMM_ued!W$99=0,"",NMM_ued!W$99/W$11)</f>
        <v>8.8146642031793843E-2</v>
      </c>
      <c r="X75" s="253">
        <f>IF(NMM_ued!X$99=0,"",NMM_ued!X$99/X$11)</f>
        <v>9.4111521920609564E-2</v>
      </c>
      <c r="Y75" s="253">
        <f>IF(NMM_ued!Y$99=0,"",NMM_ued!Y$99/Y$11)</f>
        <v>9.6157153707771378E-2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4.3896551941907411</v>
      </c>
      <c r="C76" s="254">
        <f t="shared" si="19"/>
        <v>4.3604023395466367</v>
      </c>
      <c r="D76" s="254">
        <f t="shared" si="19"/>
        <v>4.1079587396822852</v>
      </c>
      <c r="E76" s="254">
        <f t="shared" si="19"/>
        <v>4.4165947764813636</v>
      </c>
      <c r="F76" s="254">
        <f t="shared" si="19"/>
        <v>4.6806982395585095</v>
      </c>
      <c r="G76" s="254">
        <f t="shared" si="19"/>
        <v>4.0108897617392705</v>
      </c>
      <c r="H76" s="254">
        <f t="shared" si="19"/>
        <v>4.4121373295147093</v>
      </c>
      <c r="I76" s="254">
        <f t="shared" si="19"/>
        <v>4.3519345401050842</v>
      </c>
      <c r="J76" s="254">
        <f t="shared" si="19"/>
        <v>4.4542978992975328</v>
      </c>
      <c r="K76" s="254">
        <f t="shared" si="19"/>
        <v>5.0361556904058862</v>
      </c>
      <c r="L76" s="254">
        <f t="shared" si="19"/>
        <v>6.4516861806522412</v>
      </c>
      <c r="M76" s="254">
        <f t="shared" si="19"/>
        <v>6.9064555545591375</v>
      </c>
      <c r="N76" s="254">
        <f t="shared" si="19"/>
        <v>6.8008631338332757</v>
      </c>
      <c r="O76" s="254">
        <f t="shared" si="19"/>
        <v>6.8922206797026524</v>
      </c>
      <c r="P76" s="254">
        <f t="shared" si="19"/>
        <v>6.7461344537058432</v>
      </c>
      <c r="Q76" s="254">
        <f t="shared" si="19"/>
        <v>6.605580491529329</v>
      </c>
      <c r="R76" s="254">
        <f t="shared" si="19"/>
        <v>6.0842026287156825</v>
      </c>
      <c r="S76" s="254">
        <f t="shared" si="19"/>
        <v>5.6544835074633735</v>
      </c>
      <c r="T76" s="254">
        <f t="shared" si="19"/>
        <v>5.7443476863071457</v>
      </c>
      <c r="U76" s="254">
        <f t="shared" si="19"/>
        <v>5.9242686010432806</v>
      </c>
      <c r="V76" s="254">
        <f t="shared" si="19"/>
        <v>5.4329583819965128</v>
      </c>
      <c r="W76" s="254">
        <f t="shared" si="19"/>
        <v>5.2718718835944234</v>
      </c>
      <c r="X76" s="254">
        <f t="shared" si="19"/>
        <v>5.2478069597313626</v>
      </c>
      <c r="Y76" s="254">
        <f t="shared" si="19"/>
        <v>5.3629427208396558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5.0215328762289442</v>
      </c>
      <c r="C77" s="255">
        <f t="shared" si="20"/>
        <v>4.9189439924261906</v>
      </c>
      <c r="D77" s="255">
        <f t="shared" si="20"/>
        <v>6.4804417726965227</v>
      </c>
      <c r="E77" s="255">
        <f t="shared" si="20"/>
        <v>6.9390524294242164</v>
      </c>
      <c r="F77" s="255">
        <f t="shared" si="20"/>
        <v>7.4389919140056966</v>
      </c>
      <c r="G77" s="255">
        <f t="shared" si="20"/>
        <v>6.7743302920197808</v>
      </c>
      <c r="H77" s="255">
        <f t="shared" si="20"/>
        <v>7.6761001164188256</v>
      </c>
      <c r="I77" s="255">
        <f t="shared" si="20"/>
        <v>7.4436952659577758</v>
      </c>
      <c r="J77" s="255">
        <f t="shared" si="20"/>
        <v>7.506755802649824</v>
      </c>
      <c r="K77" s="255">
        <f t="shared" si="20"/>
        <v>6.939442171789497</v>
      </c>
      <c r="L77" s="255">
        <f t="shared" si="20"/>
        <v>10.534907238257629</v>
      </c>
      <c r="M77" s="255">
        <f t="shared" si="20"/>
        <v>11.716052392460696</v>
      </c>
      <c r="N77" s="255">
        <f t="shared" si="20"/>
        <v>10.992479132986118</v>
      </c>
      <c r="O77" s="255">
        <f t="shared" si="20"/>
        <v>10.371783931655996</v>
      </c>
      <c r="P77" s="255">
        <f t="shared" si="20"/>
        <v>9.9892579623127062</v>
      </c>
      <c r="Q77" s="255">
        <f t="shared" si="20"/>
        <v>9.2612662107650365</v>
      </c>
      <c r="R77" s="255">
        <f t="shared" si="20"/>
        <v>7.9236288816073692</v>
      </c>
      <c r="S77" s="255">
        <f t="shared" si="20"/>
        <v>8.0559164632472484</v>
      </c>
      <c r="T77" s="255">
        <f t="shared" si="20"/>
        <v>9.4625209319472301</v>
      </c>
      <c r="U77" s="255">
        <f t="shared" si="20"/>
        <v>9.1799052716707905</v>
      </c>
      <c r="V77" s="255">
        <f t="shared" si="20"/>
        <v>8.9796915786058769</v>
      </c>
      <c r="W77" s="255">
        <f t="shared" si="20"/>
        <v>8.4271891906978595</v>
      </c>
      <c r="X77" s="255">
        <f t="shared" si="20"/>
        <v>8.0321702380293907</v>
      </c>
      <c r="Y77" s="255">
        <f t="shared" si="20"/>
        <v>8.4038055599478021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4.0128581647129593</v>
      </c>
      <c r="C78" s="293">
        <f t="shared" si="21"/>
        <v>5.9938683891810154</v>
      </c>
      <c r="D78" s="293">
        <f t="shared" si="21"/>
        <v>2.7992520534476735</v>
      </c>
      <c r="E78" s="293">
        <f t="shared" si="21"/>
        <v>3.1523702327335785</v>
      </c>
      <c r="F78" s="293">
        <f t="shared" si="21"/>
        <v>3.2647128142455739</v>
      </c>
      <c r="G78" s="293">
        <f t="shared" si="21"/>
        <v>2.7537470543453666</v>
      </c>
      <c r="H78" s="293">
        <f t="shared" si="21"/>
        <v>2.92040195482301</v>
      </c>
      <c r="I78" s="293">
        <f t="shared" si="21"/>
        <v>2.9260485278083723</v>
      </c>
      <c r="J78" s="293">
        <f t="shared" si="21"/>
        <v>2.9835808963380122</v>
      </c>
      <c r="K78" s="293">
        <f t="shared" si="21"/>
        <v>2.7414517276386996</v>
      </c>
      <c r="L78" s="293">
        <f t="shared" si="21"/>
        <v>3.132587040344768</v>
      </c>
      <c r="M78" s="293">
        <f t="shared" si="21"/>
        <v>3.286941341294269</v>
      </c>
      <c r="N78" s="293">
        <f t="shared" si="21"/>
        <v>3.2251339429136534</v>
      </c>
      <c r="O78" s="293">
        <f t="shared" si="21"/>
        <v>3.2233215992702462</v>
      </c>
      <c r="P78" s="293">
        <f t="shared" si="21"/>
        <v>3.2681394622235707</v>
      </c>
      <c r="Q78" s="293">
        <f t="shared" si="21"/>
        <v>3.2593858611455246</v>
      </c>
      <c r="R78" s="293">
        <f t="shared" si="21"/>
        <v>3.7878149064718087</v>
      </c>
      <c r="S78" s="293">
        <f t="shared" si="21"/>
        <v>2.5574908133763725</v>
      </c>
      <c r="T78" s="293">
        <f t="shared" si="21"/>
        <v>2.5739486117086723</v>
      </c>
      <c r="U78" s="293">
        <f t="shared" si="21"/>
        <v>2.5386273814902851</v>
      </c>
      <c r="V78" s="293">
        <f t="shared" si="21"/>
        <v>2.3670760908172097</v>
      </c>
      <c r="W78" s="293">
        <f t="shared" si="21"/>
        <v>2.1590836036107772</v>
      </c>
      <c r="X78" s="293">
        <f t="shared" si="21"/>
        <v>2.0761941746833794</v>
      </c>
      <c r="Y78" s="293">
        <f t="shared" si="21"/>
        <v>2.1600680049602232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2.5777503646651563</v>
      </c>
      <c r="C79" s="256">
        <f t="shared" si="22"/>
        <v>2.2375772482027165</v>
      </c>
      <c r="D79" s="256">
        <f t="shared" si="22"/>
        <v>2.3625203261523611</v>
      </c>
      <c r="E79" s="256">
        <f t="shared" si="22"/>
        <v>2.3621643646196926</v>
      </c>
      <c r="F79" s="256">
        <f t="shared" si="22"/>
        <v>2.2956240418034262</v>
      </c>
      <c r="G79" s="256">
        <f t="shared" si="22"/>
        <v>2.4712955819517104</v>
      </c>
      <c r="H79" s="256">
        <f t="shared" si="22"/>
        <v>2.4988813822962102</v>
      </c>
      <c r="I79" s="256">
        <f t="shared" si="22"/>
        <v>2.6890210900786022</v>
      </c>
      <c r="J79" s="256">
        <f t="shared" si="22"/>
        <v>2.6458918547554817</v>
      </c>
      <c r="K79" s="256">
        <f t="shared" si="22"/>
        <v>2.2687717658421289</v>
      </c>
      <c r="L79" s="256">
        <f t="shared" si="22"/>
        <v>2.6318078834407217</v>
      </c>
      <c r="M79" s="256">
        <f t="shared" si="22"/>
        <v>2.7239275596823389</v>
      </c>
      <c r="N79" s="256">
        <f t="shared" si="22"/>
        <v>2.5766392908195321</v>
      </c>
      <c r="O79" s="256">
        <f t="shared" si="22"/>
        <v>2.3416130117415053</v>
      </c>
      <c r="P79" s="256">
        <f t="shared" si="22"/>
        <v>2.2496964349597923</v>
      </c>
      <c r="Q79" s="256">
        <f t="shared" si="22"/>
        <v>2.1523794618912961</v>
      </c>
      <c r="R79" s="256">
        <f t="shared" si="22"/>
        <v>1.9642149876264809</v>
      </c>
      <c r="S79" s="256">
        <f t="shared" si="22"/>
        <v>2.0501090470503263</v>
      </c>
      <c r="T79" s="256">
        <f t="shared" si="22"/>
        <v>2.3100795219160419</v>
      </c>
      <c r="U79" s="256">
        <f t="shared" si="22"/>
        <v>2.228630839047943</v>
      </c>
      <c r="V79" s="256">
        <f t="shared" si="22"/>
        <v>2.1657826329244494</v>
      </c>
      <c r="W79" s="256">
        <f t="shared" si="22"/>
        <v>1.9856711588079472</v>
      </c>
      <c r="X79" s="256">
        <f t="shared" si="22"/>
        <v>1.8643812081677911</v>
      </c>
      <c r="Y79" s="256">
        <f t="shared" si="22"/>
        <v>1.9115664065584153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LV: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43.441199999999981</v>
      </c>
      <c r="C5" s="223">
        <v>49.180102954432158</v>
      </c>
      <c r="D5" s="223">
        <v>33.514707127055168</v>
      </c>
      <c r="E5" s="223">
        <v>37.962430425129668</v>
      </c>
      <c r="F5" s="223">
        <v>37.299670576552337</v>
      </c>
      <c r="G5" s="223">
        <v>37.761996575593152</v>
      </c>
      <c r="H5" s="223">
        <v>38.090410814710303</v>
      </c>
      <c r="I5" s="223">
        <v>40.707591442749177</v>
      </c>
      <c r="J5" s="223">
        <v>39.918778255768643</v>
      </c>
      <c r="K5" s="223">
        <v>45.408726652970927</v>
      </c>
      <c r="L5" s="223">
        <v>61.700969425324082</v>
      </c>
      <c r="M5" s="223">
        <v>68.305695731170857</v>
      </c>
      <c r="N5" s="223">
        <v>76.032343131659388</v>
      </c>
      <c r="O5" s="223">
        <v>77.489454075032498</v>
      </c>
      <c r="P5" s="223">
        <v>85.075164925414001</v>
      </c>
      <c r="Q5" s="223">
        <v>80.041222935692915</v>
      </c>
      <c r="R5" s="223">
        <v>73.366541781064555</v>
      </c>
      <c r="S5" s="223">
        <v>76.409843099042845</v>
      </c>
      <c r="T5" s="223">
        <v>79.601623266735359</v>
      </c>
      <c r="U5" s="223">
        <v>84.163394179443543</v>
      </c>
      <c r="V5" s="223">
        <v>82.943235433642485</v>
      </c>
      <c r="W5" s="223">
        <v>85.226219835500046</v>
      </c>
      <c r="X5" s="223">
        <v>90.06102806790868</v>
      </c>
      <c r="Y5" s="223">
        <v>85.098884750611319</v>
      </c>
      <c r="DA5" s="89" t="s">
        <v>1439</v>
      </c>
    </row>
    <row r="6" spans="1:105" ht="12" customHeight="1" x14ac:dyDescent="0.25">
      <c r="A6" s="55" t="s">
        <v>91</v>
      </c>
      <c r="B6" s="259">
        <v>0.2128693429770076</v>
      </c>
      <c r="C6" s="259">
        <v>0.24099095336842979</v>
      </c>
      <c r="D6" s="259">
        <v>0.16422782257870089</v>
      </c>
      <c r="E6" s="259">
        <v>0.18602243083559911</v>
      </c>
      <c r="F6" s="259">
        <v>0.1827747937185954</v>
      </c>
      <c r="G6" s="259">
        <v>0.18504027053964389</v>
      </c>
      <c r="H6" s="259">
        <v>0.18664955673103109</v>
      </c>
      <c r="I6" s="259">
        <v>0.19947419142695469</v>
      </c>
      <c r="J6" s="259">
        <v>0.19560887129653309</v>
      </c>
      <c r="K6" s="259">
        <v>0.22251056158966159</v>
      </c>
      <c r="L6" s="259">
        <v>0.30234535009747571</v>
      </c>
      <c r="M6" s="259">
        <v>0.33470964365449241</v>
      </c>
      <c r="N6" s="259">
        <v>0.37257154331592529</v>
      </c>
      <c r="O6" s="259">
        <v>0.37971163726227247</v>
      </c>
      <c r="P6" s="259">
        <v>0.41688292361580032</v>
      </c>
      <c r="Q6" s="259">
        <v>0.39221574306053769</v>
      </c>
      <c r="R6" s="259">
        <v>0.35950865872885102</v>
      </c>
      <c r="S6" s="259">
        <v>0.37442135801072102</v>
      </c>
      <c r="T6" s="259">
        <v>0.39006162916173731</v>
      </c>
      <c r="U6" s="259">
        <v>0.41241509032274409</v>
      </c>
      <c r="V6" s="259">
        <v>0.40643610285153281</v>
      </c>
      <c r="W6" s="259">
        <v>0.41762311862517509</v>
      </c>
      <c r="X6" s="259">
        <v>0.44131450955989171</v>
      </c>
      <c r="Y6" s="259">
        <v>0.4169991548340079</v>
      </c>
      <c r="DA6" s="67" t="s">
        <v>1440</v>
      </c>
    </row>
    <row r="7" spans="1:105" ht="12" customHeight="1" x14ac:dyDescent="0.25">
      <c r="A7" s="173" t="s">
        <v>92</v>
      </c>
      <c r="B7" s="224">
        <v>8.5113859562638658E-2</v>
      </c>
      <c r="C7" s="224">
        <v>9.6358028234636101E-2</v>
      </c>
      <c r="D7" s="224">
        <v>6.5664992580689654E-2</v>
      </c>
      <c r="E7" s="224">
        <v>7.4379367325580537E-2</v>
      </c>
      <c r="F7" s="224">
        <v>7.3080829332174344E-2</v>
      </c>
      <c r="G7" s="224">
        <v>7.3986659515574538E-2</v>
      </c>
      <c r="H7" s="224">
        <v>7.4630117878221949E-2</v>
      </c>
      <c r="I7" s="224">
        <v>7.9757930747775846E-2</v>
      </c>
      <c r="J7" s="224">
        <v>7.8212417851722671E-2</v>
      </c>
      <c r="K7" s="224">
        <v>8.8968812631661731E-2</v>
      </c>
      <c r="L7" s="224">
        <v>0.1208900225261319</v>
      </c>
      <c r="M7" s="224">
        <v>0.13383058925186031</v>
      </c>
      <c r="N7" s="224">
        <v>0.14896932348897399</v>
      </c>
      <c r="O7" s="224">
        <v>0.15182422473926391</v>
      </c>
      <c r="P7" s="224">
        <v>0.16668682356261119</v>
      </c>
      <c r="Q7" s="224">
        <v>0.1568238770611339</v>
      </c>
      <c r="R7" s="224">
        <v>0.14374624857983931</v>
      </c>
      <c r="S7" s="224">
        <v>0.14970895497346989</v>
      </c>
      <c r="T7" s="224">
        <v>0.15596257432349989</v>
      </c>
      <c r="U7" s="224">
        <v>0.1649004012899801</v>
      </c>
      <c r="V7" s="224">
        <v>0.16250975784252791</v>
      </c>
      <c r="W7" s="224">
        <v>0.16698278376616049</v>
      </c>
      <c r="X7" s="224">
        <v>0.1764555697139184</v>
      </c>
      <c r="Y7" s="224">
        <v>0.16673329755198399</v>
      </c>
      <c r="DA7" s="177" t="s">
        <v>1441</v>
      </c>
    </row>
    <row r="8" spans="1:105" ht="12" customHeight="1" x14ac:dyDescent="0.25">
      <c r="A8" s="173" t="s">
        <v>93</v>
      </c>
      <c r="B8" s="224">
        <v>0.27309766212647618</v>
      </c>
      <c r="C8" s="224">
        <v>0.32663735321917559</v>
      </c>
      <c r="D8" s="224">
        <v>0.1470329190462932</v>
      </c>
      <c r="E8" s="224">
        <v>0.14291849680713159</v>
      </c>
      <c r="F8" s="224">
        <v>0.14924401342219981</v>
      </c>
      <c r="G8" s="224">
        <v>0.22533148888713289</v>
      </c>
      <c r="H8" s="224">
        <v>0.21340328466667771</v>
      </c>
      <c r="I8" s="224">
        <v>0.26178794676123712</v>
      </c>
      <c r="J8" s="224">
        <v>0.29214350715064352</v>
      </c>
      <c r="K8" s="224">
        <v>0.51905263365603282</v>
      </c>
      <c r="L8" s="224">
        <v>0.47374775484717102</v>
      </c>
      <c r="M8" s="224">
        <v>0.48234243377900149</v>
      </c>
      <c r="N8" s="224">
        <v>0.52499627774231494</v>
      </c>
      <c r="O8" s="224">
        <v>0.6576765488443963</v>
      </c>
      <c r="P8" s="224">
        <v>0.68631694637005591</v>
      </c>
      <c r="Q8" s="224">
        <v>0.67762833097907549</v>
      </c>
      <c r="R8" s="224">
        <v>0.73620759580950434</v>
      </c>
      <c r="S8" s="224">
        <v>0.72268732835182048</v>
      </c>
      <c r="T8" s="224">
        <v>0.56975559042624391</v>
      </c>
      <c r="U8" s="224">
        <v>0.66044304287122579</v>
      </c>
      <c r="V8" s="224">
        <v>0.5434698826096942</v>
      </c>
      <c r="W8" s="224">
        <v>0.61910510300572297</v>
      </c>
      <c r="X8" s="224">
        <v>0.68226346717089337</v>
      </c>
      <c r="Y8" s="224">
        <v>0.60852330545164979</v>
      </c>
      <c r="DA8" s="177" t="s">
        <v>1442</v>
      </c>
    </row>
    <row r="9" spans="1:105" ht="12" customHeight="1" x14ac:dyDescent="0.25">
      <c r="A9" s="173" t="s">
        <v>94</v>
      </c>
      <c r="B9" s="224">
        <v>4.2472235710908399E-2</v>
      </c>
      <c r="C9" s="224">
        <v>4.8083131335478549E-2</v>
      </c>
      <c r="D9" s="224">
        <v>3.2767155163368089E-2</v>
      </c>
      <c r="E9" s="224">
        <v>3.7115671141142642E-2</v>
      </c>
      <c r="F9" s="224">
        <v>3.6467694277927669E-2</v>
      </c>
      <c r="G9" s="224">
        <v>3.691970800707968E-2</v>
      </c>
      <c r="H9" s="224">
        <v>3.7240796903634812E-2</v>
      </c>
      <c r="I9" s="224">
        <v>3.9799600816372939E-2</v>
      </c>
      <c r="J9" s="224">
        <v>3.902838225863485E-2</v>
      </c>
      <c r="K9" s="224">
        <v>4.4395876305323489E-2</v>
      </c>
      <c r="L9" s="224">
        <v>6.0324717480920283E-2</v>
      </c>
      <c r="M9" s="224">
        <v>6.6782124101088802E-2</v>
      </c>
      <c r="N9" s="224">
        <v>7.4336427150996878E-2</v>
      </c>
      <c r="O9" s="224">
        <v>7.5761036955519279E-2</v>
      </c>
      <c r="P9" s="224">
        <v>8.3177547072033509E-2</v>
      </c>
      <c r="Q9" s="224">
        <v>7.8255888122863881E-2</v>
      </c>
      <c r="R9" s="224">
        <v>7.1730087010667049E-2</v>
      </c>
      <c r="S9" s="224">
        <v>7.4705506909688815E-2</v>
      </c>
      <c r="T9" s="224">
        <v>7.7826093808762528E-2</v>
      </c>
      <c r="U9" s="224">
        <v>8.2286113547196491E-2</v>
      </c>
      <c r="V9" s="224">
        <v>8.1093170676050957E-2</v>
      </c>
      <c r="W9" s="224">
        <v>8.3325232673306729E-2</v>
      </c>
      <c r="X9" s="224">
        <v>8.8052199581863638E-2</v>
      </c>
      <c r="Y9" s="224">
        <v>8.3200737821944398E-2</v>
      </c>
      <c r="DA9" s="177" t="s">
        <v>1443</v>
      </c>
    </row>
    <row r="10" spans="1:105" ht="12" customHeight="1" x14ac:dyDescent="0.25">
      <c r="A10" s="56" t="s">
        <v>95</v>
      </c>
      <c r="B10" s="260">
        <v>0.16400457772487659</v>
      </c>
      <c r="C10" s="260">
        <v>0.19700516506995991</v>
      </c>
      <c r="D10" s="260">
        <v>0.12889579652964711</v>
      </c>
      <c r="E10" s="260">
        <v>0.12845788470671521</v>
      </c>
      <c r="F10" s="260">
        <v>0.1270093448921264</v>
      </c>
      <c r="G10" s="260">
        <v>0.14759744684595619</v>
      </c>
      <c r="H10" s="260">
        <v>0.14582417093938199</v>
      </c>
      <c r="I10" s="260">
        <v>0.16089627653630911</v>
      </c>
      <c r="J10" s="260">
        <v>0.16054647592726501</v>
      </c>
      <c r="K10" s="260">
        <v>0.21360491401600981</v>
      </c>
      <c r="L10" s="260">
        <v>0.2376275350198728</v>
      </c>
      <c r="M10" s="260">
        <v>0.25455832415765278</v>
      </c>
      <c r="N10" s="260">
        <v>0.28121770225620568</v>
      </c>
      <c r="O10" s="260">
        <v>0.30539545449670519</v>
      </c>
      <c r="P10" s="260">
        <v>0.32399241738226142</v>
      </c>
      <c r="Q10" s="260">
        <v>0.30922220395008798</v>
      </c>
      <c r="R10" s="260">
        <v>0.30710434055245039</v>
      </c>
      <c r="S10" s="260">
        <v>0.31599147827347712</v>
      </c>
      <c r="T10" s="260">
        <v>0.28564398235063149</v>
      </c>
      <c r="U10" s="260">
        <v>0.31575120373036641</v>
      </c>
      <c r="V10" s="260">
        <v>0.27195288376941201</v>
      </c>
      <c r="W10" s="260">
        <v>0.28794784990666739</v>
      </c>
      <c r="X10" s="260">
        <v>0.29927022040049961</v>
      </c>
      <c r="Y10" s="260">
        <v>0.27415519053352838</v>
      </c>
      <c r="DA10" s="68" t="s">
        <v>1444</v>
      </c>
    </row>
    <row r="11" spans="1:105" ht="12" customHeight="1" x14ac:dyDescent="0.25">
      <c r="A11" s="37" t="s">
        <v>159</v>
      </c>
      <c r="B11" s="226">
        <v>6.6686515180998159E-3</v>
      </c>
      <c r="C11" s="226">
        <v>4.0159267386554844E-3</v>
      </c>
      <c r="D11" s="226">
        <v>2.1889518144383841E-3</v>
      </c>
      <c r="E11" s="226">
        <v>2.6878621099762951E-3</v>
      </c>
      <c r="F11" s="226">
        <v>2.6922405718727898E-3</v>
      </c>
      <c r="G11" s="226">
        <v>1.2730230585760499E-2</v>
      </c>
      <c r="H11" s="226">
        <v>1.312328661976749E-2</v>
      </c>
      <c r="I11" s="226">
        <v>8.1849599845047992E-3</v>
      </c>
      <c r="J11" s="226">
        <v>8.3453342954511577E-3</v>
      </c>
      <c r="K11" s="226">
        <v>1.128432561363665E-2</v>
      </c>
      <c r="L11" s="226">
        <v>2.9238759793815839E-2</v>
      </c>
      <c r="M11" s="226">
        <v>3.7646101788169219E-2</v>
      </c>
      <c r="N11" s="226">
        <v>3.630225930821579E-2</v>
      </c>
      <c r="O11" s="226">
        <v>3.1996803357419251E-2</v>
      </c>
      <c r="P11" s="226">
        <v>2.9599632705029459E-2</v>
      </c>
      <c r="Q11" s="226">
        <v>3.4100921571657353E-2</v>
      </c>
      <c r="R11" s="226">
        <v>2.59423514272124E-2</v>
      </c>
      <c r="S11" s="226">
        <v>2.7563854424721659E-2</v>
      </c>
      <c r="T11" s="226">
        <v>4.0341292566838077E-2</v>
      </c>
      <c r="U11" s="226">
        <v>3.5329316538162542E-2</v>
      </c>
      <c r="V11" s="226">
        <v>3.2753169574412482E-2</v>
      </c>
      <c r="W11" s="226">
        <v>2.844288045664721E-2</v>
      </c>
      <c r="X11" s="226">
        <v>2.673388298810039E-2</v>
      </c>
      <c r="Y11" s="226">
        <v>2.9366600560466659E-2</v>
      </c>
      <c r="DA11" s="69" t="s">
        <v>1445</v>
      </c>
    </row>
    <row r="12" spans="1:105" ht="12" customHeight="1" x14ac:dyDescent="0.25">
      <c r="A12" s="37" t="s">
        <v>35</v>
      </c>
      <c r="B12" s="226">
        <v>0.12684167294869181</v>
      </c>
      <c r="C12" s="226">
        <v>0.17207955164576899</v>
      </c>
      <c r="D12" s="226">
        <v>0.1211499426232208</v>
      </c>
      <c r="E12" s="226">
        <v>0.1191581673341606</v>
      </c>
      <c r="F12" s="226">
        <v>0.11690021969709451</v>
      </c>
      <c r="G12" s="226">
        <v>0.11891279682111031</v>
      </c>
      <c r="H12" s="226">
        <v>0.1160245838930371</v>
      </c>
      <c r="I12" s="226">
        <v>0.12684977382221549</v>
      </c>
      <c r="J12" s="226">
        <v>0.1163133324334938</v>
      </c>
      <c r="K12" s="226">
        <v>8.3338543492035316E-2</v>
      </c>
      <c r="L12" s="226">
        <v>0.11560575486491149</v>
      </c>
      <c r="M12" s="226">
        <v>0.12348362464558831</v>
      </c>
      <c r="N12" s="226">
        <v>0.15598472572188729</v>
      </c>
      <c r="O12" s="226">
        <v>0.14406868697224551</v>
      </c>
      <c r="P12" s="226">
        <v>0.15663558688181919</v>
      </c>
      <c r="Q12" s="226">
        <v>0.1379614015580734</v>
      </c>
      <c r="R12" s="226">
        <v>0.1189643842429494</v>
      </c>
      <c r="S12" s="226">
        <v>0.12173824882553989</v>
      </c>
      <c r="T12" s="226">
        <v>0.1267991634329603</v>
      </c>
      <c r="U12" s="226">
        <v>0.13437670611988131</v>
      </c>
      <c r="V12" s="226">
        <v>0.1258681087138801</v>
      </c>
      <c r="W12" s="226">
        <v>0.1206264735051485</v>
      </c>
      <c r="X12" s="226">
        <v>9.0335517032952797E-2</v>
      </c>
      <c r="Y12" s="226">
        <v>9.1721467377236368E-2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9.9653380150145198E-3</v>
      </c>
      <c r="T14" s="226">
        <v>8.1659319368085331E-3</v>
      </c>
      <c r="U14" s="226">
        <v>9.52061578477734E-3</v>
      </c>
      <c r="V14" s="226">
        <v>8.5114954464515901E-3</v>
      </c>
      <c r="W14" s="226">
        <v>9.0469978427237165E-3</v>
      </c>
      <c r="X14" s="226">
        <v>9.4085215456604435E-3</v>
      </c>
      <c r="Y14" s="226">
        <v>8.5848127871629189E-3</v>
      </c>
      <c r="DA14" s="69" t="s">
        <v>1448</v>
      </c>
    </row>
    <row r="15" spans="1:105" ht="12" customHeight="1" x14ac:dyDescent="0.25">
      <c r="A15" s="37" t="s">
        <v>40</v>
      </c>
      <c r="B15" s="226">
        <v>3.0494253258085059E-2</v>
      </c>
      <c r="C15" s="226">
        <v>2.090968668553541E-2</v>
      </c>
      <c r="D15" s="226">
        <v>5.5569020919879154E-3</v>
      </c>
      <c r="E15" s="226">
        <v>6.6118552625783651E-3</v>
      </c>
      <c r="F15" s="226">
        <v>7.4168846231590863E-3</v>
      </c>
      <c r="G15" s="226">
        <v>1.5954419439085401E-2</v>
      </c>
      <c r="H15" s="226">
        <v>1.667630042657748E-2</v>
      </c>
      <c r="I15" s="226">
        <v>2.58615427295887E-2</v>
      </c>
      <c r="J15" s="226">
        <v>3.5887809198320048E-2</v>
      </c>
      <c r="K15" s="226">
        <v>0.1189820449103378</v>
      </c>
      <c r="L15" s="226">
        <v>9.2783020361145427E-2</v>
      </c>
      <c r="M15" s="226">
        <v>9.3428597723895224E-2</v>
      </c>
      <c r="N15" s="226">
        <v>8.8930717226102615E-2</v>
      </c>
      <c r="O15" s="226">
        <v>0.1293299641670404</v>
      </c>
      <c r="P15" s="226">
        <v>0.13775719779541271</v>
      </c>
      <c r="Q15" s="226">
        <v>0.13715988082035729</v>
      </c>
      <c r="R15" s="226">
        <v>0.1621976048822886</v>
      </c>
      <c r="S15" s="226">
        <v>0.15672403700820101</v>
      </c>
      <c r="T15" s="226">
        <v>0.11033759441402451</v>
      </c>
      <c r="U15" s="226">
        <v>0.13652456528754531</v>
      </c>
      <c r="V15" s="226">
        <v>0.1048201100346678</v>
      </c>
      <c r="W15" s="226">
        <v>0.129831498102148</v>
      </c>
      <c r="X15" s="226">
        <v>0.17279229883378591</v>
      </c>
      <c r="Y15" s="226">
        <v>0.1444823098086625</v>
      </c>
      <c r="DA15" s="69" t="s">
        <v>1449</v>
      </c>
    </row>
    <row r="16" spans="1:105" ht="12" customHeight="1" x14ac:dyDescent="0.25">
      <c r="A16" s="57" t="s">
        <v>1450</v>
      </c>
      <c r="B16" s="261">
        <v>1.082114113823456</v>
      </c>
      <c r="C16" s="261">
        <v>1.2942582051717251</v>
      </c>
      <c r="D16" s="261">
        <v>0.58259889761696537</v>
      </c>
      <c r="E16" s="261">
        <v>0.56629603240545745</v>
      </c>
      <c r="F16" s="261">
        <v>0.59136007269453206</v>
      </c>
      <c r="G16" s="261">
        <v>0.89284683916735896</v>
      </c>
      <c r="H16" s="261">
        <v>0.84558287491729023</v>
      </c>
      <c r="I16" s="261">
        <v>1.037300831553821</v>
      </c>
      <c r="J16" s="261">
        <v>1.1575808078620189</v>
      </c>
      <c r="K16" s="261">
        <v>2.0566788317518001</v>
      </c>
      <c r="L16" s="261">
        <v>1.877164117482931</v>
      </c>
      <c r="M16" s="261">
        <v>1.911219419544095</v>
      </c>
      <c r="N16" s="261">
        <v>2.0802297516067298</v>
      </c>
      <c r="O16" s="261">
        <v>2.605958140738792</v>
      </c>
      <c r="P16" s="261">
        <v>2.719442006351958</v>
      </c>
      <c r="Q16" s="261">
        <v>2.685014493238318</v>
      </c>
      <c r="R16" s="261">
        <v>2.917127242783029</v>
      </c>
      <c r="S16" s="261">
        <v>2.863554934163806</v>
      </c>
      <c r="T16" s="261">
        <v>2.2575827307687621</v>
      </c>
      <c r="U16" s="261">
        <v>2.6169200149962659</v>
      </c>
      <c r="V16" s="261">
        <v>2.153429018142123</v>
      </c>
      <c r="W16" s="261">
        <v>2.4531237824817249</v>
      </c>
      <c r="X16" s="261">
        <v>2.7033806200429371</v>
      </c>
      <c r="Y16" s="261">
        <v>2.4111947802569378</v>
      </c>
      <c r="DA16" s="70" t="s">
        <v>1451</v>
      </c>
    </row>
    <row r="17" spans="1:105" ht="12" customHeight="1" x14ac:dyDescent="0.25">
      <c r="A17" s="57" t="s">
        <v>1452</v>
      </c>
      <c r="B17" s="261">
        <v>6.1936460728057714</v>
      </c>
      <c r="C17" s="261">
        <v>6.9939535834427673</v>
      </c>
      <c r="D17" s="261">
        <v>4.8824233182631476</v>
      </c>
      <c r="E17" s="261">
        <v>5.5687269405333168</v>
      </c>
      <c r="F17" s="261">
        <v>5.4564381135925233</v>
      </c>
      <c r="G17" s="261">
        <v>5.4102403600004827</v>
      </c>
      <c r="H17" s="261">
        <v>5.4793797116632534</v>
      </c>
      <c r="I17" s="261">
        <v>5.8043293106904326</v>
      </c>
      <c r="J17" s="261">
        <v>5.6380476511442543</v>
      </c>
      <c r="K17" s="261">
        <v>6.1277880996754979</v>
      </c>
      <c r="L17" s="261">
        <v>8.6831888593578945</v>
      </c>
      <c r="M17" s="261">
        <v>9.6752200738495908</v>
      </c>
      <c r="N17" s="261">
        <v>10.79037188755796</v>
      </c>
      <c r="O17" s="261">
        <v>10.80960089598069</v>
      </c>
      <c r="P17" s="261">
        <v>11.922458512194609</v>
      </c>
      <c r="Q17" s="261">
        <v>11.16748957116172</v>
      </c>
      <c r="R17" s="261">
        <v>10.05506455790883</v>
      </c>
      <c r="S17" s="261">
        <v>10.54256784413702</v>
      </c>
      <c r="T17" s="261">
        <v>11.26684592886425</v>
      </c>
      <c r="U17" s="261">
        <v>11.82274547614279</v>
      </c>
      <c r="V17" s="261">
        <v>11.819120125383259</v>
      </c>
      <c r="W17" s="261">
        <v>12.05100980651425</v>
      </c>
      <c r="X17" s="261">
        <v>12.69405150165219</v>
      </c>
      <c r="Y17" s="261">
        <v>12.051110801406811</v>
      </c>
      <c r="DA17" s="70" t="s">
        <v>1453</v>
      </c>
    </row>
    <row r="18" spans="1:105" ht="12" customHeight="1" x14ac:dyDescent="0.25">
      <c r="A18" s="18" t="s">
        <v>28</v>
      </c>
      <c r="B18" s="230">
        <v>6.4232148484708762E-2</v>
      </c>
      <c r="C18" s="230">
        <v>7.3063770069338757E-2</v>
      </c>
      <c r="D18" s="230">
        <v>3.5918366922201288E-2</v>
      </c>
      <c r="E18" s="230">
        <v>2.517211056364857E-2</v>
      </c>
      <c r="F18" s="230">
        <v>2.6710421946075699E-2</v>
      </c>
      <c r="G18" s="230">
        <v>0.78707363605720315</v>
      </c>
      <c r="H18" s="230">
        <v>1.2768613974829091</v>
      </c>
      <c r="I18" s="230">
        <v>2.173961705862308</v>
      </c>
      <c r="J18" s="230">
        <v>2.3942390723212892</v>
      </c>
      <c r="K18" s="230">
        <v>2.7969577707008382</v>
      </c>
      <c r="L18" s="230">
        <v>2.6621569604678919</v>
      </c>
      <c r="M18" s="230">
        <v>3.0394929199705252</v>
      </c>
      <c r="N18" s="230">
        <v>2.8972750474966928</v>
      </c>
      <c r="O18" s="230">
        <v>2.212153424710896</v>
      </c>
      <c r="P18" s="230">
        <v>2.049511080585241</v>
      </c>
      <c r="Q18" s="230">
        <v>1.69642816988153</v>
      </c>
      <c r="R18" s="230">
        <v>1.3704065088496029</v>
      </c>
      <c r="S18" s="230">
        <v>1.599969104035879</v>
      </c>
      <c r="T18" s="230">
        <v>1.6455651556175219</v>
      </c>
      <c r="U18" s="230">
        <v>1.719164731540392</v>
      </c>
      <c r="V18" s="230">
        <v>0.81155021113733705</v>
      </c>
      <c r="W18" s="230">
        <v>0.54100137253291036</v>
      </c>
      <c r="X18" s="230">
        <v>0.31355235966663159</v>
      </c>
      <c r="Y18" s="230">
        <v>0.30247067308009867</v>
      </c>
      <c r="DA18" s="71" t="s">
        <v>1454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2.672532771936909E-3</v>
      </c>
      <c r="T19" s="230">
        <v>1.9879519697480651E-2</v>
      </c>
      <c r="U19" s="230">
        <v>9.1321685755604096E-3</v>
      </c>
      <c r="V19" s="230">
        <v>9.9803214159415116E-4</v>
      </c>
      <c r="W19" s="230">
        <v>1.226593246424392E-3</v>
      </c>
      <c r="X19" s="230">
        <v>3.0392830137967019E-2</v>
      </c>
      <c r="Y19" s="230">
        <v>9.7381127182797816E-2</v>
      </c>
      <c r="DA19" s="71" t="s">
        <v>1455</v>
      </c>
    </row>
    <row r="20" spans="1:105" ht="12" customHeight="1" x14ac:dyDescent="0.25">
      <c r="A20" s="18" t="s">
        <v>159</v>
      </c>
      <c r="B20" s="295">
        <v>9.4610035576288054E-2</v>
      </c>
      <c r="C20" s="295">
        <v>0.1082890362963583</v>
      </c>
      <c r="D20" s="295">
        <v>5.3104962088266448E-2</v>
      </c>
      <c r="E20" s="295">
        <v>4.0270697799641472E-2</v>
      </c>
      <c r="F20" s="295">
        <v>4.2757908518312328E-2</v>
      </c>
      <c r="G20" s="295">
        <v>0.29109250632544481</v>
      </c>
      <c r="H20" s="295">
        <v>0.23732394431586901</v>
      </c>
      <c r="I20" s="295">
        <v>0.15101028983484491</v>
      </c>
      <c r="J20" s="295">
        <v>0.15945863283499359</v>
      </c>
      <c r="K20" s="295">
        <v>0.27500491566630458</v>
      </c>
      <c r="L20" s="295">
        <v>0.38003097799681679</v>
      </c>
      <c r="M20" s="295">
        <v>0.41750499011842518</v>
      </c>
      <c r="N20" s="295">
        <v>0.44262842234956168</v>
      </c>
      <c r="O20" s="295">
        <v>0.50010507336703747</v>
      </c>
      <c r="P20" s="295">
        <v>0.41033866482674231</v>
      </c>
      <c r="Q20" s="295">
        <v>0.52147756733834827</v>
      </c>
      <c r="R20" s="295">
        <v>0.52156407834554896</v>
      </c>
      <c r="S20" s="295">
        <v>0.51171659947715964</v>
      </c>
      <c r="T20" s="295">
        <v>0.49293763310630162</v>
      </c>
      <c r="U20" s="295">
        <v>0.46998618277716381</v>
      </c>
      <c r="V20" s="295">
        <v>0.34204972843462061</v>
      </c>
      <c r="W20" s="295">
        <v>0.33548395333094438</v>
      </c>
      <c r="X20" s="295">
        <v>0.29366222294589323</v>
      </c>
      <c r="Y20" s="295">
        <v>0.31193695770110319</v>
      </c>
      <c r="DA20" s="122" t="s">
        <v>1456</v>
      </c>
    </row>
    <row r="21" spans="1:105" ht="12" customHeight="1" x14ac:dyDescent="0.25">
      <c r="A21" s="18" t="s">
        <v>32</v>
      </c>
      <c r="B21" s="295">
        <v>1.6492696866172369</v>
      </c>
      <c r="C21" s="295">
        <v>0.41689599438375152</v>
      </c>
      <c r="D21" s="295">
        <v>0</v>
      </c>
      <c r="E21" s="295">
        <v>0</v>
      </c>
      <c r="F21" s="295">
        <v>0</v>
      </c>
      <c r="G21" s="295">
        <v>4.6875202476952912E-2</v>
      </c>
      <c r="H21" s="295">
        <v>0</v>
      </c>
      <c r="I21" s="295">
        <v>9.7574132399622288E-2</v>
      </c>
      <c r="J21" s="295">
        <v>5.1491663344087522E-2</v>
      </c>
      <c r="K21" s="295">
        <v>0</v>
      </c>
      <c r="L21" s="295">
        <v>0</v>
      </c>
      <c r="M21" s="295">
        <v>0</v>
      </c>
      <c r="N21" s="295">
        <v>0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1457</v>
      </c>
    </row>
    <row r="22" spans="1:105" ht="12" customHeight="1" x14ac:dyDescent="0.25">
      <c r="A22" s="18" t="s">
        <v>33</v>
      </c>
      <c r="B22" s="295">
        <v>2.5079503862418702</v>
      </c>
      <c r="C22" s="295">
        <v>1.713802248228719</v>
      </c>
      <c r="D22" s="295">
        <v>1.819852013807234</v>
      </c>
      <c r="E22" s="295">
        <v>2.9874435784587892</v>
      </c>
      <c r="F22" s="295">
        <v>2.8106707335909551</v>
      </c>
      <c r="G22" s="295">
        <v>1.0981468378930841</v>
      </c>
      <c r="H22" s="295">
        <v>1.4253760074334629</v>
      </c>
      <c r="I22" s="295">
        <v>0.46961827332547068</v>
      </c>
      <c r="J22" s="295">
        <v>0.32228977859736441</v>
      </c>
      <c r="K22" s="295">
        <v>0.5827845341527923</v>
      </c>
      <c r="L22" s="295">
        <v>1.426705629055989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0.44972456811175621</v>
      </c>
      <c r="S22" s="295">
        <v>0.13362427270085911</v>
      </c>
      <c r="T22" s="295">
        <v>1.1668455671121829E-2</v>
      </c>
      <c r="U22" s="295">
        <v>1.142205233027117E-3</v>
      </c>
      <c r="V22" s="295">
        <v>0.1409744339716191</v>
      </c>
      <c r="W22" s="295">
        <v>2.156371044441775E-4</v>
      </c>
      <c r="X22" s="295">
        <v>1.15226657526834E-4</v>
      </c>
      <c r="Y22" s="295">
        <v>6.8623109245077483E-4</v>
      </c>
      <c r="DA22" s="122" t="s">
        <v>1458</v>
      </c>
    </row>
    <row r="23" spans="1:105" ht="12" customHeight="1" x14ac:dyDescent="0.25">
      <c r="A23" s="18" t="s">
        <v>35</v>
      </c>
      <c r="B23" s="295">
        <v>1.799538506047333</v>
      </c>
      <c r="C23" s="295">
        <v>4.6401067615761447</v>
      </c>
      <c r="D23" s="295">
        <v>2.9391524598966421</v>
      </c>
      <c r="E23" s="295">
        <v>1.785278541359181</v>
      </c>
      <c r="F23" s="295">
        <v>1.8565981628090391</v>
      </c>
      <c r="G23" s="295">
        <v>2.7190885371348932</v>
      </c>
      <c r="H23" s="295">
        <v>2.0982100509507</v>
      </c>
      <c r="I23" s="295">
        <v>2.3403438925347699</v>
      </c>
      <c r="J23" s="295">
        <v>2.2224591986011459</v>
      </c>
      <c r="K23" s="295">
        <v>2.0310038817989908</v>
      </c>
      <c r="L23" s="295">
        <v>1.5025865800458751</v>
      </c>
      <c r="M23" s="295">
        <v>1.369465284281985</v>
      </c>
      <c r="N23" s="295">
        <v>1.901900167444466</v>
      </c>
      <c r="O23" s="295">
        <v>2.251771230498286</v>
      </c>
      <c r="P23" s="295">
        <v>2.171433619665077</v>
      </c>
      <c r="Q23" s="295">
        <v>2.1097311379082648</v>
      </c>
      <c r="R23" s="295">
        <v>2.3917473170352039</v>
      </c>
      <c r="S23" s="295">
        <v>2.2600425091288261</v>
      </c>
      <c r="T23" s="295">
        <v>1.549382172099341</v>
      </c>
      <c r="U23" s="295">
        <v>1.787614405029087</v>
      </c>
      <c r="V23" s="295">
        <v>1.3144728575458571</v>
      </c>
      <c r="W23" s="295">
        <v>1.4227900113548471</v>
      </c>
      <c r="X23" s="295">
        <v>0.99230361540340251</v>
      </c>
      <c r="Y23" s="295">
        <v>0.97428081369597319</v>
      </c>
      <c r="DA23" s="122" t="s">
        <v>1459</v>
      </c>
    </row>
    <row r="24" spans="1:105" ht="12" customHeight="1" x14ac:dyDescent="0.25">
      <c r="A24" s="18" t="s">
        <v>38</v>
      </c>
      <c r="B24" s="295">
        <v>7.8045309838334159E-2</v>
      </c>
      <c r="C24" s="295">
        <v>4.1795772888453847E-2</v>
      </c>
      <c r="D24" s="295">
        <v>3.4395515548804448E-2</v>
      </c>
      <c r="E24" s="295">
        <v>0.73056201235205642</v>
      </c>
      <c r="F24" s="295">
        <v>0.71970088672814236</v>
      </c>
      <c r="G24" s="295">
        <v>0.46796364011290431</v>
      </c>
      <c r="H24" s="295">
        <v>0.44160831148031199</v>
      </c>
      <c r="I24" s="295">
        <v>0.57182101673341657</v>
      </c>
      <c r="J24" s="295">
        <v>0.48810930544537479</v>
      </c>
      <c r="K24" s="295">
        <v>0.44203699735657259</v>
      </c>
      <c r="L24" s="295">
        <v>2.7117087117913199</v>
      </c>
      <c r="M24" s="295">
        <v>4.848756879478656</v>
      </c>
      <c r="N24" s="295">
        <v>5.5485682502672411</v>
      </c>
      <c r="O24" s="295">
        <v>5.8455711674044686</v>
      </c>
      <c r="P24" s="295">
        <v>7.2911751471175474</v>
      </c>
      <c r="Q24" s="295">
        <v>6.839852696033577</v>
      </c>
      <c r="R24" s="295">
        <v>5.321622085566716</v>
      </c>
      <c r="S24" s="295">
        <v>6.0345428260223581</v>
      </c>
      <c r="T24" s="295">
        <v>7.5474129926724816</v>
      </c>
      <c r="U24" s="295">
        <v>7.8357057829875556</v>
      </c>
      <c r="V24" s="295">
        <v>9.2090748621522298</v>
      </c>
      <c r="W24" s="295">
        <v>9.7502922389446827</v>
      </c>
      <c r="X24" s="295">
        <v>11.064025246840769</v>
      </c>
      <c r="Y24" s="295">
        <v>10.364354998654379</v>
      </c>
      <c r="DA24" s="122" t="s">
        <v>1460</v>
      </c>
    </row>
    <row r="25" spans="1:105" ht="12" customHeight="1" x14ac:dyDescent="0.25">
      <c r="A25" s="57" t="s">
        <v>1461</v>
      </c>
      <c r="B25" s="261">
        <v>33.955790923567633</v>
      </c>
      <c r="C25" s="261">
        <v>38.343363959919728</v>
      </c>
      <c r="D25" s="261">
        <v>26.767197131784471</v>
      </c>
      <c r="E25" s="261">
        <v>30.529759931459608</v>
      </c>
      <c r="F25" s="261">
        <v>29.914152277125719</v>
      </c>
      <c r="G25" s="261">
        <v>29.66087960967424</v>
      </c>
      <c r="H25" s="261">
        <v>30.03992635242566</v>
      </c>
      <c r="I25" s="261">
        <v>31.821416691970612</v>
      </c>
      <c r="J25" s="261">
        <v>30.90980094906201</v>
      </c>
      <c r="K25" s="261">
        <v>33.594733875752112</v>
      </c>
      <c r="L25" s="261">
        <v>47.604358077994192</v>
      </c>
      <c r="M25" s="261">
        <v>53.043029276342658</v>
      </c>
      <c r="N25" s="261">
        <v>59.156691792606743</v>
      </c>
      <c r="O25" s="261">
        <v>59.262112118856308</v>
      </c>
      <c r="P25" s="261">
        <v>65.363197020974624</v>
      </c>
      <c r="Q25" s="261">
        <v>61.224186297055923</v>
      </c>
      <c r="R25" s="261">
        <v>55.125473079648842</v>
      </c>
      <c r="S25" s="261">
        <v>57.798141079584703</v>
      </c>
      <c r="T25" s="261">
        <v>61.768893513034421</v>
      </c>
      <c r="U25" s="261">
        <v>64.816534366258864</v>
      </c>
      <c r="V25" s="261">
        <v>64.796658892108738</v>
      </c>
      <c r="W25" s="261">
        <v>66.067961358742906</v>
      </c>
      <c r="X25" s="261">
        <v>69.593346745407203</v>
      </c>
      <c r="Y25" s="261">
        <v>66.068515048995053</v>
      </c>
      <c r="DA25" s="70" t="s">
        <v>1462</v>
      </c>
    </row>
    <row r="26" spans="1:105" ht="12" customHeight="1" x14ac:dyDescent="0.25">
      <c r="A26" s="18" t="s">
        <v>28</v>
      </c>
      <c r="B26" s="230">
        <v>0.35214369353370018</v>
      </c>
      <c r="C26" s="230">
        <v>0.40056181309020139</v>
      </c>
      <c r="D26" s="230">
        <v>0.1969173800358518</v>
      </c>
      <c r="E26" s="230">
        <v>0.13800254540811621</v>
      </c>
      <c r="F26" s="230">
        <v>0.14643612056934219</v>
      </c>
      <c r="G26" s="230">
        <v>4.3150201857277901</v>
      </c>
      <c r="H26" s="230">
        <v>7.0002124986878771</v>
      </c>
      <c r="I26" s="230">
        <v>11.91843839515075</v>
      </c>
      <c r="J26" s="230">
        <v>13.12607798461908</v>
      </c>
      <c r="K26" s="230">
        <v>15.333926441318591</v>
      </c>
      <c r="L26" s="230">
        <v>14.594900014107219</v>
      </c>
      <c r="M26" s="230">
        <v>16.663591185382181</v>
      </c>
      <c r="N26" s="230">
        <v>15.883901760679819</v>
      </c>
      <c r="O26" s="230">
        <v>12.12781910644588</v>
      </c>
      <c r="P26" s="230">
        <v>11.23615539697146</v>
      </c>
      <c r="Q26" s="230">
        <v>9.3004281446215789</v>
      </c>
      <c r="R26" s="230">
        <v>7.5130603763597783</v>
      </c>
      <c r="S26" s="230">
        <v>8.7716049225588097</v>
      </c>
      <c r="T26" s="230">
        <v>9.0215788436138595</v>
      </c>
      <c r="U26" s="230">
        <v>9.4250781367157188</v>
      </c>
      <c r="V26" s="230">
        <v>4.4492095559591984</v>
      </c>
      <c r="W26" s="230">
        <v>2.965963711705732</v>
      </c>
      <c r="X26" s="230">
        <v>1.7190065824359071</v>
      </c>
      <c r="Y26" s="230">
        <v>1.658252798898781</v>
      </c>
      <c r="DA26" s="71" t="s">
        <v>1463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1.4651783936882729E-2</v>
      </c>
      <c r="T27" s="295">
        <v>0.1089866625528387</v>
      </c>
      <c r="U27" s="295">
        <v>5.0065826039367219E-2</v>
      </c>
      <c r="V27" s="295">
        <v>5.4715704347018789E-3</v>
      </c>
      <c r="W27" s="295">
        <v>6.7246244512933553E-3</v>
      </c>
      <c r="X27" s="295">
        <v>0.166624404043934</v>
      </c>
      <c r="Y27" s="295">
        <v>0.53387829327846836</v>
      </c>
      <c r="DA27" s="122" t="s">
        <v>1464</v>
      </c>
    </row>
    <row r="28" spans="1:105" ht="12" customHeight="1" x14ac:dyDescent="0.25">
      <c r="A28" s="18" t="s">
        <v>159</v>
      </c>
      <c r="B28" s="295">
        <v>0.51868617443366716</v>
      </c>
      <c r="C28" s="295">
        <v>0.59367936633292995</v>
      </c>
      <c r="D28" s="295">
        <v>0.29114046370691121</v>
      </c>
      <c r="E28" s="295">
        <v>0.22077842013522531</v>
      </c>
      <c r="F28" s="295">
        <v>0.23441420205645239</v>
      </c>
      <c r="G28" s="295">
        <v>1.595873604661177</v>
      </c>
      <c r="H28" s="295">
        <v>1.3010950479925441</v>
      </c>
      <c r="I28" s="295">
        <v>0.82789261263300862</v>
      </c>
      <c r="J28" s="295">
        <v>0.87420946141505163</v>
      </c>
      <c r="K28" s="295">
        <v>1.507675658174668</v>
      </c>
      <c r="L28" s="295">
        <v>2.0834662300122551</v>
      </c>
      <c r="M28" s="295">
        <v>2.2889122154158308</v>
      </c>
      <c r="N28" s="295">
        <v>2.4266478887324761</v>
      </c>
      <c r="O28" s="295">
        <v>2.741755520326953</v>
      </c>
      <c r="P28" s="295">
        <v>2.2496238478800952</v>
      </c>
      <c r="Q28" s="295">
        <v>2.8589272037383489</v>
      </c>
      <c r="R28" s="295">
        <v>2.8594014881321592</v>
      </c>
      <c r="S28" s="295">
        <v>2.805414074313433</v>
      </c>
      <c r="T28" s="295">
        <v>2.702461040130661</v>
      </c>
      <c r="U28" s="295">
        <v>2.576632951213754</v>
      </c>
      <c r="V28" s="295">
        <v>1.875239386891149</v>
      </c>
      <c r="W28" s="295">
        <v>1.839243451048048</v>
      </c>
      <c r="X28" s="295">
        <v>1.6099617135506861</v>
      </c>
      <c r="Y28" s="295">
        <v>1.710150369027162</v>
      </c>
      <c r="DA28" s="122" t="s">
        <v>1465</v>
      </c>
    </row>
    <row r="29" spans="1:105" ht="12" customHeight="1" x14ac:dyDescent="0.25">
      <c r="A29" s="18" t="s">
        <v>32</v>
      </c>
      <c r="B29" s="295">
        <v>9.0418884122617182</v>
      </c>
      <c r="C29" s="295">
        <v>2.2855734822049159</v>
      </c>
      <c r="D29" s="295">
        <v>0</v>
      </c>
      <c r="E29" s="295">
        <v>0</v>
      </c>
      <c r="F29" s="295">
        <v>0</v>
      </c>
      <c r="G29" s="295">
        <v>0.25698668540262048</v>
      </c>
      <c r="H29" s="295">
        <v>0</v>
      </c>
      <c r="I29" s="295">
        <v>0.53493641715455209</v>
      </c>
      <c r="J29" s="295">
        <v>0.2822957809125361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1466</v>
      </c>
    </row>
    <row r="30" spans="1:105" ht="12" customHeight="1" x14ac:dyDescent="0.25">
      <c r="A30" s="18" t="s">
        <v>33</v>
      </c>
      <c r="B30" s="295">
        <v>13.74948422316481</v>
      </c>
      <c r="C30" s="295">
        <v>9.3956790783869302</v>
      </c>
      <c r="D30" s="295">
        <v>9.9770819588789568</v>
      </c>
      <c r="E30" s="295">
        <v>16.378238012581139</v>
      </c>
      <c r="F30" s="295">
        <v>15.40910582602446</v>
      </c>
      <c r="G30" s="295">
        <v>6.0204351350645586</v>
      </c>
      <c r="H30" s="295">
        <v>7.8144228983938024</v>
      </c>
      <c r="I30" s="295">
        <v>2.5746159395418511</v>
      </c>
      <c r="J30" s="295">
        <v>1.766908249230565</v>
      </c>
      <c r="K30" s="295">
        <v>3.1950340013885299</v>
      </c>
      <c r="L30" s="295">
        <v>7.8217123613839767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2.465551506897258</v>
      </c>
      <c r="S30" s="295">
        <v>0.73257622615312201</v>
      </c>
      <c r="T30" s="295">
        <v>6.3970662274223711E-2</v>
      </c>
      <c r="U30" s="295">
        <v>6.2619790715461292E-3</v>
      </c>
      <c r="V30" s="295">
        <v>0.77287244851239723</v>
      </c>
      <c r="W30" s="295">
        <v>1.182200007523682E-3</v>
      </c>
      <c r="X30" s="295">
        <v>6.3171389611390292E-4</v>
      </c>
      <c r="Y30" s="295">
        <v>3.7621651651713051E-3</v>
      </c>
      <c r="DA30" s="122" t="s">
        <v>1467</v>
      </c>
    </row>
    <row r="31" spans="1:105" ht="12" customHeight="1" x14ac:dyDescent="0.25">
      <c r="A31" s="18" t="s">
        <v>35</v>
      </c>
      <c r="B31" s="295">
        <v>9.8657160179918915</v>
      </c>
      <c r="C31" s="295">
        <v>25.43873079072095</v>
      </c>
      <c r="D31" s="295">
        <v>16.1134887669694</v>
      </c>
      <c r="E31" s="295">
        <v>9.7875377730879229</v>
      </c>
      <c r="F31" s="295">
        <v>10.178537537399979</v>
      </c>
      <c r="G31" s="295">
        <v>14.90701935246295</v>
      </c>
      <c r="H31" s="295">
        <v>11.503140632563619</v>
      </c>
      <c r="I31" s="295">
        <v>12.83060526384895</v>
      </c>
      <c r="J31" s="295">
        <v>12.184319058075239</v>
      </c>
      <c r="K31" s="295">
        <v>11.134692290235989</v>
      </c>
      <c r="L31" s="295">
        <v>8.2377189714818684</v>
      </c>
      <c r="M31" s="295">
        <v>7.5079002454361632</v>
      </c>
      <c r="N31" s="295">
        <v>10.42689938755043</v>
      </c>
      <c r="O31" s="295">
        <v>12.34501813822034</v>
      </c>
      <c r="P31" s="295">
        <v>11.904578519184181</v>
      </c>
      <c r="Q31" s="295">
        <v>11.56630336665348</v>
      </c>
      <c r="R31" s="295">
        <v>13.112417287748061</v>
      </c>
      <c r="S31" s="295">
        <v>12.39036425657255</v>
      </c>
      <c r="T31" s="295">
        <v>8.4942692039674998</v>
      </c>
      <c r="U31" s="295">
        <v>9.8003438161631831</v>
      </c>
      <c r="V31" s="295">
        <v>7.2064120230415556</v>
      </c>
      <c r="W31" s="295">
        <v>7.8002455396712573</v>
      </c>
      <c r="X31" s="295">
        <v>5.4401645979222639</v>
      </c>
      <c r="Y31" s="295">
        <v>5.3413571298427769</v>
      </c>
      <c r="DA31" s="122" t="s">
        <v>1468</v>
      </c>
    </row>
    <row r="32" spans="1:105" ht="12" customHeight="1" x14ac:dyDescent="0.25">
      <c r="A32" s="18" t="s">
        <v>38</v>
      </c>
      <c r="B32" s="295">
        <v>0.42787240218184092</v>
      </c>
      <c r="C32" s="295">
        <v>0.22913942918380911</v>
      </c>
      <c r="D32" s="295">
        <v>0.18856856219335821</v>
      </c>
      <c r="E32" s="295">
        <v>4.0052031802472019</v>
      </c>
      <c r="F32" s="295">
        <v>3.9456585910754849</v>
      </c>
      <c r="G32" s="295">
        <v>2.5655446463551468</v>
      </c>
      <c r="H32" s="295">
        <v>2.4210552747878089</v>
      </c>
      <c r="I32" s="295">
        <v>3.1349280636414978</v>
      </c>
      <c r="J32" s="295">
        <v>2.6759904148095361</v>
      </c>
      <c r="K32" s="295">
        <v>2.423405484634332</v>
      </c>
      <c r="L32" s="295">
        <v>14.86656050100888</v>
      </c>
      <c r="M32" s="295">
        <v>26.582625630108481</v>
      </c>
      <c r="N32" s="295">
        <v>30.419242755644021</v>
      </c>
      <c r="O32" s="295">
        <v>32.047519353863137</v>
      </c>
      <c r="P32" s="295">
        <v>39.97283925693889</v>
      </c>
      <c r="Q32" s="295">
        <v>37.498527582042513</v>
      </c>
      <c r="R32" s="295">
        <v>29.175042420511591</v>
      </c>
      <c r="S32" s="295">
        <v>33.083529816049897</v>
      </c>
      <c r="T32" s="295">
        <v>41.377627100495339</v>
      </c>
      <c r="U32" s="295">
        <v>42.958151657055303</v>
      </c>
      <c r="V32" s="295">
        <v>50.487453907269739</v>
      </c>
      <c r="W32" s="295">
        <v>53.454601831859037</v>
      </c>
      <c r="X32" s="295">
        <v>60.656957733558293</v>
      </c>
      <c r="Y32" s="295">
        <v>56.821114292782688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1.4320912117012312</v>
      </c>
      <c r="C33" s="261">
        <f t="shared" si="0"/>
        <v>1.6394525746702457</v>
      </c>
      <c r="D33" s="261">
        <f t="shared" si="0"/>
        <v>0.74389909349188299</v>
      </c>
      <c r="E33" s="261">
        <f t="shared" si="0"/>
        <v>0.7287536699151288</v>
      </c>
      <c r="F33" s="261">
        <f t="shared" si="0"/>
        <v>0.76914343749655245</v>
      </c>
      <c r="G33" s="261">
        <f t="shared" si="0"/>
        <v>1.1291541929556703</v>
      </c>
      <c r="H33" s="261">
        <f t="shared" si="0"/>
        <v>1.0677739485851414</v>
      </c>
      <c r="I33" s="261">
        <f t="shared" si="0"/>
        <v>1.302828662245668</v>
      </c>
      <c r="J33" s="261">
        <f t="shared" si="0"/>
        <v>1.4478091932155679</v>
      </c>
      <c r="K33" s="261">
        <f t="shared" si="0"/>
        <v>2.54099304759283</v>
      </c>
      <c r="L33" s="261">
        <f t="shared" si="0"/>
        <v>2.3413229905174906</v>
      </c>
      <c r="M33" s="261">
        <f t="shared" si="0"/>
        <v>2.4040038464904154</v>
      </c>
      <c r="N33" s="261">
        <f t="shared" si="0"/>
        <v>2.6029584259335472</v>
      </c>
      <c r="O33" s="261">
        <f t="shared" si="0"/>
        <v>3.2414140171585495</v>
      </c>
      <c r="P33" s="261">
        <f t="shared" si="0"/>
        <v>3.3930107278900672</v>
      </c>
      <c r="Q33" s="261">
        <f t="shared" si="0"/>
        <v>3.3503865310632697</v>
      </c>
      <c r="R33" s="261">
        <f t="shared" si="0"/>
        <v>3.6505799700425627</v>
      </c>
      <c r="S33" s="261">
        <f t="shared" si="0"/>
        <v>3.5680646146381436</v>
      </c>
      <c r="T33" s="261">
        <f t="shared" si="0"/>
        <v>2.8290512239970655</v>
      </c>
      <c r="U33" s="261">
        <f t="shared" si="0"/>
        <v>3.2713984702841117</v>
      </c>
      <c r="V33" s="261">
        <f t="shared" si="0"/>
        <v>2.7085656002591514</v>
      </c>
      <c r="W33" s="261">
        <f t="shared" si="0"/>
        <v>3.079140799784152</v>
      </c>
      <c r="X33" s="261">
        <f t="shared" si="0"/>
        <v>3.3828932343792846</v>
      </c>
      <c r="Y33" s="261">
        <f t="shared" si="0"/>
        <v>3.0184524337594061</v>
      </c>
      <c r="DA33" s="70"/>
    </row>
    <row r="34" spans="1:105" ht="12" customHeight="1" x14ac:dyDescent="0.25">
      <c r="A34" s="60" t="s">
        <v>1471</v>
      </c>
      <c r="B34" s="262">
        <v>1.313858819014935</v>
      </c>
      <c r="C34" s="262">
        <v>1.571435521655842</v>
      </c>
      <c r="D34" s="262">
        <v>0.70736781805556515</v>
      </c>
      <c r="E34" s="262">
        <v>0.68757354408785099</v>
      </c>
      <c r="F34" s="262">
        <v>0.7180052794781161</v>
      </c>
      <c r="G34" s="262">
        <v>1.0840582140868631</v>
      </c>
      <c r="H34" s="262">
        <v>1.0266722365284091</v>
      </c>
      <c r="I34" s="262">
        <v>1.259448359557078</v>
      </c>
      <c r="J34" s="262">
        <v>1.4054874007308971</v>
      </c>
      <c r="K34" s="262">
        <v>2.497135548330248</v>
      </c>
      <c r="L34" s="262">
        <v>2.2791761044304351</v>
      </c>
      <c r="M34" s="262">
        <v>2.3205246631228111</v>
      </c>
      <c r="N34" s="262">
        <v>2.525730114607537</v>
      </c>
      <c r="O34" s="262">
        <v>3.1640480809328202</v>
      </c>
      <c r="P34" s="262">
        <v>3.3018355617050079</v>
      </c>
      <c r="Q34" s="262">
        <v>3.2600350795347079</v>
      </c>
      <c r="R34" s="262">
        <v>3.5418569124628378</v>
      </c>
      <c r="S34" s="262">
        <v>3.476811600480298</v>
      </c>
      <c r="T34" s="262">
        <v>2.741064867914917</v>
      </c>
      <c r="U34" s="262">
        <v>3.1773575415360349</v>
      </c>
      <c r="V34" s="262">
        <v>2.6146056783344891</v>
      </c>
      <c r="W34" s="262">
        <v>2.9784828370464478</v>
      </c>
      <c r="X34" s="262">
        <v>3.2823344815710942</v>
      </c>
      <c r="Y34" s="262">
        <v>2.9275743527731151</v>
      </c>
      <c r="DA34" s="72" t="s">
        <v>1472</v>
      </c>
    </row>
    <row r="35" spans="1:105" ht="12" customHeight="1" x14ac:dyDescent="0.25">
      <c r="A35" s="60" t="s">
        <v>1473</v>
      </c>
      <c r="B35" s="262">
        <v>0.1182323926862963</v>
      </c>
      <c r="C35" s="262">
        <v>6.801705301440375E-2</v>
      </c>
      <c r="D35" s="262">
        <v>3.6531275436317803E-2</v>
      </c>
      <c r="E35" s="262">
        <v>4.1180125827277793E-2</v>
      </c>
      <c r="F35" s="262">
        <v>5.1138158018436297E-2</v>
      </c>
      <c r="G35" s="262">
        <v>4.5095978868807188E-2</v>
      </c>
      <c r="H35" s="262">
        <v>4.1101712056732381E-2</v>
      </c>
      <c r="I35" s="262">
        <v>4.3380302688590049E-2</v>
      </c>
      <c r="J35" s="262">
        <v>4.2321792484670787E-2</v>
      </c>
      <c r="K35" s="262">
        <v>4.3857499262581978E-2</v>
      </c>
      <c r="L35" s="262">
        <v>6.2146886087055687E-2</v>
      </c>
      <c r="M35" s="262">
        <v>8.3479183367604404E-2</v>
      </c>
      <c r="N35" s="262">
        <v>7.7228311326009963E-2</v>
      </c>
      <c r="O35" s="262">
        <v>7.7365936225729445E-2</v>
      </c>
      <c r="P35" s="262">
        <v>9.1175166185059345E-2</v>
      </c>
      <c r="Q35" s="262">
        <v>9.0351451528561721E-2</v>
      </c>
      <c r="R35" s="262">
        <v>0.10872305757972479</v>
      </c>
      <c r="S35" s="262">
        <v>9.1253014157845577E-2</v>
      </c>
      <c r="T35" s="262">
        <v>8.7986356082148526E-2</v>
      </c>
      <c r="U35" s="262">
        <v>9.4040928748076999E-2</v>
      </c>
      <c r="V35" s="262">
        <v>9.395992192466221E-2</v>
      </c>
      <c r="W35" s="262">
        <v>0.10065796273770421</v>
      </c>
      <c r="X35" s="262">
        <v>0.1005587528081904</v>
      </c>
      <c r="Y35" s="262">
        <v>9.0878080986290827E-2</v>
      </c>
      <c r="DA35" s="72" t="s">
        <v>1474</v>
      </c>
    </row>
    <row r="36" spans="1:105" ht="12" customHeight="1" x14ac:dyDescent="0.25">
      <c r="A36" s="64" t="s">
        <v>28</v>
      </c>
      <c r="B36" s="229">
        <v>1.705894270553249E-4</v>
      </c>
      <c r="C36" s="229">
        <v>3.8424547378122141E-4</v>
      </c>
      <c r="D36" s="229">
        <v>2.4561084310119281E-4</v>
      </c>
      <c r="E36" s="229">
        <v>1.7419227254460271E-4</v>
      </c>
      <c r="F36" s="229">
        <v>1.4485504371238741E-4</v>
      </c>
      <c r="G36" s="229">
        <v>4.8122971630151926E-3</v>
      </c>
      <c r="H36" s="229">
        <v>8.7055495222586078E-3</v>
      </c>
      <c r="I36" s="229">
        <v>1.487769005727165E-2</v>
      </c>
      <c r="J36" s="229">
        <v>1.631201735770528E-2</v>
      </c>
      <c r="K36" s="229">
        <v>2.001824661209823E-2</v>
      </c>
      <c r="L36" s="229">
        <v>1.9053456978510869E-2</v>
      </c>
      <c r="M36" s="229">
        <v>1.7952962253921009E-2</v>
      </c>
      <c r="N36" s="229">
        <v>2.0736232420604139E-2</v>
      </c>
      <c r="O36" s="229">
        <v>1.5832714123733171E-2</v>
      </c>
      <c r="P36" s="229">
        <v>1.3711243296726751E-2</v>
      </c>
      <c r="Q36" s="229">
        <v>1.0722780270145969E-2</v>
      </c>
      <c r="R36" s="229">
        <v>6.4750884393287326E-3</v>
      </c>
      <c r="S36" s="229">
        <v>9.4458119168341556E-3</v>
      </c>
      <c r="T36" s="229">
        <v>1.0772438838978059E-2</v>
      </c>
      <c r="U36" s="229">
        <v>1.104828082327868E-2</v>
      </c>
      <c r="V36" s="229">
        <v>5.215881774197283E-3</v>
      </c>
      <c r="W36" s="229">
        <v>3.30666572087201E-3</v>
      </c>
      <c r="X36" s="229">
        <v>2.0236237942027062E-3</v>
      </c>
      <c r="Y36" s="229">
        <v>2.0525061727772048E-3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1.5777955862781079E-5</v>
      </c>
      <c r="T38" s="229">
        <v>1.3013821382782431E-4</v>
      </c>
      <c r="U38" s="229">
        <v>5.8688246156556087E-5</v>
      </c>
      <c r="V38" s="229">
        <v>6.414412301253259E-6</v>
      </c>
      <c r="W38" s="229">
        <v>7.4970860469636264E-6</v>
      </c>
      <c r="X38" s="229">
        <v>1.9615114459907681E-4</v>
      </c>
      <c r="Y38" s="229">
        <v>6.6080907156828607E-4</v>
      </c>
      <c r="DA38" s="73" t="s">
        <v>1477</v>
      </c>
    </row>
    <row r="39" spans="1:105" ht="12" customHeight="1" x14ac:dyDescent="0.25">
      <c r="A39" s="64" t="s">
        <v>159</v>
      </c>
      <c r="B39" s="229">
        <v>2.5126781749305909E-4</v>
      </c>
      <c r="C39" s="229">
        <v>5.6949664679933551E-4</v>
      </c>
      <c r="D39" s="229">
        <v>3.631332833034223E-4</v>
      </c>
      <c r="E39" s="229">
        <v>2.7867525644856831E-4</v>
      </c>
      <c r="F39" s="229">
        <v>2.318832222109606E-4</v>
      </c>
      <c r="G39" s="229">
        <v>1.7797872755365811E-3</v>
      </c>
      <c r="H39" s="229">
        <v>1.618057648333908E-3</v>
      </c>
      <c r="I39" s="229">
        <v>1.033451638804479E-3</v>
      </c>
      <c r="J39" s="229">
        <v>1.086396098330535E-3</v>
      </c>
      <c r="K39" s="229">
        <v>1.9682514620047108E-3</v>
      </c>
      <c r="L39" s="229">
        <v>2.7199387554109971E-3</v>
      </c>
      <c r="M39" s="229">
        <v>2.4660203283159601E-3</v>
      </c>
      <c r="N39" s="229">
        <v>3.1679580610533388E-3</v>
      </c>
      <c r="O39" s="229">
        <v>3.5793270801204508E-3</v>
      </c>
      <c r="P39" s="229">
        <v>2.7451685042302319E-3</v>
      </c>
      <c r="Q39" s="229">
        <v>3.2961545143227939E-3</v>
      </c>
      <c r="R39" s="229">
        <v>2.464358941858355E-3</v>
      </c>
      <c r="S39" s="229">
        <v>3.0210450571768119E-3</v>
      </c>
      <c r="T39" s="229">
        <v>3.2269402921791561E-3</v>
      </c>
      <c r="U39" s="229">
        <v>3.020384978308803E-3</v>
      </c>
      <c r="V39" s="229">
        <v>2.198374074613295E-3</v>
      </c>
      <c r="W39" s="229">
        <v>2.0505184361885808E-3</v>
      </c>
      <c r="X39" s="229">
        <v>1.8952555880733541E-3</v>
      </c>
      <c r="Y39" s="229">
        <v>2.1167425082209809E-3</v>
      </c>
      <c r="DA39" s="73" t="s">
        <v>1478</v>
      </c>
    </row>
    <row r="40" spans="1:105" ht="12" customHeight="1" x14ac:dyDescent="0.25">
      <c r="A40" s="64" t="s">
        <v>32</v>
      </c>
      <c r="B40" s="229">
        <v>4.3801737531281226E-3</v>
      </c>
      <c r="C40" s="229">
        <v>2.1924737626795678E-3</v>
      </c>
      <c r="D40" s="229">
        <v>0</v>
      </c>
      <c r="E40" s="229">
        <v>0</v>
      </c>
      <c r="F40" s="229">
        <v>0</v>
      </c>
      <c r="G40" s="229">
        <v>2.866026678591592E-4</v>
      </c>
      <c r="H40" s="229">
        <v>0</v>
      </c>
      <c r="I40" s="229">
        <v>6.6775679421315166E-4</v>
      </c>
      <c r="J40" s="229">
        <v>3.5081413379138088E-4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1479</v>
      </c>
    </row>
    <row r="41" spans="1:105" ht="12" customHeight="1" x14ac:dyDescent="0.25">
      <c r="A41" s="64" t="s">
        <v>33</v>
      </c>
      <c r="B41" s="229">
        <v>6.6606805091383647E-3</v>
      </c>
      <c r="C41" s="229">
        <v>9.0129589016966858E-3</v>
      </c>
      <c r="D41" s="229">
        <v>1.24442012744828E-2</v>
      </c>
      <c r="E41" s="229">
        <v>2.067325998408806E-2</v>
      </c>
      <c r="F41" s="229">
        <v>1.524273307240894E-2</v>
      </c>
      <c r="G41" s="229">
        <v>6.7142496844893934E-3</v>
      </c>
      <c r="H41" s="229">
        <v>9.7181114919854539E-3</v>
      </c>
      <c r="I41" s="229">
        <v>3.2138722116984539E-3</v>
      </c>
      <c r="J41" s="229">
        <v>2.1957692209885219E-3</v>
      </c>
      <c r="K41" s="229">
        <v>4.1710763918556184E-3</v>
      </c>
      <c r="L41" s="229">
        <v>1.021114634782461E-2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2.124921571123478E-3</v>
      </c>
      <c r="S41" s="229">
        <v>7.8888382548902456E-4</v>
      </c>
      <c r="T41" s="229">
        <v>7.6385747858957807E-5</v>
      </c>
      <c r="U41" s="229">
        <v>7.3404275580938134E-6</v>
      </c>
      <c r="V41" s="229">
        <v>9.060511237497683E-4</v>
      </c>
      <c r="W41" s="229">
        <v>1.3180000229487091E-6</v>
      </c>
      <c r="X41" s="229">
        <v>7.4365699606170882E-7</v>
      </c>
      <c r="Y41" s="229">
        <v>4.6566284885208376E-6</v>
      </c>
      <c r="DA41" s="73" t="s">
        <v>1480</v>
      </c>
    </row>
    <row r="42" spans="1:105" ht="12" customHeight="1" x14ac:dyDescent="0.25">
      <c r="A42" s="64" t="s">
        <v>35</v>
      </c>
      <c r="B42" s="229">
        <v>4.779261630703361E-3</v>
      </c>
      <c r="C42" s="229">
        <v>2.4402518776477491E-2</v>
      </c>
      <c r="D42" s="229">
        <v>2.0098010448018368E-2</v>
      </c>
      <c r="E42" s="229">
        <v>1.235421739699343E-2</v>
      </c>
      <c r="F42" s="229">
        <v>1.0068639446167701E-2</v>
      </c>
      <c r="G42" s="229">
        <v>1.6624952804657759E-2</v>
      </c>
      <c r="H42" s="229">
        <v>1.430544579283248E-2</v>
      </c>
      <c r="I42" s="229">
        <v>1.6016340566932831E-2</v>
      </c>
      <c r="J42" s="229">
        <v>1.5141676302703329E-2</v>
      </c>
      <c r="K42" s="229">
        <v>1.453619965302283E-2</v>
      </c>
      <c r="L42" s="229">
        <v>1.07542377044365E-2</v>
      </c>
      <c r="M42" s="229">
        <v>8.0888356065024446E-3</v>
      </c>
      <c r="N42" s="229">
        <v>1.361218498981996E-2</v>
      </c>
      <c r="O42" s="229">
        <v>1.6116264706723719E-2</v>
      </c>
      <c r="P42" s="229">
        <v>1.4526905925982171E-2</v>
      </c>
      <c r="Q42" s="229">
        <v>1.333518496244683E-2</v>
      </c>
      <c r="R42" s="229">
        <v>1.13008624100382E-2</v>
      </c>
      <c r="S42" s="229">
        <v>1.33427179383847E-2</v>
      </c>
      <c r="T42" s="229">
        <v>1.0142791751615419E-2</v>
      </c>
      <c r="U42" s="229">
        <v>1.1488175384335209E-2</v>
      </c>
      <c r="V42" s="229">
        <v>8.4481957200676586E-3</v>
      </c>
      <c r="W42" s="229">
        <v>8.6962643671665979E-3</v>
      </c>
      <c r="X42" s="229">
        <v>6.4041910235937988E-3</v>
      </c>
      <c r="Y42" s="229">
        <v>6.6112769339453604E-3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2.0727478379220361E-4</v>
      </c>
      <c r="C44" s="229">
        <v>2.1980574695687369E-4</v>
      </c>
      <c r="D44" s="229">
        <v>2.3519754088876339E-4</v>
      </c>
      <c r="E44" s="229">
        <v>5.0555259100974392E-3</v>
      </c>
      <c r="F44" s="229">
        <v>3.9030571518981851E-3</v>
      </c>
      <c r="G44" s="229">
        <v>2.861206365634032E-3</v>
      </c>
      <c r="H44" s="229">
        <v>3.01085382690044E-3</v>
      </c>
      <c r="I44" s="229">
        <v>3.9133052952371331E-3</v>
      </c>
      <c r="J44" s="229">
        <v>3.325502267057637E-3</v>
      </c>
      <c r="K44" s="229">
        <v>3.1637251436005872E-3</v>
      </c>
      <c r="L44" s="229">
        <v>1.940810630087271E-2</v>
      </c>
      <c r="M44" s="229">
        <v>2.8639497287121271E-2</v>
      </c>
      <c r="N44" s="229">
        <v>3.9711935854532518E-2</v>
      </c>
      <c r="O44" s="229">
        <v>4.18376303151521E-2</v>
      </c>
      <c r="P44" s="229">
        <v>4.8778012135767143E-2</v>
      </c>
      <c r="Q44" s="229">
        <v>4.3233329204180493E-2</v>
      </c>
      <c r="R44" s="229">
        <v>2.514434470517473E-2</v>
      </c>
      <c r="S44" s="229">
        <v>3.5626410781873327E-2</v>
      </c>
      <c r="T44" s="229">
        <v>4.9407976693309492E-2</v>
      </c>
      <c r="U44" s="229">
        <v>5.0356476229864562E-2</v>
      </c>
      <c r="V44" s="229">
        <v>5.9187275256083388E-2</v>
      </c>
      <c r="W44" s="229">
        <v>5.9594963620986943E-2</v>
      </c>
      <c r="X44" s="229">
        <v>7.1405696876179953E-2</v>
      </c>
      <c r="Y44" s="229">
        <v>7.0330463429619933E-2</v>
      </c>
      <c r="DA44" s="73" t="s">
        <v>1483</v>
      </c>
    </row>
    <row r="45" spans="1:105" ht="12" customHeight="1" x14ac:dyDescent="0.25">
      <c r="A45" s="146" t="s">
        <v>39</v>
      </c>
      <c r="B45" s="325">
        <v>0.1017831447649858</v>
      </c>
      <c r="C45" s="325">
        <v>3.1235553706012571E-2</v>
      </c>
      <c r="D45" s="325">
        <v>3.1451220465232512E-3</v>
      </c>
      <c r="E45" s="325">
        <v>2.6442550071056922E-3</v>
      </c>
      <c r="F45" s="325">
        <v>2.1546990082038121E-2</v>
      </c>
      <c r="G45" s="325">
        <v>1.2016882907615069E-2</v>
      </c>
      <c r="H45" s="325">
        <v>3.7436937744214889E-3</v>
      </c>
      <c r="I45" s="325">
        <v>3.6578861244323429E-3</v>
      </c>
      <c r="J45" s="325">
        <v>3.9096171040941116E-3</v>
      </c>
      <c r="K45" s="325">
        <v>0</v>
      </c>
      <c r="L45" s="325">
        <v>0</v>
      </c>
      <c r="M45" s="325">
        <v>2.6331867891743729E-2</v>
      </c>
      <c r="N45" s="325">
        <v>0</v>
      </c>
      <c r="O45" s="325">
        <v>0</v>
      </c>
      <c r="P45" s="325">
        <v>1.1413836322353051E-2</v>
      </c>
      <c r="Q45" s="325">
        <v>1.9764002577465641E-2</v>
      </c>
      <c r="R45" s="325">
        <v>6.1213481512201302E-2</v>
      </c>
      <c r="S45" s="325">
        <v>2.9012366682224781E-2</v>
      </c>
      <c r="T45" s="325">
        <v>1.4229684544379621E-2</v>
      </c>
      <c r="U45" s="325">
        <v>1.806158265857509E-2</v>
      </c>
      <c r="V45" s="325">
        <v>1.7997729563649568E-2</v>
      </c>
      <c r="W45" s="325">
        <v>2.7000735506420181E-2</v>
      </c>
      <c r="X45" s="325">
        <v>1.863309072454546E-2</v>
      </c>
      <c r="Y45" s="325">
        <v>9.101626241670541E-3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8.5383449915846263</v>
      </c>
      <c r="C48" s="223">
        <v>3.995593593900459</v>
      </c>
      <c r="D48" s="223">
        <v>37.475449964787309</v>
      </c>
      <c r="E48" s="223">
        <v>49.277311558702387</v>
      </c>
      <c r="F48" s="223">
        <v>43.414845592356997</v>
      </c>
      <c r="G48" s="223">
        <v>62.831951813252282</v>
      </c>
      <c r="H48" s="223">
        <v>64.219566640120377</v>
      </c>
      <c r="I48" s="223">
        <v>71.254581669490335</v>
      </c>
      <c r="J48" s="223">
        <v>65.849781634942303</v>
      </c>
      <c r="K48" s="223">
        <v>19.28056343586664</v>
      </c>
      <c r="L48" s="223">
        <v>53.165704988444382</v>
      </c>
      <c r="M48" s="223">
        <v>67.396692848598562</v>
      </c>
      <c r="N48" s="223">
        <v>59.09241896308297</v>
      </c>
      <c r="O48" s="223">
        <v>42.948691894843797</v>
      </c>
      <c r="P48" s="223">
        <v>45.137432792488333</v>
      </c>
      <c r="Q48" s="223">
        <v>27.083672703413612</v>
      </c>
      <c r="R48" s="223">
        <v>8.5254370423587442</v>
      </c>
      <c r="S48" s="223">
        <v>24.21788464286853</v>
      </c>
      <c r="T48" s="223">
        <v>59.388200560974241</v>
      </c>
      <c r="U48" s="223">
        <v>48.488882789168088</v>
      </c>
      <c r="V48" s="223">
        <v>64.299677785537355</v>
      </c>
      <c r="W48" s="223">
        <v>54.748550001739162</v>
      </c>
      <c r="X48" s="223">
        <v>45.518742252465103</v>
      </c>
      <c r="Y48" s="223">
        <v>46.086102918868782</v>
      </c>
      <c r="DA48" s="89" t="s">
        <v>1485</v>
      </c>
    </row>
    <row r="49" spans="1:105" ht="12" customHeight="1" x14ac:dyDescent="0.25">
      <c r="A49" s="55" t="s">
        <v>91</v>
      </c>
      <c r="B49" s="259">
        <v>6.1438090254111323E-2</v>
      </c>
      <c r="C49" s="259">
        <v>2.875049439707883E-2</v>
      </c>
      <c r="D49" s="259">
        <v>0.26965648255207603</v>
      </c>
      <c r="E49" s="259">
        <v>0.35457737043933768</v>
      </c>
      <c r="F49" s="259">
        <v>0.31239370211630701</v>
      </c>
      <c r="G49" s="259">
        <v>0.45211046521866938</v>
      </c>
      <c r="H49" s="259">
        <v>0.46209511740294151</v>
      </c>
      <c r="I49" s="259">
        <v>0.51271592140426681</v>
      </c>
      <c r="J49" s="259">
        <v>0.47382541128140321</v>
      </c>
      <c r="K49" s="259">
        <v>0.13873426263404329</v>
      </c>
      <c r="L49" s="259">
        <v>0.38255650067116947</v>
      </c>
      <c r="M49" s="259">
        <v>0.48495628861823892</v>
      </c>
      <c r="N49" s="259">
        <v>0.42520246876485618</v>
      </c>
      <c r="O49" s="259">
        <v>0.30903946977228008</v>
      </c>
      <c r="P49" s="259">
        <v>0.32478866483816832</v>
      </c>
      <c r="Q49" s="259">
        <v>0.19488192730622811</v>
      </c>
      <c r="R49" s="259">
        <v>6.1345210457119562E-2</v>
      </c>
      <c r="S49" s="259">
        <v>0.17426100537271819</v>
      </c>
      <c r="T49" s="259">
        <v>0.42733078010902681</v>
      </c>
      <c r="U49" s="259">
        <v>0.34890419162707542</v>
      </c>
      <c r="V49" s="259">
        <v>0.46267156117385733</v>
      </c>
      <c r="W49" s="259">
        <v>0.39394594146792777</v>
      </c>
      <c r="X49" s="259">
        <v>0.32753239620985503</v>
      </c>
      <c r="Y49" s="259">
        <v>0.33161486838250681</v>
      </c>
      <c r="DA49" s="67" t="s">
        <v>1486</v>
      </c>
    </row>
    <row r="50" spans="1:105" ht="12" customHeight="1" x14ac:dyDescent="0.25">
      <c r="A50" s="173" t="s">
        <v>92</v>
      </c>
      <c r="B50" s="224">
        <v>6.878866642579351E-2</v>
      </c>
      <c r="C50" s="224">
        <v>3.2190261130796739E-2</v>
      </c>
      <c r="D50" s="224">
        <v>0.3019187242166318</v>
      </c>
      <c r="E50" s="224">
        <v>0.39699971721784461</v>
      </c>
      <c r="F50" s="224">
        <v>0.34976911032743779</v>
      </c>
      <c r="G50" s="224">
        <v>0.50620186680454637</v>
      </c>
      <c r="H50" s="224">
        <v>0.51738110277429583</v>
      </c>
      <c r="I50" s="224">
        <v>0.57405828115419533</v>
      </c>
      <c r="J50" s="224">
        <v>0.53051483250685405</v>
      </c>
      <c r="K50" s="224">
        <v>0.15533270768492041</v>
      </c>
      <c r="L50" s="224">
        <v>0.42832632662970721</v>
      </c>
      <c r="M50" s="224">
        <v>0.54297743030218171</v>
      </c>
      <c r="N50" s="224">
        <v>0.47607454376126679</v>
      </c>
      <c r="O50" s="224">
        <v>0.34601357090761631</v>
      </c>
      <c r="P50" s="224">
        <v>0.36364703121507808</v>
      </c>
      <c r="Q50" s="224">
        <v>0.21819799141603</v>
      </c>
      <c r="R50" s="224">
        <v>6.8684674303861729E-2</v>
      </c>
      <c r="S50" s="224">
        <v>0.1951099410809756</v>
      </c>
      <c r="T50" s="224">
        <v>0.47845749053742548</v>
      </c>
      <c r="U50" s="224">
        <v>0.39064778792973542</v>
      </c>
      <c r="V50" s="224">
        <v>0.51802651343251693</v>
      </c>
      <c r="W50" s="224">
        <v>0.44107842293517657</v>
      </c>
      <c r="X50" s="224">
        <v>0.36671902810346307</v>
      </c>
      <c r="Y50" s="224">
        <v>0.37128993542358979</v>
      </c>
      <c r="DA50" s="177" t="s">
        <v>1487</v>
      </c>
    </row>
    <row r="51" spans="1:105" ht="12" customHeight="1" x14ac:dyDescent="0.25">
      <c r="A51" s="173" t="s">
        <v>93</v>
      </c>
      <c r="B51" s="224">
        <v>6.438374924206626E-2</v>
      </c>
      <c r="C51" s="224">
        <v>3.2572691597139172E-2</v>
      </c>
      <c r="D51" s="224">
        <v>0.20923964218269739</v>
      </c>
      <c r="E51" s="224">
        <v>0.2432205163544407</v>
      </c>
      <c r="F51" s="224">
        <v>0.22521527956954271</v>
      </c>
      <c r="G51" s="224">
        <v>0.46643030106158262</v>
      </c>
      <c r="H51" s="224">
        <v>0.45128574409193373</v>
      </c>
      <c r="I51" s="224">
        <v>0.56688933754675064</v>
      </c>
      <c r="J51" s="224">
        <v>0.59097845332881882</v>
      </c>
      <c r="K51" s="224">
        <v>0.26156481547282351</v>
      </c>
      <c r="L51" s="224">
        <v>0.50656364061101622</v>
      </c>
      <c r="M51" s="224">
        <v>0.59136277574757512</v>
      </c>
      <c r="N51" s="224">
        <v>0.5112473422069328</v>
      </c>
      <c r="O51" s="224">
        <v>0.45084527456601498</v>
      </c>
      <c r="P51" s="224">
        <v>0.45369614141262882</v>
      </c>
      <c r="Q51" s="224">
        <v>0.28453089457538122</v>
      </c>
      <c r="R51" s="224">
        <v>0.1035127315487568</v>
      </c>
      <c r="S51" s="224">
        <v>0.28095804781846262</v>
      </c>
      <c r="T51" s="224">
        <v>0.53866864588318419</v>
      </c>
      <c r="U51" s="224">
        <v>0.47768295345449852</v>
      </c>
      <c r="V51" s="224">
        <v>0.54601940559802742</v>
      </c>
      <c r="W51" s="224">
        <v>0.51282902680645948</v>
      </c>
      <c r="X51" s="224">
        <v>0.45138560143956757</v>
      </c>
      <c r="Y51" s="224">
        <v>0.43313360034129472</v>
      </c>
      <c r="DA51" s="177" t="s">
        <v>1488</v>
      </c>
    </row>
    <row r="52" spans="1:105" ht="12" customHeight="1" x14ac:dyDescent="0.25">
      <c r="A52" s="173" t="s">
        <v>94</v>
      </c>
      <c r="B52" s="224">
        <v>5.059514670985539E-2</v>
      </c>
      <c r="C52" s="224">
        <v>2.367644365221357E-2</v>
      </c>
      <c r="D52" s="224">
        <v>0.22206597307234599</v>
      </c>
      <c r="E52" s="224">
        <v>0.29199953975087178</v>
      </c>
      <c r="F52" s="224">
        <v>0.25726068509676259</v>
      </c>
      <c r="G52" s="224">
        <v>0.37231943932809369</v>
      </c>
      <c r="H52" s="224">
        <v>0.38054194331577768</v>
      </c>
      <c r="I52" s="224">
        <v>0.42222889996473562</v>
      </c>
      <c r="J52" s="224">
        <v>0.39020200822462758</v>
      </c>
      <c r="K52" s="224">
        <v>0.11424965103278591</v>
      </c>
      <c r="L52" s="224">
        <v>0.31504075397219028</v>
      </c>
      <c r="M52" s="224">
        <v>0.39936844503178293</v>
      </c>
      <c r="N52" s="224">
        <v>0.35016031910449852</v>
      </c>
      <c r="O52" s="224">
        <v>0.2544984267511165</v>
      </c>
      <c r="P52" s="224">
        <v>0.26746811431179751</v>
      </c>
      <c r="Q52" s="224">
        <v>0.16048805655215109</v>
      </c>
      <c r="R52" s="224">
        <v>5.0518658867610568E-2</v>
      </c>
      <c r="S52" s="224">
        <v>0.1435064321851959</v>
      </c>
      <c r="T52" s="224">
        <v>0.35191301395971258</v>
      </c>
      <c r="U52" s="224">
        <v>0.28732759579671469</v>
      </c>
      <c r="V52" s="224">
        <v>0.38101665301197518</v>
      </c>
      <c r="W52" s="224">
        <v>0.32442012148950422</v>
      </c>
      <c r="X52" s="224">
        <v>0.26972761636840042</v>
      </c>
      <c r="Y52" s="224">
        <v>0.27308959063647897</v>
      </c>
      <c r="DA52" s="177" t="s">
        <v>1489</v>
      </c>
    </row>
    <row r="53" spans="1:105" ht="12" customHeight="1" x14ac:dyDescent="0.25">
      <c r="A53" s="56" t="s">
        <v>95</v>
      </c>
      <c r="B53" s="260">
        <v>6.2735835575022672E-2</v>
      </c>
      <c r="C53" s="260">
        <v>3.1876222358194019E-2</v>
      </c>
      <c r="D53" s="260">
        <v>0.29762511720284462</v>
      </c>
      <c r="E53" s="260">
        <v>0.35471043770301458</v>
      </c>
      <c r="F53" s="260">
        <v>0.31098399876006111</v>
      </c>
      <c r="G53" s="260">
        <v>0.49572994121027208</v>
      </c>
      <c r="H53" s="260">
        <v>0.50035871249097796</v>
      </c>
      <c r="I53" s="260">
        <v>0.5653222397462605</v>
      </c>
      <c r="J53" s="260">
        <v>0.52695996428029102</v>
      </c>
      <c r="K53" s="260">
        <v>0.1746548299493132</v>
      </c>
      <c r="L53" s="260">
        <v>0.41227314670276888</v>
      </c>
      <c r="M53" s="260">
        <v>0.50639248500055145</v>
      </c>
      <c r="N53" s="260">
        <v>0.44434360068551182</v>
      </c>
      <c r="O53" s="260">
        <v>0.33968719048992818</v>
      </c>
      <c r="P53" s="260">
        <v>0.34751747246366999</v>
      </c>
      <c r="Q53" s="260">
        <v>0.21067353419039439</v>
      </c>
      <c r="R53" s="260">
        <v>7.0061731362276031E-2</v>
      </c>
      <c r="S53" s="260">
        <v>0.19932778598997139</v>
      </c>
      <c r="T53" s="260">
        <v>0.43818712925093078</v>
      </c>
      <c r="U53" s="260">
        <v>0.37055341842965489</v>
      </c>
      <c r="V53" s="260">
        <v>0.443330591082012</v>
      </c>
      <c r="W53" s="260">
        <v>0.38701116174940459</v>
      </c>
      <c r="X53" s="260">
        <v>0.32126286171351609</v>
      </c>
      <c r="Y53" s="260">
        <v>0.3166230790818077</v>
      </c>
      <c r="DA53" s="68" t="s">
        <v>1490</v>
      </c>
    </row>
    <row r="54" spans="1:105" ht="12" customHeight="1" x14ac:dyDescent="0.25">
      <c r="A54" s="37" t="s">
        <v>159</v>
      </c>
      <c r="B54" s="226">
        <v>2.5509252909297112E-3</v>
      </c>
      <c r="C54" s="226">
        <v>6.4979298207810791E-4</v>
      </c>
      <c r="D54" s="226">
        <v>5.0543699473842496E-3</v>
      </c>
      <c r="E54" s="226">
        <v>7.4219869624336087E-3</v>
      </c>
      <c r="F54" s="226">
        <v>6.5919853328601542E-3</v>
      </c>
      <c r="G54" s="226">
        <v>4.2756542167417297E-2</v>
      </c>
      <c r="H54" s="226">
        <v>4.502923455293651E-2</v>
      </c>
      <c r="I54" s="226">
        <v>2.8758526985735281E-2</v>
      </c>
      <c r="J54" s="226">
        <v>2.739180064114502E-2</v>
      </c>
      <c r="K54" s="226">
        <v>9.2266696214426611E-3</v>
      </c>
      <c r="L54" s="226">
        <v>5.0727940702977682E-2</v>
      </c>
      <c r="M54" s="226">
        <v>7.4889332722383128E-2</v>
      </c>
      <c r="N54" s="226">
        <v>5.7360103879007418E-2</v>
      </c>
      <c r="O54" s="226">
        <v>3.5589607104835629E-2</v>
      </c>
      <c r="P54" s="226">
        <v>3.1748858898041611E-2</v>
      </c>
      <c r="Q54" s="226">
        <v>2.323300712199217E-2</v>
      </c>
      <c r="R54" s="226">
        <v>5.9183991125931054E-3</v>
      </c>
      <c r="S54" s="226">
        <v>1.7387310904234621E-2</v>
      </c>
      <c r="T54" s="226">
        <v>6.1884850626525413E-2</v>
      </c>
      <c r="U54" s="226">
        <v>4.1461121475814808E-2</v>
      </c>
      <c r="V54" s="226">
        <v>5.339337397703614E-2</v>
      </c>
      <c r="W54" s="226">
        <v>3.8228145174879442E-2</v>
      </c>
      <c r="X54" s="226">
        <v>2.8698491089349569E-2</v>
      </c>
      <c r="Y54" s="226">
        <v>3.391562083331541E-2</v>
      </c>
      <c r="DA54" s="69" t="s">
        <v>1491</v>
      </c>
    </row>
    <row r="55" spans="1:105" ht="12" customHeight="1" x14ac:dyDescent="0.25">
      <c r="A55" s="37" t="s">
        <v>35</v>
      </c>
      <c r="B55" s="226">
        <v>4.8520098942109652E-2</v>
      </c>
      <c r="C55" s="226">
        <v>2.7843158577141661E-2</v>
      </c>
      <c r="D55" s="226">
        <v>0.27973965670835921</v>
      </c>
      <c r="E55" s="226">
        <v>0.32903115124064958</v>
      </c>
      <c r="F55" s="226">
        <v>0.28623167695423468</v>
      </c>
      <c r="G55" s="226">
        <v>0.39938789617954079</v>
      </c>
      <c r="H55" s="226">
        <v>0.39810897631061481</v>
      </c>
      <c r="I55" s="226">
        <v>0.44569706516669222</v>
      </c>
      <c r="J55" s="226">
        <v>0.38177399504081189</v>
      </c>
      <c r="K55" s="226">
        <v>6.8142061285790131E-2</v>
      </c>
      <c r="L55" s="226">
        <v>0.20057081487261191</v>
      </c>
      <c r="M55" s="226">
        <v>0.24564578568810849</v>
      </c>
      <c r="N55" s="226">
        <v>0.24646675555317349</v>
      </c>
      <c r="O55" s="226">
        <v>0.1602456316706671</v>
      </c>
      <c r="P55" s="226">
        <v>0.1680088802412005</v>
      </c>
      <c r="Q55" s="226">
        <v>9.3993302152360667E-2</v>
      </c>
      <c r="R55" s="226">
        <v>2.7140126757943341E-2</v>
      </c>
      <c r="S55" s="226">
        <v>7.6792626628019653E-2</v>
      </c>
      <c r="T55" s="226">
        <v>0.1945140274227998</v>
      </c>
      <c r="U55" s="226">
        <v>0.15769931269228091</v>
      </c>
      <c r="V55" s="226">
        <v>0.20518695099336789</v>
      </c>
      <c r="W55" s="226">
        <v>0.1621258559982057</v>
      </c>
      <c r="X55" s="226">
        <v>9.6974054677202534E-2</v>
      </c>
      <c r="Y55" s="226">
        <v>0.1059295407187649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6.286146620243422E-3</v>
      </c>
      <c r="T57" s="226">
        <v>1.2526804323349379E-2</v>
      </c>
      <c r="U57" s="226">
        <v>1.1173027000135199E-2</v>
      </c>
      <c r="V57" s="226">
        <v>1.387522079179972E-2</v>
      </c>
      <c r="W57" s="226">
        <v>1.215945577156328E-2</v>
      </c>
      <c r="X57" s="226">
        <v>1.009993093267726E-2</v>
      </c>
      <c r="Y57" s="226">
        <v>9.91463941544443E-3</v>
      </c>
      <c r="DA57" s="69" t="s">
        <v>1494</v>
      </c>
    </row>
    <row r="58" spans="1:105" ht="12" customHeight="1" x14ac:dyDescent="0.25">
      <c r="A58" s="37" t="s">
        <v>40</v>
      </c>
      <c r="B58" s="226">
        <v>1.166481134198331E-2</v>
      </c>
      <c r="C58" s="226">
        <v>3.383270798974243E-3</v>
      </c>
      <c r="D58" s="226">
        <v>1.283109054710121E-2</v>
      </c>
      <c r="E58" s="226">
        <v>1.8257299499931361E-2</v>
      </c>
      <c r="F58" s="226">
        <v>1.8160336472966158E-2</v>
      </c>
      <c r="G58" s="226">
        <v>5.3585502863314038E-2</v>
      </c>
      <c r="H58" s="226">
        <v>5.7220501627426673E-2</v>
      </c>
      <c r="I58" s="226">
        <v>9.0866647593833061E-2</v>
      </c>
      <c r="J58" s="226">
        <v>0.1177941685983341</v>
      </c>
      <c r="K58" s="226">
        <v>9.7286099042080423E-2</v>
      </c>
      <c r="L58" s="226">
        <v>0.16097439112717929</v>
      </c>
      <c r="M58" s="226">
        <v>0.18585736659005991</v>
      </c>
      <c r="N58" s="226">
        <v>0.14051674125333091</v>
      </c>
      <c r="O58" s="226">
        <v>0.14385195171442541</v>
      </c>
      <c r="P58" s="226">
        <v>0.14775973332442791</v>
      </c>
      <c r="Q58" s="226">
        <v>9.3447224916041599E-2</v>
      </c>
      <c r="R58" s="226">
        <v>3.7003205491739591E-2</v>
      </c>
      <c r="S58" s="226">
        <v>9.8861701837473684E-2</v>
      </c>
      <c r="T58" s="226">
        <v>0.1692614468782562</v>
      </c>
      <c r="U58" s="226">
        <v>0.16021995726142399</v>
      </c>
      <c r="V58" s="226">
        <v>0.17087504531980829</v>
      </c>
      <c r="W58" s="226">
        <v>0.17449770480475629</v>
      </c>
      <c r="X58" s="226">
        <v>0.18549038501428669</v>
      </c>
      <c r="Y58" s="226">
        <v>0.16686327811428289</v>
      </c>
      <c r="DA58" s="69" t="s">
        <v>1495</v>
      </c>
    </row>
    <row r="59" spans="1:105" ht="12" customHeight="1" x14ac:dyDescent="0.25">
      <c r="A59" s="57" t="s">
        <v>1496</v>
      </c>
      <c r="B59" s="261">
        <v>0.27455615692763691</v>
      </c>
      <c r="C59" s="261">
        <v>0.13890202311884889</v>
      </c>
      <c r="D59" s="261">
        <v>0.89227534449113066</v>
      </c>
      <c r="E59" s="261">
        <v>1.0371823797518189</v>
      </c>
      <c r="F59" s="261">
        <v>0.96040138028489475</v>
      </c>
      <c r="G59" s="261">
        <v>1.9890315870327979</v>
      </c>
      <c r="H59" s="261">
        <v>1.9244495860013671</v>
      </c>
      <c r="I59" s="261">
        <v>2.4174261324066801</v>
      </c>
      <c r="J59" s="261">
        <v>2.520151045614877</v>
      </c>
      <c r="K59" s="261">
        <v>1.1154092666101489</v>
      </c>
      <c r="L59" s="261">
        <v>2.160175013768268</v>
      </c>
      <c r="M59" s="261">
        <v>2.5217899387759162</v>
      </c>
      <c r="N59" s="261">
        <v>2.180148052392282</v>
      </c>
      <c r="O59" s="261">
        <v>1.922571260776391</v>
      </c>
      <c r="P59" s="261">
        <v>1.9347284130785329</v>
      </c>
      <c r="Q59" s="261">
        <v>1.2133451354019369</v>
      </c>
      <c r="R59" s="261">
        <v>0.4414166323283964</v>
      </c>
      <c r="S59" s="261">
        <v>1.198109193313774</v>
      </c>
      <c r="T59" s="261">
        <v>2.2970826491488552</v>
      </c>
      <c r="U59" s="261">
        <v>2.0370170652413742</v>
      </c>
      <c r="V59" s="261">
        <v>2.328429011570496</v>
      </c>
      <c r="W59" s="261">
        <v>2.1868929414400622</v>
      </c>
      <c r="X59" s="261">
        <v>1.9248754147225919</v>
      </c>
      <c r="Y59" s="261">
        <v>1.8470421208126639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1.6021071214218015</v>
      </c>
      <c r="C60" s="261">
        <f t="shared" si="1"/>
        <v>0.64775631701718184</v>
      </c>
      <c r="D60" s="261">
        <f t="shared" si="1"/>
        <v>5.9154831947579032</v>
      </c>
      <c r="E60" s="261">
        <f t="shared" si="1"/>
        <v>7.3061190889577743</v>
      </c>
      <c r="F60" s="261">
        <f t="shared" si="1"/>
        <v>6.7199032971834622</v>
      </c>
      <c r="G60" s="261">
        <f t="shared" si="1"/>
        <v>9.968079947642682</v>
      </c>
      <c r="H60" s="261">
        <f t="shared" si="1"/>
        <v>10.032575444554199</v>
      </c>
      <c r="I60" s="261">
        <f t="shared" si="1"/>
        <v>11.179378437701313</v>
      </c>
      <c r="J60" s="261">
        <f t="shared" si="1"/>
        <v>10.202664720280669</v>
      </c>
      <c r="K60" s="261">
        <f t="shared" si="1"/>
        <v>2.7367524120633329</v>
      </c>
      <c r="L60" s="261">
        <f t="shared" si="1"/>
        <v>7.7802030978054972</v>
      </c>
      <c r="M60" s="261">
        <f t="shared" si="1"/>
        <v>10.24943219549842</v>
      </c>
      <c r="N60" s="261">
        <f t="shared" si="1"/>
        <v>8.6964018202724471</v>
      </c>
      <c r="O60" s="261">
        <f t="shared" si="1"/>
        <v>6.1089850020017229</v>
      </c>
      <c r="P60" s="261">
        <f t="shared" si="1"/>
        <v>6.4224388540349686</v>
      </c>
      <c r="Q60" s="261">
        <f t="shared" si="1"/>
        <v>3.8466665397584219</v>
      </c>
      <c r="R60" s="261">
        <f t="shared" si="1"/>
        <v>1.2515386575436636</v>
      </c>
      <c r="S60" s="261">
        <f t="shared" si="1"/>
        <v>3.4234313624716806</v>
      </c>
      <c r="T60" s="261">
        <f t="shared" si="1"/>
        <v>8.3586590236617031</v>
      </c>
      <c r="U60" s="261">
        <f t="shared" si="1"/>
        <v>6.8147895739192039</v>
      </c>
      <c r="V60" s="261">
        <f t="shared" si="1"/>
        <v>8.639046089566321</v>
      </c>
      <c r="W60" s="261">
        <f t="shared" si="1"/>
        <v>7.2361223764025624</v>
      </c>
      <c r="X60" s="261">
        <f t="shared" si="1"/>
        <v>5.5369422719184795</v>
      </c>
      <c r="Y60" s="261">
        <f t="shared" si="1"/>
        <v>5.6346544993820871</v>
      </c>
      <c r="DA60" s="70"/>
    </row>
    <row r="61" spans="1:105" ht="12" customHeight="1" x14ac:dyDescent="0.25">
      <c r="A61" s="60" t="s">
        <v>1499</v>
      </c>
      <c r="B61" s="262">
        <v>1.0267690170023029</v>
      </c>
      <c r="C61" s="262">
        <v>0.50775439772185982</v>
      </c>
      <c r="D61" s="262">
        <v>4.8424266611536693</v>
      </c>
      <c r="E61" s="262">
        <v>5.8595878587280383</v>
      </c>
      <c r="F61" s="262">
        <v>5.1270550878252097</v>
      </c>
      <c r="G61" s="262">
        <v>8.0413046635296883</v>
      </c>
      <c r="H61" s="262">
        <v>8.2385078328748627</v>
      </c>
      <c r="I61" s="262">
        <v>9.2404150959297855</v>
      </c>
      <c r="J61" s="262">
        <v>8.4355374028461121</v>
      </c>
      <c r="K61" s="262">
        <v>2.2805682863020711</v>
      </c>
      <c r="L61" s="262">
        <v>6.4085805960706006</v>
      </c>
      <c r="M61" s="262">
        <v>8.1368914995901527</v>
      </c>
      <c r="N61" s="262">
        <v>7.1440871695216517</v>
      </c>
      <c r="O61" s="262">
        <v>5.0142895092932989</v>
      </c>
      <c r="P61" s="262">
        <v>5.1783674561783357</v>
      </c>
      <c r="Q61" s="262">
        <v>3.0635950959039531</v>
      </c>
      <c r="R61" s="262">
        <v>0.93600658414779847</v>
      </c>
      <c r="S61" s="262">
        <v>2.6911691323659199</v>
      </c>
      <c r="T61" s="262">
        <v>6.6416332553007544</v>
      </c>
      <c r="U61" s="262">
        <v>5.4108459722286302</v>
      </c>
      <c r="V61" s="262">
        <v>6.6905316795588359</v>
      </c>
      <c r="W61" s="262">
        <v>5.5151070811203446</v>
      </c>
      <c r="X61" s="262">
        <v>4.1637105042067963</v>
      </c>
      <c r="Y61" s="262">
        <v>4.2994979630678891</v>
      </c>
      <c r="DA61" s="72" t="s">
        <v>1500</v>
      </c>
    </row>
    <row r="62" spans="1:105" ht="12" customHeight="1" x14ac:dyDescent="0.25">
      <c r="A62" s="59" t="s">
        <v>28</v>
      </c>
      <c r="B62" s="230">
        <v>1.8281034211372348E-2</v>
      </c>
      <c r="C62" s="230">
        <v>7.0820795048084787E-3</v>
      </c>
      <c r="D62" s="230">
        <v>5.7437899822830589E-2</v>
      </c>
      <c r="E62" s="230">
        <v>7.9697677589029473E-2</v>
      </c>
      <c r="F62" s="230">
        <v>7.1101286074418305E-2</v>
      </c>
      <c r="G62" s="230">
        <v>1.6464321171386269</v>
      </c>
      <c r="H62" s="230">
        <v>2.9120379916806129</v>
      </c>
      <c r="I62" s="230">
        <v>4.2176721439727238</v>
      </c>
      <c r="J62" s="230">
        <v>4.1835467029547582</v>
      </c>
      <c r="K62" s="230">
        <v>1.2499892179930121</v>
      </c>
      <c r="L62" s="230">
        <v>3.753904043217517</v>
      </c>
      <c r="M62" s="230">
        <v>5.1242541603585376</v>
      </c>
      <c r="N62" s="230">
        <v>3.948714397873653</v>
      </c>
      <c r="O62" s="230">
        <v>2.2345510234598449</v>
      </c>
      <c r="P62" s="230">
        <v>2.291615659022177</v>
      </c>
      <c r="Q62" s="230">
        <v>1.20092539456617</v>
      </c>
      <c r="R62" s="230">
        <v>0.29943837197484369</v>
      </c>
      <c r="S62" s="230">
        <v>0.98431481615733984</v>
      </c>
      <c r="T62" s="230">
        <v>2.9476630241030861</v>
      </c>
      <c r="U62" s="230">
        <v>2.3337618670423779</v>
      </c>
      <c r="V62" s="230">
        <v>2.1990873379665832</v>
      </c>
      <c r="W62" s="230">
        <v>1.296969353096272</v>
      </c>
      <c r="X62" s="230">
        <v>0.8009892754952963</v>
      </c>
      <c r="Y62" s="230">
        <v>0.77130390385689362</v>
      </c>
      <c r="DA62" s="71" t="s">
        <v>1501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1.6441652513463491E-3</v>
      </c>
      <c r="T63" s="295">
        <v>3.5609726511985407E-2</v>
      </c>
      <c r="U63" s="295">
        <v>1.2396896233410689E-2</v>
      </c>
      <c r="V63" s="295">
        <v>2.7044042566233212E-3</v>
      </c>
      <c r="W63" s="295">
        <v>2.940572667827243E-3</v>
      </c>
      <c r="X63" s="295">
        <v>7.7640401170460588E-2</v>
      </c>
      <c r="Y63" s="295">
        <v>0.24832306151607059</v>
      </c>
      <c r="DA63" s="122" t="s">
        <v>1502</v>
      </c>
    </row>
    <row r="64" spans="1:105" ht="12" customHeight="1" x14ac:dyDescent="0.25">
      <c r="A64" s="59" t="s">
        <v>159</v>
      </c>
      <c r="B64" s="295">
        <v>2.6926847971168521E-2</v>
      </c>
      <c r="C64" s="295">
        <v>1.049646854825707E-2</v>
      </c>
      <c r="D64" s="295">
        <v>8.4921385739163427E-2</v>
      </c>
      <c r="E64" s="295">
        <v>0.1275014695889635</v>
      </c>
      <c r="F64" s="295">
        <v>0.113818579565756</v>
      </c>
      <c r="G64" s="295">
        <v>0.60891894927828483</v>
      </c>
      <c r="H64" s="295">
        <v>0.54124617092009419</v>
      </c>
      <c r="I64" s="295">
        <v>0.29297291261947039</v>
      </c>
      <c r="J64" s="295">
        <v>0.27862824784984169</v>
      </c>
      <c r="K64" s="295">
        <v>0.122902527552936</v>
      </c>
      <c r="L64" s="295">
        <v>0.53588118433085308</v>
      </c>
      <c r="M64" s="295">
        <v>0.70386796051676193</v>
      </c>
      <c r="N64" s="295">
        <v>0.60326106275272784</v>
      </c>
      <c r="O64" s="295">
        <v>0.50516853444549004</v>
      </c>
      <c r="P64" s="295">
        <v>0.4588111373131486</v>
      </c>
      <c r="Q64" s="295">
        <v>0.36916131459721452</v>
      </c>
      <c r="R64" s="295">
        <v>0.1139634827270736</v>
      </c>
      <c r="S64" s="295">
        <v>0.31481247310868349</v>
      </c>
      <c r="T64" s="295">
        <v>0.88298784726702306</v>
      </c>
      <c r="U64" s="295">
        <v>0.63800507960594077</v>
      </c>
      <c r="V64" s="295">
        <v>0.92686468000707489</v>
      </c>
      <c r="W64" s="295">
        <v>0.80427227733021323</v>
      </c>
      <c r="X64" s="295">
        <v>0.75017866696284796</v>
      </c>
      <c r="Y64" s="295">
        <v>0.79544304504651808</v>
      </c>
      <c r="DA64" s="122" t="s">
        <v>1503</v>
      </c>
    </row>
    <row r="65" spans="1:105" ht="12" customHeight="1" x14ac:dyDescent="0.25">
      <c r="A65" s="59" t="s">
        <v>32</v>
      </c>
      <c r="B65" s="295">
        <v>0.4693966537956723</v>
      </c>
      <c r="C65" s="295">
        <v>4.0409775934912087E-2</v>
      </c>
      <c r="D65" s="295">
        <v>0</v>
      </c>
      <c r="E65" s="295">
        <v>0</v>
      </c>
      <c r="F65" s="295">
        <v>0</v>
      </c>
      <c r="G65" s="295">
        <v>9.8055423685697335E-2</v>
      </c>
      <c r="H65" s="295">
        <v>0</v>
      </c>
      <c r="I65" s="295">
        <v>0.18930218461734899</v>
      </c>
      <c r="J65" s="295">
        <v>8.9973378558207057E-2</v>
      </c>
      <c r="K65" s="295">
        <v>0</v>
      </c>
      <c r="L65" s="295">
        <v>0</v>
      </c>
      <c r="M65" s="295">
        <v>0</v>
      </c>
      <c r="N65" s="295">
        <v>0</v>
      </c>
      <c r="O65" s="295">
        <v>0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1504</v>
      </c>
    </row>
    <row r="66" spans="1:105" ht="12" customHeight="1" x14ac:dyDescent="0.25">
      <c r="A66" s="59" t="s">
        <v>35</v>
      </c>
      <c r="B66" s="295">
        <v>0.51216448102409007</v>
      </c>
      <c r="C66" s="295">
        <v>0.44976607373388222</v>
      </c>
      <c r="D66" s="295">
        <v>4.7000673755916749</v>
      </c>
      <c r="E66" s="295">
        <v>5.6523887115500457</v>
      </c>
      <c r="F66" s="295">
        <v>4.9421352221850352</v>
      </c>
      <c r="G66" s="295">
        <v>5.6878981734270786</v>
      </c>
      <c r="H66" s="295">
        <v>4.7852236702741564</v>
      </c>
      <c r="I66" s="295">
        <v>4.5404678547202426</v>
      </c>
      <c r="J66" s="295">
        <v>3.8833890734833059</v>
      </c>
      <c r="K66" s="295">
        <v>0.90767654075612236</v>
      </c>
      <c r="L66" s="295">
        <v>2.1187953685222318</v>
      </c>
      <c r="M66" s="295">
        <v>2.308769378714854</v>
      </c>
      <c r="N66" s="295">
        <v>2.592111708895271</v>
      </c>
      <c r="O66" s="295">
        <v>2.274569951387964</v>
      </c>
      <c r="P66" s="295">
        <v>2.42794065984301</v>
      </c>
      <c r="Q66" s="295">
        <v>1.4935083867405681</v>
      </c>
      <c r="R66" s="295">
        <v>0.52260472944588121</v>
      </c>
      <c r="S66" s="295">
        <v>1.390397677848551</v>
      </c>
      <c r="T66" s="295">
        <v>2.775372657418659</v>
      </c>
      <c r="U66" s="295">
        <v>2.4266821293469012</v>
      </c>
      <c r="V66" s="295">
        <v>3.561875257328555</v>
      </c>
      <c r="W66" s="295">
        <v>3.4109248780260319</v>
      </c>
      <c r="X66" s="295">
        <v>2.534902160578191</v>
      </c>
      <c r="Y66" s="295">
        <v>2.484427952648407</v>
      </c>
      <c r="DA66" s="122" t="s">
        <v>1505</v>
      </c>
    </row>
    <row r="67" spans="1:105" ht="12" customHeight="1" x14ac:dyDescent="0.25">
      <c r="A67" s="60" t="s">
        <v>1506</v>
      </c>
      <c r="B67" s="262">
        <v>0.57533810441949851</v>
      </c>
      <c r="C67" s="262">
        <v>0.14000191929532199</v>
      </c>
      <c r="D67" s="262">
        <v>1.0730565336042339</v>
      </c>
      <c r="E67" s="262">
        <v>1.446531230229736</v>
      </c>
      <c r="F67" s="262">
        <v>1.5928482093582521</v>
      </c>
      <c r="G67" s="262">
        <v>1.926775284112993</v>
      </c>
      <c r="H67" s="262">
        <v>1.794067611679337</v>
      </c>
      <c r="I67" s="262">
        <v>1.9389633417715271</v>
      </c>
      <c r="J67" s="262">
        <v>1.7671273174345581</v>
      </c>
      <c r="K67" s="262">
        <v>0.45618412576126172</v>
      </c>
      <c r="L67" s="262">
        <v>1.3716225017348971</v>
      </c>
      <c r="M67" s="262">
        <v>2.1125406959082671</v>
      </c>
      <c r="N67" s="262">
        <v>1.5523146507507961</v>
      </c>
      <c r="O67" s="262">
        <v>1.094695492708424</v>
      </c>
      <c r="P67" s="262">
        <v>1.2440713978566329</v>
      </c>
      <c r="Q67" s="262">
        <v>0.7830714438544687</v>
      </c>
      <c r="R67" s="262">
        <v>0.31553207339586509</v>
      </c>
      <c r="S67" s="262">
        <v>0.73226223010576064</v>
      </c>
      <c r="T67" s="262">
        <v>1.7170257683609489</v>
      </c>
      <c r="U67" s="262">
        <v>1.403943601690574</v>
      </c>
      <c r="V67" s="262">
        <v>1.948514410007486</v>
      </c>
      <c r="W67" s="262">
        <v>1.721015295282218</v>
      </c>
      <c r="X67" s="262">
        <v>1.373231767711683</v>
      </c>
      <c r="Y67" s="262">
        <v>1.335156536314198</v>
      </c>
      <c r="DA67" s="72" t="s">
        <v>1507</v>
      </c>
    </row>
    <row r="68" spans="1:105" ht="12" customHeight="1" x14ac:dyDescent="0.25">
      <c r="A68" s="147" t="s">
        <v>28</v>
      </c>
      <c r="B68" s="229">
        <v>8.3011597216364741E-4</v>
      </c>
      <c r="C68" s="229">
        <v>7.9090612465258228E-4</v>
      </c>
      <c r="D68" s="229">
        <v>7.2144844866753634E-3</v>
      </c>
      <c r="E68" s="229">
        <v>6.1188390573966907E-3</v>
      </c>
      <c r="F68" s="229">
        <v>4.5119360167529734E-3</v>
      </c>
      <c r="G68" s="229">
        <v>0.20561068782827391</v>
      </c>
      <c r="H68" s="229">
        <v>0.37999255160458528</v>
      </c>
      <c r="I68" s="229">
        <v>0.66498603844172643</v>
      </c>
      <c r="J68" s="229">
        <v>0.68110091238948367</v>
      </c>
      <c r="K68" s="229">
        <v>0.2082199506027137</v>
      </c>
      <c r="L68" s="229">
        <v>0.420522281534017</v>
      </c>
      <c r="M68" s="229">
        <v>0.45432120731826831</v>
      </c>
      <c r="N68" s="229">
        <v>0.41680514354373011</v>
      </c>
      <c r="O68" s="229">
        <v>0.2240262528203934</v>
      </c>
      <c r="P68" s="229">
        <v>0.18708784780154811</v>
      </c>
      <c r="Q68" s="229">
        <v>9.2933792276962676E-2</v>
      </c>
      <c r="R68" s="229">
        <v>1.8791764379739059E-2</v>
      </c>
      <c r="S68" s="229">
        <v>7.5798168019043655E-2</v>
      </c>
      <c r="T68" s="229">
        <v>0.21022071941868251</v>
      </c>
      <c r="U68" s="229">
        <v>0.1649405570320886</v>
      </c>
      <c r="V68" s="229">
        <v>0.10816548789884869</v>
      </c>
      <c r="W68" s="229">
        <v>5.6536235457450568E-2</v>
      </c>
      <c r="X68" s="229">
        <v>2.7634635499079751E-2</v>
      </c>
      <c r="Y68" s="229">
        <v>3.0154873459774339E-2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1.2661062490062409E-4</v>
      </c>
      <c r="T70" s="229">
        <v>2.5396058723265759E-3</v>
      </c>
      <c r="U70" s="229">
        <v>8.7616093102040147E-4</v>
      </c>
      <c r="V70" s="229">
        <v>1.3302027656794679E-4</v>
      </c>
      <c r="W70" s="229">
        <v>1.2818260379949341E-4</v>
      </c>
      <c r="X70" s="229">
        <v>2.6786428382842972E-3</v>
      </c>
      <c r="Y70" s="229">
        <v>9.7084306973120229E-3</v>
      </c>
      <c r="DA70" s="73" t="s">
        <v>1510</v>
      </c>
    </row>
    <row r="71" spans="1:105" ht="12" customHeight="1" x14ac:dyDescent="0.25">
      <c r="A71" s="147" t="s">
        <v>159</v>
      </c>
      <c r="B71" s="229">
        <v>1.222710177249393E-3</v>
      </c>
      <c r="C71" s="229">
        <v>1.172215202667965E-3</v>
      </c>
      <c r="D71" s="229">
        <v>1.066654633773091E-2</v>
      </c>
      <c r="E71" s="229">
        <v>9.7890050952227099E-3</v>
      </c>
      <c r="F71" s="229">
        <v>7.222684382683294E-3</v>
      </c>
      <c r="G71" s="229">
        <v>7.6043368377899725E-2</v>
      </c>
      <c r="H71" s="229">
        <v>7.0627345564073823E-2</v>
      </c>
      <c r="I71" s="229">
        <v>4.619204382966749E-2</v>
      </c>
      <c r="J71" s="229">
        <v>4.5361978078068708E-2</v>
      </c>
      <c r="K71" s="229">
        <v>2.0472783162969709E-2</v>
      </c>
      <c r="L71" s="229">
        <v>6.0030830748889173E-2</v>
      </c>
      <c r="M71" s="229">
        <v>6.2405597303988453E-2</v>
      </c>
      <c r="N71" s="229">
        <v>6.3677006873526523E-2</v>
      </c>
      <c r="O71" s="229">
        <v>5.0645974348513971E-2</v>
      </c>
      <c r="P71" s="229">
        <v>3.7457410403594578E-2</v>
      </c>
      <c r="Q71" s="229">
        <v>2.8567603851745921E-2</v>
      </c>
      <c r="R71" s="229">
        <v>7.1519722111017467E-3</v>
      </c>
      <c r="S71" s="229">
        <v>2.4242456112098531E-2</v>
      </c>
      <c r="T71" s="229">
        <v>6.2972713967841834E-2</v>
      </c>
      <c r="U71" s="229">
        <v>4.5091538560817122E-2</v>
      </c>
      <c r="V71" s="229">
        <v>4.5589262690165618E-2</v>
      </c>
      <c r="W71" s="229">
        <v>3.505906036598979E-2</v>
      </c>
      <c r="X71" s="229">
        <v>2.5881637438759441E-2</v>
      </c>
      <c r="Y71" s="229">
        <v>3.1098616573689411E-2</v>
      </c>
      <c r="DA71" s="73" t="s">
        <v>1511</v>
      </c>
    </row>
    <row r="72" spans="1:105" ht="12" customHeight="1" x14ac:dyDescent="0.25">
      <c r="A72" s="147" t="s">
        <v>32</v>
      </c>
      <c r="B72" s="229">
        <v>2.1314639811436921E-2</v>
      </c>
      <c r="C72" s="229">
        <v>4.5128467226413617E-3</v>
      </c>
      <c r="D72" s="229">
        <v>0</v>
      </c>
      <c r="E72" s="229">
        <v>0</v>
      </c>
      <c r="F72" s="229">
        <v>0</v>
      </c>
      <c r="G72" s="229">
        <v>1.2245414128793691E-2</v>
      </c>
      <c r="H72" s="229">
        <v>0</v>
      </c>
      <c r="I72" s="229">
        <v>2.984663234124282E-2</v>
      </c>
      <c r="J72" s="229">
        <v>1.464808560245728E-2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1512</v>
      </c>
    </row>
    <row r="73" spans="1:105" ht="12" customHeight="1" x14ac:dyDescent="0.25">
      <c r="A73" s="147" t="s">
        <v>33</v>
      </c>
      <c r="B73" s="229">
        <v>3.2411957596420453E-2</v>
      </c>
      <c r="C73" s="229">
        <v>1.85516938597763E-2</v>
      </c>
      <c r="D73" s="229">
        <v>0.36553148839130339</v>
      </c>
      <c r="E73" s="229">
        <v>0.726188072447153</v>
      </c>
      <c r="F73" s="229">
        <v>0.47477971481411618</v>
      </c>
      <c r="G73" s="229">
        <v>0.28687370067015061</v>
      </c>
      <c r="H73" s="229">
        <v>0.42419033665542999</v>
      </c>
      <c r="I73" s="229">
        <v>0.14364999821129709</v>
      </c>
      <c r="J73" s="229">
        <v>9.1683351422231246E-2</v>
      </c>
      <c r="K73" s="229">
        <v>4.3385484108654872E-2</v>
      </c>
      <c r="L73" s="229">
        <v>0.22536669141499541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6.1668695129231252E-3</v>
      </c>
      <c r="S73" s="229">
        <v>6.3304191612534371E-3</v>
      </c>
      <c r="T73" s="229">
        <v>1.490643586681764E-3</v>
      </c>
      <c r="U73" s="229">
        <v>1.095857563409029E-4</v>
      </c>
      <c r="V73" s="229">
        <v>1.878943313985993E-2</v>
      </c>
      <c r="W73" s="229">
        <v>2.25347119789003E-5</v>
      </c>
      <c r="X73" s="229">
        <v>1.015539058266645E-5</v>
      </c>
      <c r="Y73" s="229">
        <v>6.8413944222407168E-5</v>
      </c>
      <c r="DA73" s="73" t="s">
        <v>1513</v>
      </c>
    </row>
    <row r="74" spans="1:105" ht="12" customHeight="1" x14ac:dyDescent="0.25">
      <c r="A74" s="147" t="s">
        <v>35</v>
      </c>
      <c r="B74" s="229">
        <v>2.3256666507878391E-2</v>
      </c>
      <c r="C74" s="229">
        <v>5.0228572290885662E-2</v>
      </c>
      <c r="D74" s="229">
        <v>0.59035172372470757</v>
      </c>
      <c r="E74" s="229">
        <v>0.43396567957936849</v>
      </c>
      <c r="F74" s="229">
        <v>0.31361736390114298</v>
      </c>
      <c r="G74" s="229">
        <v>0.71031938915769766</v>
      </c>
      <c r="H74" s="229">
        <v>0.62442501013412932</v>
      </c>
      <c r="I74" s="229">
        <v>0.71588014153665946</v>
      </c>
      <c r="J74" s="229">
        <v>0.63223385058537374</v>
      </c>
      <c r="K74" s="229">
        <v>0.15119839576131319</v>
      </c>
      <c r="L74" s="229">
        <v>0.2373530735513926</v>
      </c>
      <c r="M74" s="229">
        <v>0.20469767086724461</v>
      </c>
      <c r="N74" s="229">
        <v>0.27360942930926191</v>
      </c>
      <c r="O74" s="229">
        <v>0.22803837443744401</v>
      </c>
      <c r="P74" s="229">
        <v>0.1982174414158617</v>
      </c>
      <c r="Q74" s="229">
        <v>0.11557537113068519</v>
      </c>
      <c r="R74" s="229">
        <v>3.2796948750139929E-2</v>
      </c>
      <c r="S74" s="229">
        <v>0.1070689936480712</v>
      </c>
      <c r="T74" s="229">
        <v>0.19793335667160281</v>
      </c>
      <c r="U74" s="229">
        <v>0.1715077736965287</v>
      </c>
      <c r="V74" s="229">
        <v>0.17519630457243571</v>
      </c>
      <c r="W74" s="229">
        <v>0.1486857430912952</v>
      </c>
      <c r="X74" s="229">
        <v>8.7455724285561198E-2</v>
      </c>
      <c r="Y74" s="229">
        <v>9.7131118042336581E-2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1.00863290077686E-3</v>
      </c>
      <c r="C76" s="229">
        <v>4.5243398651199202E-4</v>
      </c>
      <c r="D76" s="229">
        <v>6.9086078962201066E-3</v>
      </c>
      <c r="E76" s="229">
        <v>0.1775850842434149</v>
      </c>
      <c r="F76" s="229">
        <v>0.12157218477017891</v>
      </c>
      <c r="G76" s="229">
        <v>0.1222481881164727</v>
      </c>
      <c r="H76" s="229">
        <v>0.13142214920115669</v>
      </c>
      <c r="I76" s="229">
        <v>0.17491246124063919</v>
      </c>
      <c r="J76" s="229">
        <v>0.13885484416655169</v>
      </c>
      <c r="K76" s="229">
        <v>3.2907512125610168E-2</v>
      </c>
      <c r="L76" s="229">
        <v>0.42834962448560321</v>
      </c>
      <c r="M76" s="229">
        <v>0.72475677275104988</v>
      </c>
      <c r="N76" s="229">
        <v>0.79822307102427759</v>
      </c>
      <c r="O76" s="229">
        <v>0.59198489110207231</v>
      </c>
      <c r="P76" s="229">
        <v>0.66556862226323721</v>
      </c>
      <c r="Q76" s="229">
        <v>0.37470106954342702</v>
      </c>
      <c r="R76" s="229">
        <v>7.2972995752868391E-2</v>
      </c>
      <c r="S76" s="229">
        <v>0.28588507733753088</v>
      </c>
      <c r="T76" s="229">
        <v>0.96418095853161079</v>
      </c>
      <c r="U76" s="229">
        <v>0.75177535513277804</v>
      </c>
      <c r="V76" s="229">
        <v>1.2274090523194381</v>
      </c>
      <c r="W76" s="229">
        <v>1.0189342315696179</v>
      </c>
      <c r="X76" s="229">
        <v>0.97511721861743905</v>
      </c>
      <c r="Y76" s="229">
        <v>1.0332764174920139</v>
      </c>
      <c r="DA76" s="73" t="s">
        <v>1516</v>
      </c>
    </row>
    <row r="77" spans="1:105" ht="12" customHeight="1" x14ac:dyDescent="0.25">
      <c r="A77" s="147" t="s">
        <v>39</v>
      </c>
      <c r="B77" s="229">
        <v>0.49529338145357288</v>
      </c>
      <c r="C77" s="229">
        <v>6.4293251108186095E-2</v>
      </c>
      <c r="D77" s="229">
        <v>9.238368276759712E-2</v>
      </c>
      <c r="E77" s="229">
        <v>9.2884549807180306E-2</v>
      </c>
      <c r="F77" s="229">
        <v>0.67114432547337788</v>
      </c>
      <c r="G77" s="229">
        <v>0.51343453583370513</v>
      </c>
      <c r="H77" s="229">
        <v>0.16341021851996121</v>
      </c>
      <c r="I77" s="229">
        <v>0.16349602617029499</v>
      </c>
      <c r="J77" s="229">
        <v>0.16324429519039149</v>
      </c>
      <c r="K77" s="229">
        <v>0</v>
      </c>
      <c r="L77" s="229">
        <v>0</v>
      </c>
      <c r="M77" s="229">
        <v>0.66635944766771571</v>
      </c>
      <c r="N77" s="229">
        <v>0</v>
      </c>
      <c r="O77" s="229">
        <v>0</v>
      </c>
      <c r="P77" s="229">
        <v>0.1557400759723917</v>
      </c>
      <c r="Q77" s="229">
        <v>0.17129360705164789</v>
      </c>
      <c r="R77" s="229">
        <v>0.1776515227890928</v>
      </c>
      <c r="S77" s="229">
        <v>0.23281050520286239</v>
      </c>
      <c r="T77" s="229">
        <v>0.27768777031220271</v>
      </c>
      <c r="U77" s="229">
        <v>0.26964263058100069</v>
      </c>
      <c r="V77" s="229">
        <v>0.37323184911017038</v>
      </c>
      <c r="W77" s="229">
        <v>0.46164930748208638</v>
      </c>
      <c r="X77" s="229">
        <v>0.25445375364197681</v>
      </c>
      <c r="Y77" s="229">
        <v>0.133718666104849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5.5193764704219062</v>
      </c>
      <c r="C79" s="261">
        <f t="shared" si="2"/>
        <v>2.6439873723649003</v>
      </c>
      <c r="D79" s="261">
        <f t="shared" si="2"/>
        <v>25.853481887671933</v>
      </c>
      <c r="E79" s="261">
        <f t="shared" si="2"/>
        <v>35.08523328102001</v>
      </c>
      <c r="F79" s="261">
        <f t="shared" si="2"/>
        <v>30.542276753004721</v>
      </c>
      <c r="G79" s="261">
        <f t="shared" si="2"/>
        <v>42.216292156671592</v>
      </c>
      <c r="H79" s="261">
        <f t="shared" si="2"/>
        <v>43.547643646929465</v>
      </c>
      <c r="I79" s="261">
        <f t="shared" si="2"/>
        <v>47.563629582484673</v>
      </c>
      <c r="J79" s="261">
        <f t="shared" si="2"/>
        <v>43.482868792829898</v>
      </c>
      <c r="K79" s="261">
        <f t="shared" si="2"/>
        <v>12.201545442092078</v>
      </c>
      <c r="L79" s="261">
        <f t="shared" si="2"/>
        <v>35.505582461558021</v>
      </c>
      <c r="M79" s="261">
        <f t="shared" si="2"/>
        <v>45.126193031413827</v>
      </c>
      <c r="N79" s="261">
        <f t="shared" si="2"/>
        <v>39.921094749631244</v>
      </c>
      <c r="O79" s="261">
        <f t="shared" si="2"/>
        <v>28.533567101484163</v>
      </c>
      <c r="P79" s="261">
        <f t="shared" si="2"/>
        <v>30.23952416484325</v>
      </c>
      <c r="Q79" s="261">
        <f t="shared" si="2"/>
        <v>18.052899922707368</v>
      </c>
      <c r="R79" s="261">
        <f t="shared" si="2"/>
        <v>5.5177295789428831</v>
      </c>
      <c r="S79" s="261">
        <f t="shared" si="2"/>
        <v>15.915556253361359</v>
      </c>
      <c r="T79" s="261">
        <f t="shared" si="2"/>
        <v>40.55547756426764</v>
      </c>
      <c r="U79" s="261">
        <f t="shared" si="2"/>
        <v>32.747431107046609</v>
      </c>
      <c r="V79" s="261">
        <f t="shared" si="2"/>
        <v>44.979857472771663</v>
      </c>
      <c r="W79" s="261">
        <f t="shared" si="2"/>
        <v>38.039326285116438</v>
      </c>
      <c r="X79" s="261">
        <f t="shared" si="2"/>
        <v>32.087568933438348</v>
      </c>
      <c r="Y79" s="261">
        <f t="shared" si="2"/>
        <v>32.655036289939197</v>
      </c>
      <c r="DA79" s="70"/>
    </row>
    <row r="80" spans="1:105" ht="12" customHeight="1" x14ac:dyDescent="0.25">
      <c r="A80" s="60" t="s">
        <v>1521</v>
      </c>
      <c r="B80" s="262">
        <v>5.2476701946276618</v>
      </c>
      <c r="C80" s="262">
        <v>2.5065271462886169</v>
      </c>
      <c r="D80" s="262">
        <v>24.970468322987571</v>
      </c>
      <c r="E80" s="262">
        <v>34.058816809886011</v>
      </c>
      <c r="F80" s="262">
        <v>29.591844297856259</v>
      </c>
      <c r="G80" s="262">
        <v>40.247906632204057</v>
      </c>
      <c r="H80" s="262">
        <v>41.64316976509253</v>
      </c>
      <c r="I80" s="262">
        <v>45.171296229650707</v>
      </c>
      <c r="J80" s="262">
        <v>40.98887680698104</v>
      </c>
      <c r="K80" s="262">
        <v>11.09771407583024</v>
      </c>
      <c r="L80" s="262">
        <v>33.36782997178431</v>
      </c>
      <c r="M80" s="262">
        <v>42.630579164044647</v>
      </c>
      <c r="N80" s="262">
        <v>37.763576540517811</v>
      </c>
      <c r="O80" s="262">
        <v>26.63095204793693</v>
      </c>
      <c r="P80" s="262">
        <v>28.32487814971336</v>
      </c>
      <c r="Q80" s="262">
        <v>16.852149257771401</v>
      </c>
      <c r="R80" s="262">
        <v>5.0808948323260132</v>
      </c>
      <c r="S80" s="262">
        <v>14.72988338208814</v>
      </c>
      <c r="T80" s="262">
        <v>38.282238534496727</v>
      </c>
      <c r="U80" s="262">
        <v>30.731558191576241</v>
      </c>
      <c r="V80" s="262">
        <v>42.675597454476623</v>
      </c>
      <c r="W80" s="262">
        <v>35.875133198614257</v>
      </c>
      <c r="X80" s="262">
        <v>30.182673642964051</v>
      </c>
      <c r="Y80" s="262">
        <v>30.827166387122261</v>
      </c>
      <c r="DA80" s="72" t="s">
        <v>1522</v>
      </c>
    </row>
    <row r="81" spans="1:105" ht="12" customHeight="1" x14ac:dyDescent="0.25">
      <c r="A81" s="59" t="s">
        <v>28</v>
      </c>
      <c r="B81" s="230">
        <v>5.4421761782621453E-2</v>
      </c>
      <c r="C81" s="230">
        <v>2.618494974323788E-2</v>
      </c>
      <c r="D81" s="230">
        <v>0.1836994428748818</v>
      </c>
      <c r="E81" s="230">
        <v>0.15395481077824161</v>
      </c>
      <c r="F81" s="230">
        <v>0.14485835464518951</v>
      </c>
      <c r="G81" s="230">
        <v>5.8552049648117377</v>
      </c>
      <c r="H81" s="230">
        <v>9.7041195792093866</v>
      </c>
      <c r="I81" s="230">
        <v>16.91852115050688</v>
      </c>
      <c r="J81" s="230">
        <v>17.40623287600641</v>
      </c>
      <c r="K81" s="230">
        <v>5.0654228110552957</v>
      </c>
      <c r="L81" s="230">
        <v>10.230158787731771</v>
      </c>
      <c r="M81" s="230">
        <v>13.392495731810371</v>
      </c>
      <c r="N81" s="230">
        <v>10.13973097083268</v>
      </c>
      <c r="O81" s="230">
        <v>5.4499469816744446</v>
      </c>
      <c r="P81" s="230">
        <v>4.8691426826679276</v>
      </c>
      <c r="Q81" s="230">
        <v>2.5599720099812511</v>
      </c>
      <c r="R81" s="230">
        <v>0.6924760461655326</v>
      </c>
      <c r="S81" s="230">
        <v>2.2354476315273542</v>
      </c>
      <c r="T81" s="230">
        <v>5.5912646901488694</v>
      </c>
      <c r="U81" s="230">
        <v>4.4687260750771021</v>
      </c>
      <c r="V81" s="230">
        <v>2.930284975292901</v>
      </c>
      <c r="W81" s="230">
        <v>1.6105286288755569</v>
      </c>
      <c r="X81" s="230">
        <v>0.74553412207028302</v>
      </c>
      <c r="Y81" s="230">
        <v>0.77373064773220546</v>
      </c>
      <c r="DA81" s="71" t="s">
        <v>1523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3.734014013230362E-3</v>
      </c>
      <c r="T82" s="295">
        <v>6.7546189928852265E-2</v>
      </c>
      <c r="U82" s="295">
        <v>2.3737783289121472E-2</v>
      </c>
      <c r="V82" s="295">
        <v>3.603620021580929E-3</v>
      </c>
      <c r="W82" s="295">
        <v>3.6514945056479002E-3</v>
      </c>
      <c r="X82" s="295">
        <v>7.2265097791741673E-2</v>
      </c>
      <c r="Y82" s="295">
        <v>0.2491043572746158</v>
      </c>
      <c r="DA82" s="122" t="s">
        <v>1524</v>
      </c>
    </row>
    <row r="83" spans="1:105" ht="12" customHeight="1" x14ac:dyDescent="0.25">
      <c r="A83" s="59" t="s">
        <v>159</v>
      </c>
      <c r="B83" s="295">
        <v>8.0159934547477163E-2</v>
      </c>
      <c r="C83" s="295">
        <v>3.8809152203244199E-2</v>
      </c>
      <c r="D83" s="295">
        <v>0.27159786998769259</v>
      </c>
      <c r="E83" s="295">
        <v>0.24629907945044849</v>
      </c>
      <c r="F83" s="295">
        <v>0.23188852233546459</v>
      </c>
      <c r="G83" s="295">
        <v>2.1654978774214251</v>
      </c>
      <c r="H83" s="295">
        <v>1.8036569507002029</v>
      </c>
      <c r="I83" s="295">
        <v>1.17521425314233</v>
      </c>
      <c r="J83" s="295">
        <v>1.1592719078485749</v>
      </c>
      <c r="K83" s="295">
        <v>0.49804690923860001</v>
      </c>
      <c r="L83" s="295">
        <v>1.460386185674466</v>
      </c>
      <c r="M83" s="295">
        <v>1.8395942827939751</v>
      </c>
      <c r="N83" s="295">
        <v>1.549087694158171</v>
      </c>
      <c r="O83" s="295">
        <v>1.2320782567208071</v>
      </c>
      <c r="P83" s="295">
        <v>0.97486543311896989</v>
      </c>
      <c r="Q83" s="295">
        <v>0.78692867751218254</v>
      </c>
      <c r="R83" s="295">
        <v>0.26354999663412487</v>
      </c>
      <c r="S83" s="295">
        <v>0.71496109357921467</v>
      </c>
      <c r="T83" s="295">
        <v>1.6748925273630619</v>
      </c>
      <c r="U83" s="295">
        <v>1.2216627478277919</v>
      </c>
      <c r="V83" s="295">
        <v>1.235047648660359</v>
      </c>
      <c r="W83" s="295">
        <v>0.99871560184437258</v>
      </c>
      <c r="X83" s="295">
        <v>0.69824130107630455</v>
      </c>
      <c r="Y83" s="295">
        <v>0.79794573760138976</v>
      </c>
      <c r="DA83" s="122" t="s">
        <v>1525</v>
      </c>
    </row>
    <row r="84" spans="1:105" ht="12" customHeight="1" x14ac:dyDescent="0.25">
      <c r="A84" s="59" t="s">
        <v>32</v>
      </c>
      <c r="B84" s="295">
        <v>1.3973713182231411</v>
      </c>
      <c r="C84" s="295">
        <v>0.1494092167805722</v>
      </c>
      <c r="D84" s="295">
        <v>0</v>
      </c>
      <c r="E84" s="295">
        <v>0</v>
      </c>
      <c r="F84" s="295">
        <v>0</v>
      </c>
      <c r="G84" s="295">
        <v>0.34871440954942939</v>
      </c>
      <c r="H84" s="295">
        <v>0</v>
      </c>
      <c r="I84" s="295">
        <v>0.75935561251782513</v>
      </c>
      <c r="J84" s="295">
        <v>0.37434686189092359</v>
      </c>
      <c r="K84" s="295">
        <v>0</v>
      </c>
      <c r="L84" s="295">
        <v>0</v>
      </c>
      <c r="M84" s="295">
        <v>0</v>
      </c>
      <c r="N84" s="295">
        <v>0</v>
      </c>
      <c r="O84" s="295">
        <v>0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1526</v>
      </c>
    </row>
    <row r="85" spans="1:105" ht="12" customHeight="1" x14ac:dyDescent="0.25">
      <c r="A85" s="59" t="s">
        <v>33</v>
      </c>
      <c r="B85" s="295">
        <v>2.12490289835441</v>
      </c>
      <c r="C85" s="295">
        <v>0.61420079605978706</v>
      </c>
      <c r="D85" s="295">
        <v>9.3073775256882456</v>
      </c>
      <c r="E85" s="295">
        <v>18.271463954893381</v>
      </c>
      <c r="F85" s="295">
        <v>15.24308147356661</v>
      </c>
      <c r="G85" s="295">
        <v>8.1693434041749367</v>
      </c>
      <c r="H85" s="295">
        <v>10.832827469557451</v>
      </c>
      <c r="I85" s="295">
        <v>3.6547316673041368</v>
      </c>
      <c r="J85" s="295">
        <v>2.343062146414371</v>
      </c>
      <c r="K85" s="295">
        <v>1.0554503554367529</v>
      </c>
      <c r="L85" s="295">
        <v>5.4825561923397119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0.22724898690896991</v>
      </c>
      <c r="S85" s="295">
        <v>0.18669739507482519</v>
      </c>
      <c r="T85" s="295">
        <v>3.9646819185368588E-2</v>
      </c>
      <c r="U85" s="295">
        <v>2.969001291309861E-3</v>
      </c>
      <c r="V85" s="295">
        <v>0.50901997202185323</v>
      </c>
      <c r="W85" s="295">
        <v>6.4193872287089237E-4</v>
      </c>
      <c r="X85" s="295">
        <v>2.7397467220369789E-4</v>
      </c>
      <c r="Y85" s="295">
        <v>1.7554033329879599E-3</v>
      </c>
      <c r="DA85" s="122" t="s">
        <v>1527</v>
      </c>
    </row>
    <row r="86" spans="1:105" ht="12" customHeight="1" x14ac:dyDescent="0.25">
      <c r="A86" s="59" t="s">
        <v>35</v>
      </c>
      <c r="B86" s="295">
        <v>1.5246890880207249</v>
      </c>
      <c r="C86" s="295">
        <v>1.6629440588656059</v>
      </c>
      <c r="D86" s="295">
        <v>15.03188245102603</v>
      </c>
      <c r="E86" s="295">
        <v>10.918918353168459</v>
      </c>
      <c r="F86" s="295">
        <v>10.0688695837436</v>
      </c>
      <c r="G86" s="295">
        <v>20.227866838672529</v>
      </c>
      <c r="H86" s="295">
        <v>15.946351950856251</v>
      </c>
      <c r="I86" s="295">
        <v>18.21336481619559</v>
      </c>
      <c r="J86" s="295">
        <v>16.157384956034559</v>
      </c>
      <c r="K86" s="295">
        <v>3.6782440907674521</v>
      </c>
      <c r="L86" s="295">
        <v>5.7741521384533447</v>
      </c>
      <c r="M86" s="295">
        <v>6.0340847824007477</v>
      </c>
      <c r="N86" s="295">
        <v>6.6561702686567337</v>
      </c>
      <c r="O86" s="295">
        <v>5.5475509446996432</v>
      </c>
      <c r="P86" s="295">
        <v>5.1588011503076112</v>
      </c>
      <c r="Q86" s="295">
        <v>3.1836612699070082</v>
      </c>
      <c r="R86" s="295">
        <v>1.208566739016651</v>
      </c>
      <c r="S86" s="295">
        <v>3.1576901462903981</v>
      </c>
      <c r="T86" s="295">
        <v>5.2644562877574339</v>
      </c>
      <c r="U86" s="295">
        <v>4.6466513402582743</v>
      </c>
      <c r="V86" s="295">
        <v>4.7462005579407336</v>
      </c>
      <c r="W86" s="295">
        <v>4.235560504101616</v>
      </c>
      <c r="X86" s="295">
        <v>2.3594024472451549</v>
      </c>
      <c r="Y86" s="295">
        <v>2.492244677401898</v>
      </c>
      <c r="DA86" s="122" t="s">
        <v>1528</v>
      </c>
    </row>
    <row r="87" spans="1:105" ht="12" customHeight="1" x14ac:dyDescent="0.25">
      <c r="A87" s="59" t="s">
        <v>38</v>
      </c>
      <c r="B87" s="295">
        <v>6.6125193699286572E-2</v>
      </c>
      <c r="C87" s="295">
        <v>1.497897263616872E-2</v>
      </c>
      <c r="D87" s="295">
        <v>0.17591103341071609</v>
      </c>
      <c r="E87" s="295">
        <v>4.4681806115954776</v>
      </c>
      <c r="F87" s="295">
        <v>3.903146363565392</v>
      </c>
      <c r="G87" s="295">
        <v>3.4812791375739969</v>
      </c>
      <c r="H87" s="295">
        <v>3.3562138147692382</v>
      </c>
      <c r="I87" s="295">
        <v>4.4501087299839499</v>
      </c>
      <c r="J87" s="295">
        <v>3.548578058786195</v>
      </c>
      <c r="K87" s="295">
        <v>0.80054990933213688</v>
      </c>
      <c r="L87" s="295">
        <v>10.420576667585021</v>
      </c>
      <c r="M87" s="295">
        <v>21.364404367039551</v>
      </c>
      <c r="N87" s="295">
        <v>19.418587606870229</v>
      </c>
      <c r="O87" s="295">
        <v>14.401375864842031</v>
      </c>
      <c r="P87" s="295">
        <v>17.322068883618851</v>
      </c>
      <c r="Q87" s="295">
        <v>10.321587300370959</v>
      </c>
      <c r="R87" s="295">
        <v>2.6890530636007348</v>
      </c>
      <c r="S87" s="295">
        <v>8.4313531016031167</v>
      </c>
      <c r="T87" s="295">
        <v>25.64443202011314</v>
      </c>
      <c r="U87" s="295">
        <v>20.367811243832641</v>
      </c>
      <c r="V87" s="295">
        <v>33.25144068053919</v>
      </c>
      <c r="W87" s="295">
        <v>29.026035030564191</v>
      </c>
      <c r="X87" s="295">
        <v>26.306956700108358</v>
      </c>
      <c r="Y87" s="295">
        <v>26.512385563779159</v>
      </c>
      <c r="DA87" s="122" t="s">
        <v>1529</v>
      </c>
    </row>
    <row r="88" spans="1:105" ht="12" customHeight="1" x14ac:dyDescent="0.25">
      <c r="A88" s="60" t="s">
        <v>1530</v>
      </c>
      <c r="B88" s="262">
        <v>0.27170627579424422</v>
      </c>
      <c r="C88" s="262">
        <v>0.13746022607628319</v>
      </c>
      <c r="D88" s="262">
        <v>0.88301356468436087</v>
      </c>
      <c r="E88" s="262">
        <v>1.026416471134002</v>
      </c>
      <c r="F88" s="262">
        <v>0.95043245514846253</v>
      </c>
      <c r="G88" s="262">
        <v>1.968385524467533</v>
      </c>
      <c r="H88" s="262">
        <v>1.9044738818369329</v>
      </c>
      <c r="I88" s="262">
        <v>2.3923333528339681</v>
      </c>
      <c r="J88" s="262">
        <v>2.4939919858488611</v>
      </c>
      <c r="K88" s="262">
        <v>1.103831366261838</v>
      </c>
      <c r="L88" s="262">
        <v>2.1377524897737068</v>
      </c>
      <c r="M88" s="262">
        <v>2.4956138673691788</v>
      </c>
      <c r="N88" s="262">
        <v>2.1575182091134342</v>
      </c>
      <c r="O88" s="262">
        <v>1.9026150535472319</v>
      </c>
      <c r="P88" s="262">
        <v>1.914646015129889</v>
      </c>
      <c r="Q88" s="262">
        <v>1.200750664935966</v>
      </c>
      <c r="R88" s="262">
        <v>0.43683474661686972</v>
      </c>
      <c r="S88" s="262">
        <v>1.185672871273219</v>
      </c>
      <c r="T88" s="262">
        <v>2.2732390297709131</v>
      </c>
      <c r="U88" s="262">
        <v>2.0158729154703661</v>
      </c>
      <c r="V88" s="262">
        <v>2.3042600182950408</v>
      </c>
      <c r="W88" s="262">
        <v>2.1641930865021801</v>
      </c>
      <c r="X88" s="262">
        <v>1.9048952904742951</v>
      </c>
      <c r="Y88" s="262">
        <v>1.8278699028169381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0.8343637546064322</v>
      </c>
      <c r="C89" s="261">
        <f t="shared" si="3"/>
        <v>0.4158817682641055</v>
      </c>
      <c r="D89" s="261">
        <f t="shared" si="3"/>
        <v>3.5137035986397516</v>
      </c>
      <c r="E89" s="261">
        <f t="shared" si="3"/>
        <v>4.2072692275072789</v>
      </c>
      <c r="F89" s="261">
        <f t="shared" si="3"/>
        <v>3.7366413860138108</v>
      </c>
      <c r="G89" s="261">
        <f t="shared" si="3"/>
        <v>6.3657561082820555</v>
      </c>
      <c r="H89" s="261">
        <f t="shared" si="3"/>
        <v>6.4032353425594364</v>
      </c>
      <c r="I89" s="261">
        <f t="shared" si="3"/>
        <v>7.4529328370814625</v>
      </c>
      <c r="J89" s="261">
        <f t="shared" si="3"/>
        <v>7.1316164065948566</v>
      </c>
      <c r="K89" s="261">
        <f t="shared" si="3"/>
        <v>2.3823200483271938</v>
      </c>
      <c r="L89" s="261">
        <f t="shared" si="3"/>
        <v>5.6749840467257373</v>
      </c>
      <c r="M89" s="261">
        <f t="shared" si="3"/>
        <v>6.974220258210063</v>
      </c>
      <c r="N89" s="261">
        <f t="shared" si="3"/>
        <v>6.0877460662639304</v>
      </c>
      <c r="O89" s="261">
        <f t="shared" si="3"/>
        <v>4.6834845980945659</v>
      </c>
      <c r="P89" s="261">
        <f t="shared" si="3"/>
        <v>4.7836239362902413</v>
      </c>
      <c r="Q89" s="261">
        <f t="shared" si="3"/>
        <v>2.901988701505696</v>
      </c>
      <c r="R89" s="261">
        <f t="shared" si="3"/>
        <v>0.960629167004176</v>
      </c>
      <c r="S89" s="261">
        <f t="shared" si="3"/>
        <v>2.6876246212743906</v>
      </c>
      <c r="T89" s="261">
        <f t="shared" si="3"/>
        <v>5.942424264155763</v>
      </c>
      <c r="U89" s="261">
        <f t="shared" si="3"/>
        <v>5.0145290957232245</v>
      </c>
      <c r="V89" s="261">
        <f t="shared" si="3"/>
        <v>6.0012804873304928</v>
      </c>
      <c r="W89" s="261">
        <f t="shared" si="3"/>
        <v>5.226923724331626</v>
      </c>
      <c r="X89" s="261">
        <f t="shared" si="3"/>
        <v>4.2327281285508853</v>
      </c>
      <c r="Y89" s="261">
        <f t="shared" si="3"/>
        <v>4.2236189348691457</v>
      </c>
      <c r="DA89" s="70"/>
    </row>
    <row r="90" spans="1:105" ht="12" customHeight="1" x14ac:dyDescent="0.25">
      <c r="A90" s="60" t="s">
        <v>1533</v>
      </c>
      <c r="B90" s="262">
        <v>0.54703754386820691</v>
      </c>
      <c r="C90" s="262">
        <v>0.27051918593042612</v>
      </c>
      <c r="D90" s="262">
        <v>2.5799270753350778</v>
      </c>
      <c r="E90" s="262">
        <v>3.121845806836768</v>
      </c>
      <c r="F90" s="262">
        <v>2.7315701740877558</v>
      </c>
      <c r="G90" s="262">
        <v>4.2842114241779594</v>
      </c>
      <c r="H90" s="262">
        <v>4.3892764734882332</v>
      </c>
      <c r="I90" s="262">
        <v>4.9230682799116749</v>
      </c>
      <c r="J90" s="262">
        <v>4.4942490332769562</v>
      </c>
      <c r="K90" s="262">
        <v>1.215031280944477</v>
      </c>
      <c r="L90" s="262">
        <v>3.4143357765031261</v>
      </c>
      <c r="M90" s="262">
        <v>4.3351377641422379</v>
      </c>
      <c r="N90" s="262">
        <v>3.8061957788766518</v>
      </c>
      <c r="O90" s="262">
        <v>2.6714914182122911</v>
      </c>
      <c r="P90" s="262">
        <v>2.7589081551615391</v>
      </c>
      <c r="Q90" s="262">
        <v>1.632208908643201</v>
      </c>
      <c r="R90" s="262">
        <v>0.49868152852096947</v>
      </c>
      <c r="S90" s="262">
        <v>1.4337894189692759</v>
      </c>
      <c r="T90" s="262">
        <v>3.5385005615581191</v>
      </c>
      <c r="U90" s="262">
        <v>2.882767050703178</v>
      </c>
      <c r="V90" s="262">
        <v>3.5645524519660148</v>
      </c>
      <c r="W90" s="262">
        <v>2.9383148321269048</v>
      </c>
      <c r="X90" s="262">
        <v>2.2183236247714229</v>
      </c>
      <c r="Y90" s="262">
        <v>2.2906678782047249</v>
      </c>
      <c r="DA90" s="72" t="s">
        <v>1534</v>
      </c>
    </row>
    <row r="91" spans="1:105" ht="12" customHeight="1" x14ac:dyDescent="0.25">
      <c r="A91" s="59" t="s">
        <v>28</v>
      </c>
      <c r="B91" s="230">
        <v>9.7396901238376195E-3</v>
      </c>
      <c r="C91" s="230">
        <v>3.7731596041927569E-3</v>
      </c>
      <c r="D91" s="230">
        <v>3.0601515164299979E-2</v>
      </c>
      <c r="E91" s="230">
        <v>4.2460983023804189E-2</v>
      </c>
      <c r="F91" s="230">
        <v>3.7881034834471708E-2</v>
      </c>
      <c r="G91" s="230">
        <v>0.87717896293244535</v>
      </c>
      <c r="H91" s="230">
        <v>1.551462971945418</v>
      </c>
      <c r="I91" s="230">
        <v>2.24707307317885</v>
      </c>
      <c r="J91" s="230">
        <v>2.2288918687124482</v>
      </c>
      <c r="K91" s="230">
        <v>0.66596383446492735</v>
      </c>
      <c r="L91" s="230">
        <v>1.999988715781472</v>
      </c>
      <c r="M91" s="230">
        <v>2.7300779080994491</v>
      </c>
      <c r="N91" s="230">
        <v>2.103778931659158</v>
      </c>
      <c r="O91" s="230">
        <v>1.1905144032203689</v>
      </c>
      <c r="P91" s="230">
        <v>1.220917052270776</v>
      </c>
      <c r="Q91" s="230">
        <v>0.63982382340522193</v>
      </c>
      <c r="R91" s="230">
        <v>0.15953347718189431</v>
      </c>
      <c r="S91" s="230">
        <v>0.52441897886230138</v>
      </c>
      <c r="T91" s="230">
        <v>1.5704431222167139</v>
      </c>
      <c r="U91" s="230">
        <v>1.243371526195244</v>
      </c>
      <c r="V91" s="230">
        <v>1.17162021466627</v>
      </c>
      <c r="W91" s="230">
        <v>0.69099370709637475</v>
      </c>
      <c r="X91" s="230">
        <v>0.42674759237572379</v>
      </c>
      <c r="Y91" s="230">
        <v>0.41093194881715872</v>
      </c>
      <c r="DA91" s="71" t="s">
        <v>1535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8.7597123200684052E-4</v>
      </c>
      <c r="T92" s="295">
        <v>1.8971995654687129E-2</v>
      </c>
      <c r="U92" s="295">
        <v>6.6047646109473499E-3</v>
      </c>
      <c r="V92" s="295">
        <v>1.4408407710715201E-3</v>
      </c>
      <c r="W92" s="295">
        <v>1.566665552950346E-3</v>
      </c>
      <c r="X92" s="295">
        <v>4.1364916215752702E-2</v>
      </c>
      <c r="Y92" s="295">
        <v>0.13230048375844219</v>
      </c>
      <c r="DA92" s="122" t="s">
        <v>1536</v>
      </c>
    </row>
    <row r="93" spans="1:105" ht="12" customHeight="1" x14ac:dyDescent="0.25">
      <c r="A93" s="59" t="s">
        <v>159</v>
      </c>
      <c r="B93" s="295">
        <v>1.4345969282619679E-2</v>
      </c>
      <c r="C93" s="295">
        <v>5.5922629908451453E-3</v>
      </c>
      <c r="D93" s="295">
        <v>4.5244047597252653E-2</v>
      </c>
      <c r="E93" s="295">
        <v>6.7929680004531146E-2</v>
      </c>
      <c r="F93" s="295">
        <v>6.0639769199502001E-2</v>
      </c>
      <c r="G93" s="295">
        <v>0.32441719696656468</v>
      </c>
      <c r="H93" s="295">
        <v>0.28836278760399708</v>
      </c>
      <c r="I93" s="295">
        <v>0.15608883778668831</v>
      </c>
      <c r="J93" s="295">
        <v>0.14844634950232191</v>
      </c>
      <c r="K93" s="295">
        <v>6.5479475611798621E-2</v>
      </c>
      <c r="L93" s="295">
        <v>0.28550445331647378</v>
      </c>
      <c r="M93" s="295">
        <v>0.3750037193883789</v>
      </c>
      <c r="N93" s="295">
        <v>0.32140281272125332</v>
      </c>
      <c r="O93" s="295">
        <v>0.26914150090871192</v>
      </c>
      <c r="P93" s="295">
        <v>0.24444340791264879</v>
      </c>
      <c r="Q93" s="295">
        <v>0.19668016416974299</v>
      </c>
      <c r="R93" s="295">
        <v>6.0716970077356103E-2</v>
      </c>
      <c r="S93" s="295">
        <v>0.1677244241078068</v>
      </c>
      <c r="T93" s="295">
        <v>0.470434435823402</v>
      </c>
      <c r="U93" s="295">
        <v>0.33991357933844912</v>
      </c>
      <c r="V93" s="295">
        <v>0.49381094448053892</v>
      </c>
      <c r="W93" s="295">
        <v>0.42849669585522993</v>
      </c>
      <c r="X93" s="295">
        <v>0.39967693672311261</v>
      </c>
      <c r="Y93" s="295">
        <v>0.4237926957707554</v>
      </c>
      <c r="DA93" s="122" t="s">
        <v>1537</v>
      </c>
    </row>
    <row r="94" spans="1:105" ht="12" customHeight="1" x14ac:dyDescent="0.25">
      <c r="A94" s="59" t="s">
        <v>32</v>
      </c>
      <c r="B94" s="295">
        <v>0.25008311347571921</v>
      </c>
      <c r="C94" s="295">
        <v>2.1529345168826129E-2</v>
      </c>
      <c r="D94" s="295">
        <v>0</v>
      </c>
      <c r="E94" s="295">
        <v>0</v>
      </c>
      <c r="F94" s="295">
        <v>0</v>
      </c>
      <c r="G94" s="295">
        <v>5.2241543373196621E-2</v>
      </c>
      <c r="H94" s="295">
        <v>0</v>
      </c>
      <c r="I94" s="295">
        <v>0.10085559693288659</v>
      </c>
      <c r="J94" s="295">
        <v>4.7935626421317677E-2</v>
      </c>
      <c r="K94" s="295">
        <v>0</v>
      </c>
      <c r="L94" s="295">
        <v>0</v>
      </c>
      <c r="M94" s="295">
        <v>0</v>
      </c>
      <c r="N94" s="295">
        <v>0</v>
      </c>
      <c r="O94" s="295">
        <v>0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1538</v>
      </c>
    </row>
    <row r="95" spans="1:105" ht="12" customHeight="1" x14ac:dyDescent="0.25">
      <c r="A95" s="59" t="s">
        <v>35</v>
      </c>
      <c r="B95" s="295">
        <v>0.27286877098603052</v>
      </c>
      <c r="C95" s="295">
        <v>0.2396244181665621</v>
      </c>
      <c r="D95" s="295">
        <v>2.5040815125735252</v>
      </c>
      <c r="E95" s="295">
        <v>3.0114551438084329</v>
      </c>
      <c r="F95" s="295">
        <v>2.633049370053782</v>
      </c>
      <c r="G95" s="295">
        <v>3.030373720905752</v>
      </c>
      <c r="H95" s="295">
        <v>2.5494507139388189</v>
      </c>
      <c r="I95" s="295">
        <v>2.4190507720132501</v>
      </c>
      <c r="J95" s="295">
        <v>2.0689751886408692</v>
      </c>
      <c r="K95" s="295">
        <v>0.4835879708677514</v>
      </c>
      <c r="L95" s="295">
        <v>1.1288426074051801</v>
      </c>
      <c r="M95" s="295">
        <v>1.23005613665441</v>
      </c>
      <c r="N95" s="295">
        <v>1.3810140344962401</v>
      </c>
      <c r="O95" s="295">
        <v>1.21183551408321</v>
      </c>
      <c r="P95" s="295">
        <v>1.2935476949781151</v>
      </c>
      <c r="Q95" s="295">
        <v>0.79570492106823643</v>
      </c>
      <c r="R95" s="295">
        <v>0.27843108126171912</v>
      </c>
      <c r="S95" s="295">
        <v>0.74077004476716057</v>
      </c>
      <c r="T95" s="295">
        <v>1.4786510078633159</v>
      </c>
      <c r="U95" s="295">
        <v>1.292877180558538</v>
      </c>
      <c r="V95" s="295">
        <v>1.897680452048135</v>
      </c>
      <c r="W95" s="295">
        <v>1.8172577636223499</v>
      </c>
      <c r="X95" s="295">
        <v>1.350534179456834</v>
      </c>
      <c r="Y95" s="295">
        <v>1.3236427498583689</v>
      </c>
      <c r="DA95" s="122" t="s">
        <v>1539</v>
      </c>
    </row>
    <row r="96" spans="1:105" ht="12" customHeight="1" x14ac:dyDescent="0.25">
      <c r="A96" s="61" t="s">
        <v>1540</v>
      </c>
      <c r="B96" s="263">
        <v>0.28732621073822529</v>
      </c>
      <c r="C96" s="263">
        <v>0.14536258233367941</v>
      </c>
      <c r="D96" s="263">
        <v>0.93377652330467364</v>
      </c>
      <c r="E96" s="263">
        <v>1.0854234206705109</v>
      </c>
      <c r="F96" s="263">
        <v>1.005071211926055</v>
      </c>
      <c r="G96" s="263">
        <v>2.0815446841040961</v>
      </c>
      <c r="H96" s="263">
        <v>2.0139588690712031</v>
      </c>
      <c r="I96" s="263">
        <v>2.529864557169788</v>
      </c>
      <c r="J96" s="263">
        <v>2.6373673733178999</v>
      </c>
      <c r="K96" s="263">
        <v>1.167288767382717</v>
      </c>
      <c r="L96" s="263">
        <v>2.2606482702226112</v>
      </c>
      <c r="M96" s="263">
        <v>2.639082494067825</v>
      </c>
      <c r="N96" s="263">
        <v>2.2815502873872782</v>
      </c>
      <c r="O96" s="263">
        <v>2.0119931798822752</v>
      </c>
      <c r="P96" s="263">
        <v>2.0247157811287022</v>
      </c>
      <c r="Q96" s="263">
        <v>1.269779792862495</v>
      </c>
      <c r="R96" s="263">
        <v>0.46194763848320658</v>
      </c>
      <c r="S96" s="263">
        <v>1.2538352023051149</v>
      </c>
      <c r="T96" s="263">
        <v>2.4039237025976439</v>
      </c>
      <c r="U96" s="263">
        <v>2.131762045020047</v>
      </c>
      <c r="V96" s="263">
        <v>2.436728035364478</v>
      </c>
      <c r="W96" s="263">
        <v>2.2886088922047212</v>
      </c>
      <c r="X96" s="263">
        <v>2.014404503779462</v>
      </c>
      <c r="Y96" s="263">
        <v>1.932951056664421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13.37393738158819</v>
      </c>
      <c r="C99" s="223">
        <v>16.014415231547002</v>
      </c>
      <c r="D99" s="223">
        <v>17.45618856593908</v>
      </c>
      <c r="E99" s="223">
        <v>16.287257156322688</v>
      </c>
      <c r="F99" s="223">
        <v>17.361580133756171</v>
      </c>
      <c r="G99" s="223">
        <v>16.474667260337739</v>
      </c>
      <c r="H99" s="223">
        <v>14.910228908023999</v>
      </c>
      <c r="I99" s="223">
        <v>14.58718200383956</v>
      </c>
      <c r="J99" s="223">
        <v>13.82653899149026</v>
      </c>
      <c r="K99" s="223">
        <v>15.242782138161569</v>
      </c>
      <c r="L99" s="223">
        <v>19.758862989498969</v>
      </c>
      <c r="M99" s="223">
        <v>20.222117009224579</v>
      </c>
      <c r="N99" s="223">
        <v>25.4247649903823</v>
      </c>
      <c r="O99" s="223">
        <v>24.624192809143459</v>
      </c>
      <c r="P99" s="223">
        <v>26.447935386138941</v>
      </c>
      <c r="Q99" s="223">
        <v>27.381897138193569</v>
      </c>
      <c r="R99" s="223">
        <v>28.003635965914601</v>
      </c>
      <c r="S99" s="223">
        <v>30.099676032738959</v>
      </c>
      <c r="T99" s="223">
        <v>31.356995052367569</v>
      </c>
      <c r="U99" s="223">
        <v>29.721384840133471</v>
      </c>
      <c r="V99" s="223">
        <v>29.702192519956551</v>
      </c>
      <c r="W99" s="223">
        <v>29.972338856703011</v>
      </c>
      <c r="X99" s="223">
        <v>31.445878314800591</v>
      </c>
      <c r="Y99" s="223">
        <v>32.209186241277621</v>
      </c>
      <c r="DA99" s="89" t="s">
        <v>1542</v>
      </c>
    </row>
    <row r="100" spans="1:105" ht="12" customHeight="1" x14ac:dyDescent="0.25">
      <c r="A100" s="55" t="s">
        <v>91</v>
      </c>
      <c r="B100" s="259">
        <v>0.1135461626328787</v>
      </c>
      <c r="C100" s="259">
        <v>0.1359641027516702</v>
      </c>
      <c r="D100" s="259">
        <v>0.14820491298063379</v>
      </c>
      <c r="E100" s="259">
        <v>0.1382805599532545</v>
      </c>
      <c r="F100" s="259">
        <v>0.14740167724563519</v>
      </c>
      <c r="G100" s="259">
        <v>0.13987169183439321</v>
      </c>
      <c r="H100" s="259">
        <v>0.1265894424482521</v>
      </c>
      <c r="I100" s="259">
        <v>0.1238467395870034</v>
      </c>
      <c r="J100" s="259">
        <v>0.1173887988385849</v>
      </c>
      <c r="K100" s="259">
        <v>0.12941285503445421</v>
      </c>
      <c r="L100" s="259">
        <v>0.16775486578230259</v>
      </c>
      <c r="M100" s="259">
        <v>0.17168794209066221</v>
      </c>
      <c r="N100" s="259">
        <v>0.21585898139845761</v>
      </c>
      <c r="O100" s="259">
        <v>0.20906203772452381</v>
      </c>
      <c r="P100" s="259">
        <v>0.22454580778701669</v>
      </c>
      <c r="Q100" s="259">
        <v>0.23247524322286051</v>
      </c>
      <c r="R100" s="259">
        <v>0.2377538725440792</v>
      </c>
      <c r="S100" s="259">
        <v>0.25554947749718648</v>
      </c>
      <c r="T100" s="259">
        <v>0.26622425081571949</v>
      </c>
      <c r="U100" s="259">
        <v>0.25233774470650749</v>
      </c>
      <c r="V100" s="259">
        <v>0.25217479984968127</v>
      </c>
      <c r="W100" s="259">
        <v>0.25446837122090682</v>
      </c>
      <c r="X100" s="259">
        <v>0.26697887924671199</v>
      </c>
      <c r="Y100" s="259">
        <v>0.27345944540206302</v>
      </c>
      <c r="DA100" s="67" t="s">
        <v>1543</v>
      </c>
    </row>
    <row r="101" spans="1:105" ht="12" customHeight="1" x14ac:dyDescent="0.25">
      <c r="A101" s="173" t="s">
        <v>92</v>
      </c>
      <c r="B101" s="224">
        <v>0.12730675622940399</v>
      </c>
      <c r="C101" s="224">
        <v>0.1524415135095411</v>
      </c>
      <c r="D101" s="224">
        <v>0.16616578043089461</v>
      </c>
      <c r="E101" s="224">
        <v>0.15503870081591811</v>
      </c>
      <c r="F101" s="224">
        <v>0.16526520102302131</v>
      </c>
      <c r="G101" s="224">
        <v>0.15682266104692921</v>
      </c>
      <c r="H101" s="224">
        <v>0.14193074356093921</v>
      </c>
      <c r="I101" s="224">
        <v>0.1388556541306111</v>
      </c>
      <c r="J101" s="224">
        <v>0.13161507928828001</v>
      </c>
      <c r="K101" s="224">
        <v>0.1450963238809789</v>
      </c>
      <c r="L101" s="224">
        <v>0.188084980674283</v>
      </c>
      <c r="M101" s="224">
        <v>0.19249470421940079</v>
      </c>
      <c r="N101" s="224">
        <v>0.24201880616319149</v>
      </c>
      <c r="O101" s="224">
        <v>0.23439814482741239</v>
      </c>
      <c r="P101" s="224">
        <v>0.25175838400371309</v>
      </c>
      <c r="Q101" s="224">
        <v>0.26064878312122119</v>
      </c>
      <c r="R101" s="224">
        <v>0.26656712646845099</v>
      </c>
      <c r="S101" s="224">
        <v>0.28651937046497339</v>
      </c>
      <c r="T101" s="224">
        <v>0.29848781337097019</v>
      </c>
      <c r="U101" s="224">
        <v>0.28291840964008902</v>
      </c>
      <c r="V101" s="224">
        <v>0.28273571759056648</v>
      </c>
      <c r="W101" s="224">
        <v>0.28530724554607673</v>
      </c>
      <c r="X101" s="224">
        <v>0.29933389478385553</v>
      </c>
      <c r="Y101" s="224">
        <v>0.30659983699306331</v>
      </c>
      <c r="DA101" s="177" t="s">
        <v>1544</v>
      </c>
    </row>
    <row r="102" spans="1:105" ht="12" customHeight="1" x14ac:dyDescent="0.25">
      <c r="A102" s="173" t="s">
        <v>93</v>
      </c>
      <c r="B102" s="224">
        <v>0.1874704378902497</v>
      </c>
      <c r="C102" s="224">
        <v>0.22846829495880369</v>
      </c>
      <c r="D102" s="224">
        <v>0.18074951832924629</v>
      </c>
      <c r="E102" s="224">
        <v>0.16305136461108391</v>
      </c>
      <c r="F102" s="224">
        <v>0.18229195219604941</v>
      </c>
      <c r="G102" s="224">
        <v>0.2171232838912234</v>
      </c>
      <c r="H102" s="224">
        <v>0.18771863598725749</v>
      </c>
      <c r="I102" s="224">
        <v>0.2009915929946845</v>
      </c>
      <c r="J102" s="224">
        <v>0.2111534668763527</v>
      </c>
      <c r="K102" s="224">
        <v>0.33085771651709039</v>
      </c>
      <c r="L102" s="224">
        <v>0.33039855054894762</v>
      </c>
      <c r="M102" s="224">
        <v>0.31758279996167949</v>
      </c>
      <c r="N102" s="224">
        <v>0.39463289020454029</v>
      </c>
      <c r="O102" s="224">
        <v>0.45214621678748468</v>
      </c>
      <c r="P102" s="224">
        <v>0.47670564340011568</v>
      </c>
      <c r="Q102" s="224">
        <v>0.5144874668800723</v>
      </c>
      <c r="R102" s="224">
        <v>0.59331622476529799</v>
      </c>
      <c r="S102" s="224">
        <v>0.61329690258960157</v>
      </c>
      <c r="T102" s="224">
        <v>0.534302398623688</v>
      </c>
      <c r="U102" s="224">
        <v>0.53856252717310993</v>
      </c>
      <c r="V102" s="224">
        <v>0.50841130277460078</v>
      </c>
      <c r="W102" s="224">
        <v>0.56354323270930551</v>
      </c>
      <c r="X102" s="224">
        <v>0.65716833446758505</v>
      </c>
      <c r="Y102" s="224">
        <v>0.64035639649026332</v>
      </c>
      <c r="DA102" s="177" t="s">
        <v>1545</v>
      </c>
    </row>
    <row r="103" spans="1:105" ht="12" customHeight="1" x14ac:dyDescent="0.25">
      <c r="A103" s="173" t="s">
        <v>94</v>
      </c>
      <c r="B103" s="224">
        <v>0.10191192967360919</v>
      </c>
      <c r="C103" s="224">
        <v>0.1220328697726621</v>
      </c>
      <c r="D103" s="224">
        <v>0.13301945498413709</v>
      </c>
      <c r="E103" s="224">
        <v>0.12411197678910139</v>
      </c>
      <c r="F103" s="224">
        <v>0.1322985208562161</v>
      </c>
      <c r="G103" s="224">
        <v>0.12554007718996071</v>
      </c>
      <c r="H103" s="224">
        <v>0.1136187613659788</v>
      </c>
      <c r="I103" s="224">
        <v>0.1111570829205793</v>
      </c>
      <c r="J103" s="224">
        <v>0.10536083945335541</v>
      </c>
      <c r="K103" s="224">
        <v>0.11615287980954921</v>
      </c>
      <c r="L103" s="224">
        <v>0.15056626915070531</v>
      </c>
      <c r="M103" s="224">
        <v>0.15409635230670279</v>
      </c>
      <c r="N103" s="224">
        <v>0.19374151289307021</v>
      </c>
      <c r="O103" s="224">
        <v>0.1876410016152647</v>
      </c>
      <c r="P103" s="224">
        <v>0.20153826462355401</v>
      </c>
      <c r="Q103" s="224">
        <v>0.20865522963365249</v>
      </c>
      <c r="R103" s="224">
        <v>0.21339299696707109</v>
      </c>
      <c r="S103" s="224">
        <v>0.22936521829474499</v>
      </c>
      <c r="T103" s="224">
        <v>0.238946226780584</v>
      </c>
      <c r="U103" s="224">
        <v>0.2264825679373535</v>
      </c>
      <c r="V103" s="224">
        <v>0.2263363188312236</v>
      </c>
      <c r="W103" s="224">
        <v>0.2283948849585658</v>
      </c>
      <c r="X103" s="224">
        <v>0.2396235340343541</v>
      </c>
      <c r="Y103" s="224">
        <v>0.24544008465090539</v>
      </c>
      <c r="DA103" s="177" t="s">
        <v>1546</v>
      </c>
    </row>
    <row r="104" spans="1:105" ht="12" customHeight="1" x14ac:dyDescent="0.25">
      <c r="A104" s="56" t="s">
        <v>95</v>
      </c>
      <c r="B104" s="260">
        <v>0.1072564807699397</v>
      </c>
      <c r="C104" s="260">
        <v>0.13127755112597631</v>
      </c>
      <c r="D104" s="260">
        <v>0.15095728807616099</v>
      </c>
      <c r="E104" s="260">
        <v>0.13962060826948169</v>
      </c>
      <c r="F104" s="260">
        <v>0.14779475220904481</v>
      </c>
      <c r="G104" s="260">
        <v>0.13549276918381689</v>
      </c>
      <c r="H104" s="260">
        <v>0.12220488520713391</v>
      </c>
      <c r="I104" s="260">
        <v>0.1176865957487009</v>
      </c>
      <c r="J104" s="260">
        <v>0.11054917759583729</v>
      </c>
      <c r="K104" s="260">
        <v>0.12971609611553031</v>
      </c>
      <c r="L104" s="260">
        <v>0.15788486236960461</v>
      </c>
      <c r="M104" s="260">
        <v>0.15967670693645161</v>
      </c>
      <c r="N104" s="260">
        <v>0.2013874814501744</v>
      </c>
      <c r="O104" s="260">
        <v>0.2000238928029428</v>
      </c>
      <c r="P104" s="260">
        <v>0.21439427210503131</v>
      </c>
      <c r="Q104" s="260">
        <v>0.22366945371092711</v>
      </c>
      <c r="R104" s="260">
        <v>0.2357896005528391</v>
      </c>
      <c r="S104" s="260">
        <v>0.25547503269440169</v>
      </c>
      <c r="T104" s="260">
        <v>0.25519747275420901</v>
      </c>
      <c r="U104" s="260">
        <v>0.24530055945783211</v>
      </c>
      <c r="V104" s="260">
        <v>0.24237406396473751</v>
      </c>
      <c r="W104" s="260">
        <v>0.24970627524411379</v>
      </c>
      <c r="X104" s="260">
        <v>0.27462544691854118</v>
      </c>
      <c r="Y104" s="260">
        <v>0.27484875267596531</v>
      </c>
      <c r="DA104" s="68" t="s">
        <v>1547</v>
      </c>
    </row>
    <row r="105" spans="1:105" ht="12" customHeight="1" x14ac:dyDescent="0.25">
      <c r="A105" s="37" t="s">
        <v>159</v>
      </c>
      <c r="B105" s="226">
        <v>4.3611959082774446E-3</v>
      </c>
      <c r="C105" s="226">
        <v>2.6760771859194788E-3</v>
      </c>
      <c r="D105" s="226">
        <v>2.5636074917385438E-3</v>
      </c>
      <c r="E105" s="226">
        <v>2.9214317485936692E-3</v>
      </c>
      <c r="F105" s="226">
        <v>3.1328326946731852E-3</v>
      </c>
      <c r="G105" s="226">
        <v>1.1686206172749051E-2</v>
      </c>
      <c r="H105" s="226">
        <v>1.099769485797838E-2</v>
      </c>
      <c r="I105" s="226">
        <v>5.986838835877804E-3</v>
      </c>
      <c r="J105" s="226">
        <v>5.7464347180216447E-3</v>
      </c>
      <c r="K105" s="226">
        <v>6.8526450931167392E-3</v>
      </c>
      <c r="L105" s="226">
        <v>1.9426862991776091E-2</v>
      </c>
      <c r="M105" s="226">
        <v>2.3614256506522539E-2</v>
      </c>
      <c r="N105" s="226">
        <v>2.59970141082091E-2</v>
      </c>
      <c r="O105" s="226">
        <v>2.0956844872981949E-2</v>
      </c>
      <c r="P105" s="226">
        <v>1.9586852555514511E-2</v>
      </c>
      <c r="Q105" s="226">
        <v>2.4666192794495782E-2</v>
      </c>
      <c r="R105" s="226">
        <v>1.991810558398498E-2</v>
      </c>
      <c r="S105" s="226">
        <v>2.2285020624021559E-2</v>
      </c>
      <c r="T105" s="226">
        <v>3.6041354086913689E-2</v>
      </c>
      <c r="U105" s="226">
        <v>2.744661306018217E-2</v>
      </c>
      <c r="V105" s="226">
        <v>2.9190787416718791E-2</v>
      </c>
      <c r="W105" s="226">
        <v>2.466545847918318E-2</v>
      </c>
      <c r="X105" s="226">
        <v>2.4532359262641829E-2</v>
      </c>
      <c r="Y105" s="226">
        <v>2.944089265160368E-2</v>
      </c>
      <c r="DA105" s="69" t="s">
        <v>1548</v>
      </c>
    </row>
    <row r="106" spans="1:105" ht="12" customHeight="1" x14ac:dyDescent="0.25">
      <c r="A106" s="37" t="s">
        <v>35</v>
      </c>
      <c r="B106" s="226">
        <v>8.2952510498033219E-2</v>
      </c>
      <c r="C106" s="226">
        <v>0.1146679688874673</v>
      </c>
      <c r="D106" s="226">
        <v>0.14188567262375709</v>
      </c>
      <c r="E106" s="226">
        <v>0.1295127647590984</v>
      </c>
      <c r="F106" s="226">
        <v>0.13603124256714469</v>
      </c>
      <c r="G106" s="226">
        <v>0.10916058832305089</v>
      </c>
      <c r="H106" s="226">
        <v>9.7231966857867974E-2</v>
      </c>
      <c r="I106" s="226">
        <v>9.2783489922840745E-2</v>
      </c>
      <c r="J106" s="226">
        <v>8.00910961744149E-2</v>
      </c>
      <c r="K106" s="226">
        <v>5.0609090935665041E-2</v>
      </c>
      <c r="L106" s="226">
        <v>7.681095835318226E-2</v>
      </c>
      <c r="M106" s="226">
        <v>7.7457528089998798E-2</v>
      </c>
      <c r="N106" s="226">
        <v>0.1117048137645606</v>
      </c>
      <c r="O106" s="226">
        <v>9.4360211243772973E-2</v>
      </c>
      <c r="P106" s="226">
        <v>0.1036498721377503</v>
      </c>
      <c r="Q106" s="226">
        <v>9.9791512140793487E-2</v>
      </c>
      <c r="R106" s="226">
        <v>9.1338873915618707E-2</v>
      </c>
      <c r="S106" s="226">
        <v>9.8423803289870299E-2</v>
      </c>
      <c r="T106" s="226">
        <v>0.11328376599832771</v>
      </c>
      <c r="U106" s="226">
        <v>0.1043944751433341</v>
      </c>
      <c r="V106" s="226">
        <v>0.11217812662874881</v>
      </c>
      <c r="W106" s="226">
        <v>0.1046063980146634</v>
      </c>
      <c r="X106" s="226">
        <v>8.2896426195002565E-2</v>
      </c>
      <c r="Y106" s="226">
        <v>9.1953505797876187E-2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8.0568471944462879E-3</v>
      </c>
      <c r="T108" s="226">
        <v>7.2955333272114132E-3</v>
      </c>
      <c r="U108" s="226">
        <v>7.3963688841017332E-3</v>
      </c>
      <c r="V108" s="226">
        <v>7.5857468881374741E-3</v>
      </c>
      <c r="W108" s="226">
        <v>7.8454905434449766E-3</v>
      </c>
      <c r="X108" s="226">
        <v>8.6337338571873846E-3</v>
      </c>
      <c r="Y108" s="226">
        <v>8.6065307824979582E-3</v>
      </c>
      <c r="DA108" s="69" t="s">
        <v>1551</v>
      </c>
    </row>
    <row r="109" spans="1:105" ht="12" customHeight="1" x14ac:dyDescent="0.25">
      <c r="A109" s="37" t="s">
        <v>40</v>
      </c>
      <c r="B109" s="226">
        <v>1.9942774363629009E-2</v>
      </c>
      <c r="C109" s="226">
        <v>1.3933505052589539E-2</v>
      </c>
      <c r="D109" s="226">
        <v>6.5080079606653239E-3</v>
      </c>
      <c r="E109" s="226">
        <v>7.1864117617897131E-3</v>
      </c>
      <c r="F109" s="226">
        <v>8.63067694722695E-3</v>
      </c>
      <c r="G109" s="226">
        <v>1.4645974688016931E-2</v>
      </c>
      <c r="H109" s="226">
        <v>1.397522349128752E-2</v>
      </c>
      <c r="I109" s="226">
        <v>1.8916266989982389E-2</v>
      </c>
      <c r="J109" s="226">
        <v>2.4711646703400751E-2</v>
      </c>
      <c r="K109" s="226">
        <v>7.2254360086748487E-2</v>
      </c>
      <c r="L109" s="226">
        <v>6.1647041024646292E-2</v>
      </c>
      <c r="M109" s="226">
        <v>5.8604922339930317E-2</v>
      </c>
      <c r="N109" s="226">
        <v>6.3685653577404674E-2</v>
      </c>
      <c r="O109" s="226">
        <v>8.4706836686187864E-2</v>
      </c>
      <c r="P109" s="226">
        <v>9.1157547411766487E-2</v>
      </c>
      <c r="Q109" s="226">
        <v>9.921174877563782E-2</v>
      </c>
      <c r="R109" s="226">
        <v>0.1245326210532354</v>
      </c>
      <c r="S109" s="226">
        <v>0.12670936158606361</v>
      </c>
      <c r="T109" s="226">
        <v>9.8576819341756189E-2</v>
      </c>
      <c r="U109" s="226">
        <v>0.1060631023702141</v>
      </c>
      <c r="V109" s="226">
        <v>9.3419403031132386E-2</v>
      </c>
      <c r="W109" s="226">
        <v>0.1125889282068223</v>
      </c>
      <c r="X109" s="226">
        <v>0.15856292760370949</v>
      </c>
      <c r="Y109" s="226">
        <v>0.1448478234439875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10.270535719419035</v>
      </c>
      <c r="C110" s="261">
        <f t="shared" si="4"/>
        <v>12.260470500987211</v>
      </c>
      <c r="D110" s="261">
        <f t="shared" si="4"/>
        <v>13.960241378304225</v>
      </c>
      <c r="E110" s="261">
        <f t="shared" si="4"/>
        <v>13.075963719800116</v>
      </c>
      <c r="F110" s="261">
        <f t="shared" si="4"/>
        <v>13.86446510062188</v>
      </c>
      <c r="G110" s="261">
        <f t="shared" si="4"/>
        <v>12.77064441022212</v>
      </c>
      <c r="H110" s="261">
        <f t="shared" si="4"/>
        <v>11.635945895579603</v>
      </c>
      <c r="I110" s="261">
        <f t="shared" si="4"/>
        <v>11.232392832954064</v>
      </c>
      <c r="J110" s="261">
        <f t="shared" si="4"/>
        <v>10.465262282040001</v>
      </c>
      <c r="K110" s="261">
        <f t="shared" si="4"/>
        <v>10.663621793776828</v>
      </c>
      <c r="L110" s="261">
        <f t="shared" si="4"/>
        <v>14.702437260113829</v>
      </c>
      <c r="M110" s="261">
        <f t="shared" si="4"/>
        <v>15.230538599129446</v>
      </c>
      <c r="N110" s="261">
        <f t="shared" si="4"/>
        <v>19.189525538859204</v>
      </c>
      <c r="O110" s="261">
        <f t="shared" si="4"/>
        <v>17.962885106744462</v>
      </c>
      <c r="P110" s="261">
        <f t="shared" si="4"/>
        <v>19.372545143192287</v>
      </c>
      <c r="Q110" s="261">
        <f t="shared" si="4"/>
        <v>19.870037229384664</v>
      </c>
      <c r="R110" s="261">
        <f t="shared" si="4"/>
        <v>19.721572946582675</v>
      </c>
      <c r="S110" s="261">
        <f t="shared" si="4"/>
        <v>21.411617941941557</v>
      </c>
      <c r="T110" s="261">
        <f t="shared" si="4"/>
        <v>23.240222570673915</v>
      </c>
      <c r="U110" s="261">
        <f t="shared" si="4"/>
        <v>21.741021468554202</v>
      </c>
      <c r="V110" s="261">
        <f t="shared" si="4"/>
        <v>21.992805163929052</v>
      </c>
      <c r="W110" s="261">
        <f t="shared" si="4"/>
        <v>21.741941098850379</v>
      </c>
      <c r="X110" s="261">
        <f t="shared" si="4"/>
        <v>22.216881484200137</v>
      </c>
      <c r="Y110" s="261">
        <f t="shared" si="4"/>
        <v>23.051532029001098</v>
      </c>
      <c r="DA110" s="70"/>
    </row>
    <row r="111" spans="1:105" ht="12" customHeight="1" x14ac:dyDescent="0.25">
      <c r="A111" s="60" t="s">
        <v>1554</v>
      </c>
      <c r="B111" s="262">
        <v>9.3283325683243099</v>
      </c>
      <c r="C111" s="262">
        <v>11.11221720911916</v>
      </c>
      <c r="D111" s="262">
        <v>13.051816734689909</v>
      </c>
      <c r="E111" s="262">
        <v>12.256487799992451</v>
      </c>
      <c r="F111" s="262">
        <v>12.948288375847399</v>
      </c>
      <c r="G111" s="262">
        <v>11.67940973578183</v>
      </c>
      <c r="H111" s="262">
        <v>10.69249533165687</v>
      </c>
      <c r="I111" s="262">
        <v>10.222234034615919</v>
      </c>
      <c r="J111" s="262">
        <v>9.4040311669137555</v>
      </c>
      <c r="K111" s="262">
        <v>9.0007719782293432</v>
      </c>
      <c r="L111" s="262">
        <v>13.041895155728319</v>
      </c>
      <c r="M111" s="262">
        <v>13.63440686644231</v>
      </c>
      <c r="N111" s="262">
        <v>17.206149616443039</v>
      </c>
      <c r="O111" s="262">
        <v>15.69045434375597</v>
      </c>
      <c r="P111" s="262">
        <v>16.976681750484079</v>
      </c>
      <c r="Q111" s="262">
        <v>17.284287081529701</v>
      </c>
      <c r="R111" s="262">
        <v>16.73963924620503</v>
      </c>
      <c r="S111" s="262">
        <v>18.329263834917779</v>
      </c>
      <c r="T111" s="262">
        <v>20.554885035401149</v>
      </c>
      <c r="U111" s="262">
        <v>19.034273055979899</v>
      </c>
      <c r="V111" s="262">
        <v>19.437593062665179</v>
      </c>
      <c r="W111" s="262">
        <v>18.909642760977711</v>
      </c>
      <c r="X111" s="262">
        <v>18.914035006092909</v>
      </c>
      <c r="Y111" s="262">
        <v>19.83318026438846</v>
      </c>
      <c r="DA111" s="72" t="s">
        <v>1555</v>
      </c>
    </row>
    <row r="112" spans="1:105" ht="12" customHeight="1" x14ac:dyDescent="0.25">
      <c r="A112" s="59" t="s">
        <v>28</v>
      </c>
      <c r="B112" s="230">
        <v>0.16608561808231209</v>
      </c>
      <c r="C112" s="230">
        <v>0.15499148033532581</v>
      </c>
      <c r="D112" s="230">
        <v>0.1548126579028995</v>
      </c>
      <c r="E112" s="230">
        <v>0.166703467310022</v>
      </c>
      <c r="F112" s="230">
        <v>0.17956506029579389</v>
      </c>
      <c r="G112" s="230">
        <v>2.391322814247427</v>
      </c>
      <c r="H112" s="230">
        <v>3.7794407996316739</v>
      </c>
      <c r="I112" s="230">
        <v>4.6658111447785844</v>
      </c>
      <c r="J112" s="230">
        <v>4.6638645179324252</v>
      </c>
      <c r="K112" s="230">
        <v>4.933361563421343</v>
      </c>
      <c r="L112" s="230">
        <v>7.639448739448782</v>
      </c>
      <c r="M112" s="230">
        <v>8.5863460404882002</v>
      </c>
      <c r="N112" s="230">
        <v>9.5102661977969838</v>
      </c>
      <c r="O112" s="230">
        <v>6.9922410238596866</v>
      </c>
      <c r="P112" s="230">
        <v>7.5127982065522874</v>
      </c>
      <c r="Q112" s="230">
        <v>6.7754186285692386</v>
      </c>
      <c r="R112" s="230">
        <v>5.355187034174052</v>
      </c>
      <c r="S112" s="230">
        <v>6.7040624630326331</v>
      </c>
      <c r="T112" s="230">
        <v>9.122586607019473</v>
      </c>
      <c r="U112" s="230">
        <v>8.2097071054901392</v>
      </c>
      <c r="V112" s="230">
        <v>6.3888741331649497</v>
      </c>
      <c r="W112" s="230">
        <v>4.4469176714524963</v>
      </c>
      <c r="X112" s="230">
        <v>3.6385668938597719</v>
      </c>
      <c r="Y112" s="230">
        <v>3.5579524621765182</v>
      </c>
      <c r="DA112" s="71" t="s">
        <v>1556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1.119823288610516E-2</v>
      </c>
      <c r="T113" s="295">
        <v>0.1102069034016229</v>
      </c>
      <c r="U113" s="295">
        <v>4.3609799496140092E-2</v>
      </c>
      <c r="V113" s="295">
        <v>7.8569405145765391E-3</v>
      </c>
      <c r="W113" s="295">
        <v>1.0082338899938941E-2</v>
      </c>
      <c r="X113" s="295">
        <v>0.35268860890820791</v>
      </c>
      <c r="Y113" s="295">
        <v>1.145490958516193</v>
      </c>
      <c r="DA113" s="122" t="s">
        <v>1557</v>
      </c>
    </row>
    <row r="114" spans="1:105" ht="12" customHeight="1" x14ac:dyDescent="0.25">
      <c r="A114" s="59" t="s">
        <v>159</v>
      </c>
      <c r="B114" s="295">
        <v>0.24463398167691819</v>
      </c>
      <c r="C114" s="295">
        <v>0.229715466690676</v>
      </c>
      <c r="D114" s="295">
        <v>0.2288890345856901</v>
      </c>
      <c r="E114" s="295">
        <v>0.26669456012516629</v>
      </c>
      <c r="F114" s="295">
        <v>0.28744684141318178</v>
      </c>
      <c r="G114" s="295">
        <v>0.88441045353716874</v>
      </c>
      <c r="H114" s="295">
        <v>0.70246606220932217</v>
      </c>
      <c r="I114" s="295">
        <v>0.32410207198575641</v>
      </c>
      <c r="J114" s="295">
        <v>0.31061787786969308</v>
      </c>
      <c r="K114" s="295">
        <v>0.48506226833740318</v>
      </c>
      <c r="L114" s="295">
        <v>1.0905544710252579</v>
      </c>
      <c r="M114" s="295">
        <v>1.1794211775371291</v>
      </c>
      <c r="N114" s="295">
        <v>1.4529218159291959</v>
      </c>
      <c r="O114" s="295">
        <v>1.5807471449202759</v>
      </c>
      <c r="P114" s="295">
        <v>1.5041595112084549</v>
      </c>
      <c r="Q114" s="295">
        <v>2.0827459051048161</v>
      </c>
      <c r="R114" s="295">
        <v>2.0381347956320548</v>
      </c>
      <c r="S114" s="295">
        <v>2.1441539324803118</v>
      </c>
      <c r="T114" s="295">
        <v>2.7327184429740279</v>
      </c>
      <c r="U114" s="295">
        <v>2.244374162312329</v>
      </c>
      <c r="V114" s="295">
        <v>2.6927633463238969</v>
      </c>
      <c r="W114" s="295">
        <v>2.757607644452635</v>
      </c>
      <c r="X114" s="295">
        <v>3.4077550668865388</v>
      </c>
      <c r="Y114" s="295">
        <v>3.6693040531654648</v>
      </c>
      <c r="DA114" s="122" t="s">
        <v>1558</v>
      </c>
    </row>
    <row r="115" spans="1:105" ht="12" customHeight="1" x14ac:dyDescent="0.25">
      <c r="A115" s="59" t="s">
        <v>32</v>
      </c>
      <c r="B115" s="295">
        <v>4.2645307956880032</v>
      </c>
      <c r="C115" s="295">
        <v>0.88436891846785681</v>
      </c>
      <c r="D115" s="295">
        <v>0</v>
      </c>
      <c r="E115" s="295">
        <v>0</v>
      </c>
      <c r="F115" s="295">
        <v>0</v>
      </c>
      <c r="G115" s="295">
        <v>0.14241836591952389</v>
      </c>
      <c r="H115" s="295">
        <v>0</v>
      </c>
      <c r="I115" s="295">
        <v>0.2094160505056725</v>
      </c>
      <c r="J115" s="295">
        <v>0.1003033257689586</v>
      </c>
      <c r="K115" s="295">
        <v>0</v>
      </c>
      <c r="L115" s="295">
        <v>0</v>
      </c>
      <c r="M115" s="295">
        <v>0</v>
      </c>
      <c r="N115" s="295">
        <v>0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1559</v>
      </c>
    </row>
    <row r="116" spans="1:105" ht="12" customHeight="1" x14ac:dyDescent="0.25">
      <c r="A116" s="59" t="s">
        <v>35</v>
      </c>
      <c r="B116" s="295">
        <v>4.6530821728770766</v>
      </c>
      <c r="C116" s="295">
        <v>9.8431413436252981</v>
      </c>
      <c r="D116" s="295">
        <v>12.66811504220132</v>
      </c>
      <c r="E116" s="295">
        <v>11.82308977255726</v>
      </c>
      <c r="F116" s="295">
        <v>12.48127647413842</v>
      </c>
      <c r="G116" s="295">
        <v>8.2612581020777096</v>
      </c>
      <c r="H116" s="295">
        <v>6.2105884698158702</v>
      </c>
      <c r="I116" s="295">
        <v>5.0229047673459046</v>
      </c>
      <c r="J116" s="295">
        <v>4.3292454453426794</v>
      </c>
      <c r="K116" s="295">
        <v>3.582348146470598</v>
      </c>
      <c r="L116" s="295">
        <v>4.3118919452542803</v>
      </c>
      <c r="M116" s="295">
        <v>3.8686396484169769</v>
      </c>
      <c r="N116" s="295">
        <v>6.2429616027168642</v>
      </c>
      <c r="O116" s="295">
        <v>7.1174661749760029</v>
      </c>
      <c r="P116" s="295">
        <v>7.9597240327233383</v>
      </c>
      <c r="Q116" s="295">
        <v>8.4261225478556394</v>
      </c>
      <c r="R116" s="295">
        <v>9.3463174163989269</v>
      </c>
      <c r="S116" s="295">
        <v>9.4698492065187274</v>
      </c>
      <c r="T116" s="295">
        <v>8.5893730820060199</v>
      </c>
      <c r="U116" s="295">
        <v>8.5365819886812915</v>
      </c>
      <c r="V116" s="295">
        <v>10.34809864266175</v>
      </c>
      <c r="W116" s="295">
        <v>11.695035106172639</v>
      </c>
      <c r="X116" s="295">
        <v>11.51502443643839</v>
      </c>
      <c r="Y116" s="295">
        <v>11.460432790530289</v>
      </c>
      <c r="DA116" s="122" t="s">
        <v>1560</v>
      </c>
    </row>
    <row r="117" spans="1:105" ht="12" customHeight="1" x14ac:dyDescent="0.25">
      <c r="A117" s="60" t="s">
        <v>1561</v>
      </c>
      <c r="B117" s="262">
        <v>0.94220315109472497</v>
      </c>
      <c r="C117" s="262">
        <v>1.1482532918680499</v>
      </c>
      <c r="D117" s="262">
        <v>0.90842464361431485</v>
      </c>
      <c r="E117" s="262">
        <v>0.81947591980766554</v>
      </c>
      <c r="F117" s="262">
        <v>0.91617672477448076</v>
      </c>
      <c r="G117" s="262">
        <v>1.0912346744402901</v>
      </c>
      <c r="H117" s="262">
        <v>0.94345056392273263</v>
      </c>
      <c r="I117" s="262">
        <v>1.0101587983381439</v>
      </c>
      <c r="J117" s="262">
        <v>1.061231115126245</v>
      </c>
      <c r="K117" s="262">
        <v>1.6628498155474849</v>
      </c>
      <c r="L117" s="262">
        <v>1.66054210438551</v>
      </c>
      <c r="M117" s="262">
        <v>1.596131732687136</v>
      </c>
      <c r="N117" s="262">
        <v>1.9833759224161649</v>
      </c>
      <c r="O117" s="262">
        <v>2.2724307629884919</v>
      </c>
      <c r="P117" s="262">
        <v>2.3958633927082089</v>
      </c>
      <c r="Q117" s="262">
        <v>2.5857501478549612</v>
      </c>
      <c r="R117" s="262">
        <v>2.9819337003776472</v>
      </c>
      <c r="S117" s="262">
        <v>3.0823541070237779</v>
      </c>
      <c r="T117" s="262">
        <v>2.685337535272764</v>
      </c>
      <c r="U117" s="262">
        <v>2.706748412574302</v>
      </c>
      <c r="V117" s="262">
        <v>2.555212101263872</v>
      </c>
      <c r="W117" s="262">
        <v>2.8322983378726678</v>
      </c>
      <c r="X117" s="262">
        <v>3.3028464781072291</v>
      </c>
      <c r="Y117" s="262">
        <v>3.2183517646126392</v>
      </c>
      <c r="DA117" s="72" t="s">
        <v>1562</v>
      </c>
    </row>
    <row r="118" spans="1:105" ht="12" customHeight="1" x14ac:dyDescent="0.25">
      <c r="A118" s="57" t="s">
        <v>1563</v>
      </c>
      <c r="B118" s="261">
        <v>0.77192836941268872</v>
      </c>
      <c r="C118" s="261">
        <v>0.94074116631280946</v>
      </c>
      <c r="D118" s="261">
        <v>0.74425430764559342</v>
      </c>
      <c r="E118" s="261">
        <v>0.67138038098802533</v>
      </c>
      <c r="F118" s="261">
        <v>0.75060543411186476</v>
      </c>
      <c r="G118" s="261">
        <v>0.89402694303088026</v>
      </c>
      <c r="H118" s="261">
        <v>0.77295035002184886</v>
      </c>
      <c r="I118" s="261">
        <v>0.82760308447604591</v>
      </c>
      <c r="J118" s="261">
        <v>0.86944562148577842</v>
      </c>
      <c r="K118" s="261">
        <v>1.3623399000548579</v>
      </c>
      <c r="L118" s="261">
        <v>1.36044923803333</v>
      </c>
      <c r="M118" s="261">
        <v>1.307679096964897</v>
      </c>
      <c r="N118" s="261">
        <v>1.624940587329001</v>
      </c>
      <c r="O118" s="261">
        <v>1.8617574898139819</v>
      </c>
      <c r="P118" s="261">
        <v>1.962883397195162</v>
      </c>
      <c r="Q118" s="261">
        <v>2.118453852572213</v>
      </c>
      <c r="R118" s="261">
        <v>2.4430391857157399</v>
      </c>
      <c r="S118" s="261">
        <v>2.5253116347815738</v>
      </c>
      <c r="T118" s="261">
        <v>2.2000438254927821</v>
      </c>
      <c r="U118" s="261">
        <v>2.2175853329520478</v>
      </c>
      <c r="V118" s="261">
        <v>2.0934346361933258</v>
      </c>
      <c r="W118" s="261">
        <v>2.3204458986409322</v>
      </c>
      <c r="X118" s="261">
        <v>2.7059566647633</v>
      </c>
      <c r="Y118" s="261">
        <v>2.6367318204862591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1.0051839036229118</v>
      </c>
      <c r="C119" s="261">
        <f t="shared" si="5"/>
        <v>1.2035886529568989</v>
      </c>
      <c r="D119" s="261">
        <f t="shared" si="5"/>
        <v>1.3084920814428938</v>
      </c>
      <c r="E119" s="261">
        <f t="shared" si="5"/>
        <v>1.2207319666756253</v>
      </c>
      <c r="F119" s="261">
        <f t="shared" si="5"/>
        <v>1.3016864927464873</v>
      </c>
      <c r="G119" s="261">
        <f t="shared" si="5"/>
        <v>1.237398305541624</v>
      </c>
      <c r="H119" s="261">
        <f t="shared" si="5"/>
        <v>1.1195606507565741</v>
      </c>
      <c r="I119" s="261">
        <f t="shared" si="5"/>
        <v>1.0961718225723236</v>
      </c>
      <c r="J119" s="261">
        <f t="shared" si="5"/>
        <v>1.0399507098170653</v>
      </c>
      <c r="K119" s="261">
        <f t="shared" si="5"/>
        <v>1.1499582006156348</v>
      </c>
      <c r="L119" s="261">
        <f t="shared" si="5"/>
        <v>1.4873476427346808</v>
      </c>
      <c r="M119" s="261">
        <f t="shared" si="5"/>
        <v>1.5215086903235817</v>
      </c>
      <c r="N119" s="261">
        <f t="shared" si="5"/>
        <v>1.912712206468016</v>
      </c>
      <c r="O119" s="261">
        <f t="shared" si="5"/>
        <v>1.8550183894549064</v>
      </c>
      <c r="P119" s="261">
        <f t="shared" si="5"/>
        <v>1.992068519411752</v>
      </c>
      <c r="Q119" s="261">
        <f t="shared" si="5"/>
        <v>2.0631572112189085</v>
      </c>
      <c r="R119" s="261">
        <f t="shared" si="5"/>
        <v>2.1122613542951649</v>
      </c>
      <c r="S119" s="261">
        <f t="shared" si="5"/>
        <v>2.2691854572852064</v>
      </c>
      <c r="T119" s="261">
        <f t="shared" si="5"/>
        <v>2.3604544649544539</v>
      </c>
      <c r="U119" s="261">
        <f t="shared" si="5"/>
        <v>2.2384077787704921</v>
      </c>
      <c r="V119" s="261">
        <f t="shared" si="5"/>
        <v>2.2359326876047079</v>
      </c>
      <c r="W119" s="261">
        <f t="shared" si="5"/>
        <v>2.2579801245915978</v>
      </c>
      <c r="X119" s="261">
        <f t="shared" si="5"/>
        <v>2.3707641293665453</v>
      </c>
      <c r="Y119" s="261">
        <f t="shared" si="5"/>
        <v>2.4274417896056377</v>
      </c>
      <c r="DA119" s="70"/>
    </row>
    <row r="120" spans="1:105" ht="12" customHeight="1" x14ac:dyDescent="0.25">
      <c r="A120" s="60" t="s">
        <v>1566</v>
      </c>
      <c r="B120" s="262">
        <v>0.78008606321018126</v>
      </c>
      <c r="C120" s="262">
        <v>0.92926422945439091</v>
      </c>
      <c r="D120" s="262">
        <v>1.09146412391834</v>
      </c>
      <c r="E120" s="262">
        <v>1.0249543792151941</v>
      </c>
      <c r="F120" s="262">
        <v>1.0828065177182451</v>
      </c>
      <c r="G120" s="262">
        <v>0.97669596304298012</v>
      </c>
      <c r="H120" s="262">
        <v>0.89416479612752353</v>
      </c>
      <c r="I120" s="262">
        <v>0.85483898080073517</v>
      </c>
      <c r="J120" s="262">
        <v>0.78641639302332345</v>
      </c>
      <c r="K120" s="262">
        <v>0.75269365954978196</v>
      </c>
      <c r="L120" s="262">
        <v>1.0906344273550701</v>
      </c>
      <c r="M120" s="262">
        <v>1.140183489251331</v>
      </c>
      <c r="N120" s="262">
        <v>1.438872104846872</v>
      </c>
      <c r="O120" s="262">
        <v>1.312121396760878</v>
      </c>
      <c r="P120" s="262">
        <v>1.4196827499564799</v>
      </c>
      <c r="Q120" s="262">
        <v>1.4454063859825641</v>
      </c>
      <c r="R120" s="262">
        <v>1.399859962483784</v>
      </c>
      <c r="S120" s="262">
        <v>1.532793043322022</v>
      </c>
      <c r="T120" s="262">
        <v>1.7189116307293391</v>
      </c>
      <c r="U120" s="262">
        <v>1.591749760801491</v>
      </c>
      <c r="V120" s="262">
        <v>1.6254775802080781</v>
      </c>
      <c r="W120" s="262">
        <v>1.581327495571035</v>
      </c>
      <c r="X120" s="262">
        <v>1.5816947990709329</v>
      </c>
      <c r="Y120" s="262">
        <v>1.6585587402748321</v>
      </c>
      <c r="DA120" s="72" t="s">
        <v>1567</v>
      </c>
    </row>
    <row r="121" spans="1:105" ht="12" customHeight="1" x14ac:dyDescent="0.25">
      <c r="A121" s="59" t="s">
        <v>28</v>
      </c>
      <c r="B121" s="230">
        <v>1.388898551983489E-2</v>
      </c>
      <c r="C121" s="230">
        <v>1.296123319364262E-2</v>
      </c>
      <c r="D121" s="230">
        <v>1.2946279086217359E-2</v>
      </c>
      <c r="E121" s="230">
        <v>1.3940653443139659E-2</v>
      </c>
      <c r="F121" s="230">
        <v>1.501621001934402E-2</v>
      </c>
      <c r="G121" s="230">
        <v>0.19997546039099501</v>
      </c>
      <c r="H121" s="230">
        <v>0.31605745967204801</v>
      </c>
      <c r="I121" s="230">
        <v>0.39018058382392512</v>
      </c>
      <c r="J121" s="230">
        <v>0.39001779626657368</v>
      </c>
      <c r="K121" s="230">
        <v>0.41255460954187362</v>
      </c>
      <c r="L121" s="230">
        <v>0.63885238316745596</v>
      </c>
      <c r="M121" s="230">
        <v>0.7180371015961724</v>
      </c>
      <c r="N121" s="230">
        <v>0.79530034590661958</v>
      </c>
      <c r="O121" s="230">
        <v>0.58472934293114021</v>
      </c>
      <c r="P121" s="230">
        <v>0.62826117462219233</v>
      </c>
      <c r="Q121" s="230">
        <v>0.56659747128965687</v>
      </c>
      <c r="R121" s="230">
        <v>0.44782995681654453</v>
      </c>
      <c r="S121" s="230">
        <v>0.56063027941999277</v>
      </c>
      <c r="T121" s="230">
        <v>0.76288046340977489</v>
      </c>
      <c r="U121" s="230">
        <v>0.68654049897160585</v>
      </c>
      <c r="V121" s="230">
        <v>0.53427251166081435</v>
      </c>
      <c r="W121" s="230">
        <v>0.37187551733764052</v>
      </c>
      <c r="X121" s="230">
        <v>0.30427681508656151</v>
      </c>
      <c r="Y121" s="230">
        <v>0.29753539649013899</v>
      </c>
      <c r="DA121" s="71" t="s">
        <v>1568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9.3645732965133446E-4</v>
      </c>
      <c r="T122" s="295">
        <v>9.2161025331668773E-3</v>
      </c>
      <c r="U122" s="295">
        <v>3.6468893617544258E-3</v>
      </c>
      <c r="V122" s="295">
        <v>6.5704023200296178E-4</v>
      </c>
      <c r="W122" s="295">
        <v>8.4314018639422008E-4</v>
      </c>
      <c r="X122" s="295">
        <v>2.9493745687896439E-2</v>
      </c>
      <c r="Y122" s="295">
        <v>9.5792203561227821E-2</v>
      </c>
      <c r="DA122" s="122" t="s">
        <v>1569</v>
      </c>
    </row>
    <row r="123" spans="1:105" ht="12" customHeight="1" x14ac:dyDescent="0.25">
      <c r="A123" s="59" t="s">
        <v>159</v>
      </c>
      <c r="B123" s="295">
        <v>2.0457628230557329E-2</v>
      </c>
      <c r="C123" s="295">
        <v>1.9210060614445811E-2</v>
      </c>
      <c r="D123" s="295">
        <v>1.9140949852949361E-2</v>
      </c>
      <c r="E123" s="295">
        <v>2.2302454159284321E-2</v>
      </c>
      <c r="F123" s="295">
        <v>2.4037873141618728E-2</v>
      </c>
      <c r="G123" s="295">
        <v>7.3959227322624652E-2</v>
      </c>
      <c r="H123" s="295">
        <v>5.8744044661141963E-2</v>
      </c>
      <c r="I123" s="295">
        <v>2.7103183507001399E-2</v>
      </c>
      <c r="J123" s="295">
        <v>2.5975561627472801E-2</v>
      </c>
      <c r="K123" s="295">
        <v>4.0563553298260807E-2</v>
      </c>
      <c r="L123" s="295">
        <v>9.1198114752803539E-2</v>
      </c>
      <c r="M123" s="295">
        <v>9.8629633593448104E-2</v>
      </c>
      <c r="N123" s="295">
        <v>0.1215012491502533</v>
      </c>
      <c r="O123" s="295">
        <v>0.13219070055444029</v>
      </c>
      <c r="P123" s="295">
        <v>0.1257860247739358</v>
      </c>
      <c r="Q123" s="295">
        <v>0.1741705757036702</v>
      </c>
      <c r="R123" s="295">
        <v>0.17043995133868831</v>
      </c>
      <c r="S123" s="295">
        <v>0.17930584998489779</v>
      </c>
      <c r="T123" s="295">
        <v>0.22852482546346459</v>
      </c>
      <c r="U123" s="295">
        <v>0.18768681238852719</v>
      </c>
      <c r="V123" s="295">
        <v>0.22518356229315059</v>
      </c>
      <c r="W123" s="295">
        <v>0.23060619628249179</v>
      </c>
      <c r="X123" s="295">
        <v>0.28497507084372709</v>
      </c>
      <c r="Y123" s="295">
        <v>0.30684722404458498</v>
      </c>
      <c r="DA123" s="122" t="s">
        <v>1570</v>
      </c>
    </row>
    <row r="124" spans="1:105" ht="12" customHeight="1" x14ac:dyDescent="0.25">
      <c r="A124" s="59" t="s">
        <v>32</v>
      </c>
      <c r="B124" s="295">
        <v>0.35662333171344318</v>
      </c>
      <c r="C124" s="295">
        <v>7.3955753933520302E-2</v>
      </c>
      <c r="D124" s="295">
        <v>0</v>
      </c>
      <c r="E124" s="295">
        <v>0</v>
      </c>
      <c r="F124" s="295">
        <v>0</v>
      </c>
      <c r="G124" s="295">
        <v>1.1909800769350739E-2</v>
      </c>
      <c r="H124" s="295">
        <v>0</v>
      </c>
      <c r="I124" s="295">
        <v>1.751251268278271E-2</v>
      </c>
      <c r="J124" s="295">
        <v>8.3879113392342098E-3</v>
      </c>
      <c r="K124" s="295">
        <v>0</v>
      </c>
      <c r="L124" s="295">
        <v>0</v>
      </c>
      <c r="M124" s="295">
        <v>0</v>
      </c>
      <c r="N124" s="295">
        <v>0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1571</v>
      </c>
    </row>
    <row r="125" spans="1:105" ht="12" customHeight="1" x14ac:dyDescent="0.25">
      <c r="A125" s="59" t="s">
        <v>35</v>
      </c>
      <c r="B125" s="295">
        <v>0.38911611774634591</v>
      </c>
      <c r="C125" s="295">
        <v>0.82313718171278216</v>
      </c>
      <c r="D125" s="295">
        <v>1.0593768949791731</v>
      </c>
      <c r="E125" s="295">
        <v>0.98871127161277028</v>
      </c>
      <c r="F125" s="295">
        <v>1.0437524345572831</v>
      </c>
      <c r="G125" s="295">
        <v>0.69085147456000984</v>
      </c>
      <c r="H125" s="295">
        <v>0.5193632917943336</v>
      </c>
      <c r="I125" s="295">
        <v>0.42004270078702588</v>
      </c>
      <c r="J125" s="295">
        <v>0.3620351237900426</v>
      </c>
      <c r="K125" s="295">
        <v>0.29957549670964762</v>
      </c>
      <c r="L125" s="295">
        <v>0.36058392943481082</v>
      </c>
      <c r="M125" s="295">
        <v>0.32351675406171038</v>
      </c>
      <c r="N125" s="295">
        <v>0.52207050978999892</v>
      </c>
      <c r="O125" s="295">
        <v>0.59520135327529711</v>
      </c>
      <c r="P125" s="295">
        <v>0.66563555056035217</v>
      </c>
      <c r="Q125" s="295">
        <v>0.70463833898923733</v>
      </c>
      <c r="R125" s="295">
        <v>0.78159005432855111</v>
      </c>
      <c r="S125" s="295">
        <v>0.79192045658748011</v>
      </c>
      <c r="T125" s="295">
        <v>0.71829023932293268</v>
      </c>
      <c r="U125" s="295">
        <v>0.71387556007960395</v>
      </c>
      <c r="V125" s="295">
        <v>0.86536446602211026</v>
      </c>
      <c r="W125" s="295">
        <v>0.97800264176450824</v>
      </c>
      <c r="X125" s="295">
        <v>0.96294916745274839</v>
      </c>
      <c r="Y125" s="295">
        <v>0.95838391617888008</v>
      </c>
      <c r="DA125" s="122" t="s">
        <v>1572</v>
      </c>
    </row>
    <row r="126" spans="1:105" ht="12" customHeight="1" x14ac:dyDescent="0.25">
      <c r="A126" s="60" t="s">
        <v>1573</v>
      </c>
      <c r="B126" s="262">
        <v>0.22509784041273059</v>
      </c>
      <c r="C126" s="262">
        <v>0.27432442350250802</v>
      </c>
      <c r="D126" s="262">
        <v>0.21702795752455381</v>
      </c>
      <c r="E126" s="262">
        <v>0.19577758746043131</v>
      </c>
      <c r="F126" s="262">
        <v>0.21887997502824211</v>
      </c>
      <c r="G126" s="262">
        <v>0.26070234249864388</v>
      </c>
      <c r="H126" s="262">
        <v>0.2253958546290506</v>
      </c>
      <c r="I126" s="262">
        <v>0.2413328417715884</v>
      </c>
      <c r="J126" s="262">
        <v>0.25353431679374172</v>
      </c>
      <c r="K126" s="262">
        <v>0.39726454106585279</v>
      </c>
      <c r="L126" s="262">
        <v>0.39671321537961057</v>
      </c>
      <c r="M126" s="262">
        <v>0.38132520107225071</v>
      </c>
      <c r="N126" s="262">
        <v>0.47384010162114393</v>
      </c>
      <c r="O126" s="262">
        <v>0.54289699269402847</v>
      </c>
      <c r="P126" s="262">
        <v>0.57238576945527198</v>
      </c>
      <c r="Q126" s="262">
        <v>0.6177508252363445</v>
      </c>
      <c r="R126" s="262">
        <v>0.71240139181138085</v>
      </c>
      <c r="S126" s="262">
        <v>0.73639241396318433</v>
      </c>
      <c r="T126" s="262">
        <v>0.64154283422511482</v>
      </c>
      <c r="U126" s="262">
        <v>0.64665801796900135</v>
      </c>
      <c r="V126" s="262">
        <v>0.61045510739662978</v>
      </c>
      <c r="W126" s="262">
        <v>0.67665262902056267</v>
      </c>
      <c r="X126" s="262">
        <v>0.78906933029561244</v>
      </c>
      <c r="Y126" s="262">
        <v>0.76888304933080553</v>
      </c>
      <c r="DA126" s="72" t="s">
        <v>1574</v>
      </c>
    </row>
    <row r="127" spans="1:105" ht="12" customHeight="1" x14ac:dyDescent="0.25">
      <c r="A127" s="132" t="s">
        <v>1575</v>
      </c>
      <c r="B127" s="316">
        <v>0.68879762193747729</v>
      </c>
      <c r="C127" s="316">
        <v>0.83943057917143138</v>
      </c>
      <c r="D127" s="316">
        <v>0.66410384374529963</v>
      </c>
      <c r="E127" s="316">
        <v>0.5990778784200852</v>
      </c>
      <c r="F127" s="316">
        <v>0.66977100274597257</v>
      </c>
      <c r="G127" s="316">
        <v>0.79774711839678691</v>
      </c>
      <c r="H127" s="316">
        <v>0.68970954309642019</v>
      </c>
      <c r="I127" s="316">
        <v>0.73847659845555014</v>
      </c>
      <c r="J127" s="316">
        <v>0.77581301609500353</v>
      </c>
      <c r="K127" s="316">
        <v>1.2156263723566449</v>
      </c>
      <c r="L127" s="316">
        <v>1.213939320091282</v>
      </c>
      <c r="M127" s="316">
        <v>1.1668521172917561</v>
      </c>
      <c r="N127" s="316">
        <v>1.44994698561665</v>
      </c>
      <c r="O127" s="316">
        <v>1.6612605293724789</v>
      </c>
      <c r="P127" s="316">
        <v>1.7514959544203019</v>
      </c>
      <c r="Q127" s="316">
        <v>1.890312668449055</v>
      </c>
      <c r="R127" s="316">
        <v>2.1799426580232799</v>
      </c>
      <c r="S127" s="316">
        <v>2.253354997189716</v>
      </c>
      <c r="T127" s="316">
        <v>1.9631160289012559</v>
      </c>
      <c r="U127" s="316">
        <v>1.9787684509418311</v>
      </c>
      <c r="V127" s="316">
        <v>1.867987829218664</v>
      </c>
      <c r="W127" s="316">
        <v>2.070551724941144</v>
      </c>
      <c r="X127" s="316">
        <v>2.4145459470195649</v>
      </c>
      <c r="Y127" s="316">
        <v>2.352776085972359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1.0000000000000004</v>
      </c>
      <c r="C132" s="232">
        <f t="shared" si="6"/>
        <v>0.99999999999999978</v>
      </c>
      <c r="D132" s="232">
        <f t="shared" si="6"/>
        <v>1</v>
      </c>
      <c r="E132" s="232">
        <f t="shared" si="6"/>
        <v>1.0000000000000004</v>
      </c>
      <c r="F132" s="232">
        <f t="shared" si="6"/>
        <v>1.0000000000000004</v>
      </c>
      <c r="G132" s="232">
        <f t="shared" si="6"/>
        <v>0.99999999999999978</v>
      </c>
      <c r="H132" s="232">
        <f t="shared" si="6"/>
        <v>0.99999999999999967</v>
      </c>
      <c r="I132" s="232">
        <f t="shared" si="6"/>
        <v>1.0000000000000002</v>
      </c>
      <c r="J132" s="232">
        <f t="shared" si="6"/>
        <v>1.0000000000000002</v>
      </c>
      <c r="K132" s="232">
        <f t="shared" si="6"/>
        <v>1</v>
      </c>
      <c r="L132" s="232">
        <f t="shared" si="6"/>
        <v>1</v>
      </c>
      <c r="M132" s="232">
        <f t="shared" si="6"/>
        <v>1</v>
      </c>
      <c r="N132" s="232">
        <f t="shared" si="6"/>
        <v>1</v>
      </c>
      <c r="O132" s="232">
        <f t="shared" si="6"/>
        <v>1</v>
      </c>
      <c r="P132" s="232">
        <f t="shared" si="6"/>
        <v>1.0000000000000002</v>
      </c>
      <c r="Q132" s="232">
        <f t="shared" si="6"/>
        <v>1.0000000000000002</v>
      </c>
      <c r="R132" s="232">
        <f t="shared" si="6"/>
        <v>1.0000000000000002</v>
      </c>
      <c r="S132" s="232">
        <f t="shared" si="6"/>
        <v>1</v>
      </c>
      <c r="T132" s="232">
        <f t="shared" si="6"/>
        <v>1</v>
      </c>
      <c r="U132" s="232">
        <f t="shared" si="6"/>
        <v>1</v>
      </c>
      <c r="V132" s="232">
        <f t="shared" si="6"/>
        <v>1</v>
      </c>
      <c r="W132" s="232">
        <f t="shared" si="6"/>
        <v>1.0000000000000002</v>
      </c>
      <c r="X132" s="232">
        <f t="shared" si="6"/>
        <v>1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4.9001717949091576E-3</v>
      </c>
      <c r="C133" s="266">
        <f t="shared" si="7"/>
        <v>4.9001717949171443E-3</v>
      </c>
      <c r="D133" s="266">
        <f t="shared" si="7"/>
        <v>4.9001717949110745E-3</v>
      </c>
      <c r="E133" s="266">
        <f t="shared" si="7"/>
        <v>4.9001717949138318E-3</v>
      </c>
      <c r="F133" s="266">
        <f t="shared" si="7"/>
        <v>4.9001717949083701E-3</v>
      </c>
      <c r="G133" s="266">
        <f t="shared" si="7"/>
        <v>4.9001717949215019E-3</v>
      </c>
      <c r="H133" s="266">
        <f t="shared" si="7"/>
        <v>4.9001717949166378E-3</v>
      </c>
      <c r="I133" s="266">
        <f t="shared" si="7"/>
        <v>4.9001717949216806E-3</v>
      </c>
      <c r="J133" s="266">
        <f t="shared" si="7"/>
        <v>4.900171794918742E-3</v>
      </c>
      <c r="K133" s="266">
        <f t="shared" si="7"/>
        <v>4.9001717949539447E-3</v>
      </c>
      <c r="L133" s="266">
        <f t="shared" si="7"/>
        <v>4.9001717949245602E-3</v>
      </c>
      <c r="M133" s="266">
        <f t="shared" si="7"/>
        <v>4.9001717949232427E-3</v>
      </c>
      <c r="N133" s="266">
        <f t="shared" si="7"/>
        <v>4.9001717949264259E-3</v>
      </c>
      <c r="O133" s="266">
        <f t="shared" si="7"/>
        <v>4.9001717949206398E-3</v>
      </c>
      <c r="P133" s="266">
        <f t="shared" si="7"/>
        <v>4.900171794921403E-3</v>
      </c>
      <c r="Q133" s="266">
        <f t="shared" si="7"/>
        <v>4.9001717949218922E-3</v>
      </c>
      <c r="R133" s="266">
        <f t="shared" si="7"/>
        <v>4.9001717949535128E-3</v>
      </c>
      <c r="S133" s="266">
        <f t="shared" si="7"/>
        <v>4.900171794953093E-3</v>
      </c>
      <c r="T133" s="266">
        <f t="shared" si="7"/>
        <v>4.9001717949229279E-3</v>
      </c>
      <c r="U133" s="266">
        <f t="shared" si="7"/>
        <v>4.9001717949188209E-3</v>
      </c>
      <c r="V133" s="266">
        <f t="shared" si="7"/>
        <v>4.9001717949222756E-3</v>
      </c>
      <c r="W133" s="266">
        <f t="shared" si="7"/>
        <v>4.900171794915381E-3</v>
      </c>
      <c r="X133" s="266">
        <f t="shared" si="7"/>
        <v>4.9001717949203015E-3</v>
      </c>
      <c r="Y133" s="266">
        <f t="shared" si="7"/>
        <v>4.900171794918997E-3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1.9592888677715786E-3</v>
      </c>
      <c r="C134" s="267">
        <f t="shared" si="8"/>
        <v>1.9592888677747722E-3</v>
      </c>
      <c r="D134" s="267">
        <f t="shared" si="8"/>
        <v>1.9592888677723449E-3</v>
      </c>
      <c r="E134" s="267">
        <f t="shared" si="8"/>
        <v>1.9592888677734464E-3</v>
      </c>
      <c r="F134" s="267">
        <f t="shared" si="8"/>
        <v>1.9592888677712637E-3</v>
      </c>
      <c r="G134" s="267">
        <f t="shared" si="8"/>
        <v>1.9592888677765147E-3</v>
      </c>
      <c r="H134" s="267">
        <f t="shared" si="8"/>
        <v>1.9592888677745692E-3</v>
      </c>
      <c r="I134" s="267">
        <f t="shared" si="8"/>
        <v>1.9592888677765854E-3</v>
      </c>
      <c r="J134" s="267">
        <f t="shared" si="8"/>
        <v>1.9592888677754119E-3</v>
      </c>
      <c r="K134" s="267">
        <f t="shared" si="8"/>
        <v>1.9592888677894874E-3</v>
      </c>
      <c r="L134" s="267">
        <f t="shared" si="8"/>
        <v>1.9592888677777355E-3</v>
      </c>
      <c r="M134" s="267">
        <f t="shared" si="8"/>
        <v>1.9592888677772095E-3</v>
      </c>
      <c r="N134" s="267">
        <f t="shared" si="8"/>
        <v>1.9592888677784823E-3</v>
      </c>
      <c r="O134" s="267">
        <f t="shared" si="8"/>
        <v>1.9592888677761695E-3</v>
      </c>
      <c r="P134" s="267">
        <f t="shared" si="8"/>
        <v>1.9592888677764739E-3</v>
      </c>
      <c r="Q134" s="267">
        <f t="shared" si="8"/>
        <v>1.9592888677766713E-3</v>
      </c>
      <c r="R134" s="267">
        <f t="shared" si="8"/>
        <v>1.9592888677893131E-3</v>
      </c>
      <c r="S134" s="267">
        <f t="shared" si="8"/>
        <v>1.9592888677891452E-3</v>
      </c>
      <c r="T134" s="267">
        <f t="shared" si="8"/>
        <v>1.9592888677770837E-3</v>
      </c>
      <c r="U134" s="267">
        <f t="shared" si="8"/>
        <v>1.9592888677754413E-3</v>
      </c>
      <c r="V134" s="267">
        <f t="shared" si="8"/>
        <v>1.9592888677768239E-3</v>
      </c>
      <c r="W134" s="267">
        <f t="shared" si="8"/>
        <v>1.9592888677740657E-3</v>
      </c>
      <c r="X134" s="267">
        <f t="shared" si="8"/>
        <v>1.9592888677760338E-3</v>
      </c>
      <c r="Y134" s="267">
        <f t="shared" si="8"/>
        <v>1.9592888677755116E-3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6.2866049309520987E-3</v>
      </c>
      <c r="C135" s="267">
        <f t="shared" si="9"/>
        <v>6.6416565561446981E-3</v>
      </c>
      <c r="D135" s="267">
        <f t="shared" si="9"/>
        <v>4.3871163334021513E-3</v>
      </c>
      <c r="E135" s="267">
        <f t="shared" si="9"/>
        <v>3.7647351659688532E-3</v>
      </c>
      <c r="F135" s="267">
        <f t="shared" si="9"/>
        <v>4.0012153221540506E-3</v>
      </c>
      <c r="G135" s="267">
        <f t="shared" si="9"/>
        <v>5.967149762223436E-3</v>
      </c>
      <c r="H135" s="267">
        <f t="shared" si="9"/>
        <v>5.6025461553767903E-3</v>
      </c>
      <c r="I135" s="267">
        <f t="shared" si="9"/>
        <v>6.4309367732899043E-3</v>
      </c>
      <c r="J135" s="267">
        <f t="shared" si="9"/>
        <v>7.3184481067735587E-3</v>
      </c>
      <c r="K135" s="267">
        <f t="shared" si="9"/>
        <v>1.1430680221949653E-2</v>
      </c>
      <c r="L135" s="267">
        <f t="shared" si="9"/>
        <v>7.6781249834419873E-3</v>
      </c>
      <c r="M135" s="267">
        <f t="shared" si="9"/>
        <v>7.0615258159048028E-3</v>
      </c>
      <c r="N135" s="267">
        <f t="shared" si="9"/>
        <v>6.9049072554980854E-3</v>
      </c>
      <c r="O135" s="267">
        <f t="shared" si="9"/>
        <v>8.4873039395473443E-3</v>
      </c>
      <c r="P135" s="267">
        <f t="shared" si="9"/>
        <v>8.0671832604938803E-3</v>
      </c>
      <c r="Q135" s="267">
        <f t="shared" si="9"/>
        <v>8.4659917243330822E-3</v>
      </c>
      <c r="R135" s="267">
        <f t="shared" si="9"/>
        <v>1.0034650372460582E-2</v>
      </c>
      <c r="S135" s="267">
        <f t="shared" si="9"/>
        <v>9.458039684953538E-3</v>
      </c>
      <c r="T135" s="267">
        <f t="shared" si="9"/>
        <v>7.1575875848292969E-3</v>
      </c>
      <c r="U135" s="267">
        <f t="shared" si="9"/>
        <v>7.8471531395597569E-3</v>
      </c>
      <c r="V135" s="267">
        <f t="shared" si="9"/>
        <v>6.5523111049181253E-3</v>
      </c>
      <c r="W135" s="267">
        <f t="shared" si="9"/>
        <v>7.264256284048416E-3</v>
      </c>
      <c r="X135" s="267">
        <f t="shared" si="9"/>
        <v>7.5755682763963845E-3</v>
      </c>
      <c r="Y135" s="267">
        <f t="shared" si="9"/>
        <v>7.1507788525663188E-3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9.7769480840557846E-4</v>
      </c>
      <c r="C136" s="267">
        <f t="shared" si="10"/>
        <v>9.7769480840717224E-4</v>
      </c>
      <c r="D136" s="267">
        <f t="shared" si="10"/>
        <v>9.7769480840596075E-4</v>
      </c>
      <c r="E136" s="267">
        <f t="shared" si="10"/>
        <v>9.7769480840651066E-4</v>
      </c>
      <c r="F136" s="267">
        <f t="shared" si="10"/>
        <v>9.7769480840542125E-4</v>
      </c>
      <c r="G136" s="267">
        <f t="shared" si="10"/>
        <v>9.7769480840804177E-4</v>
      </c>
      <c r="H136" s="267">
        <f t="shared" si="10"/>
        <v>9.7769480840707097E-4</v>
      </c>
      <c r="I136" s="267">
        <f t="shared" si="10"/>
        <v>9.7769480840807711E-4</v>
      </c>
      <c r="J136" s="267">
        <f t="shared" si="10"/>
        <v>9.7769480840749121E-4</v>
      </c>
      <c r="K136" s="267">
        <f t="shared" si="10"/>
        <v>9.7769480841451489E-4</v>
      </c>
      <c r="L136" s="267">
        <f t="shared" si="10"/>
        <v>9.7769480840865131E-4</v>
      </c>
      <c r="M136" s="267">
        <f t="shared" si="10"/>
        <v>9.7769480840838893E-4</v>
      </c>
      <c r="N136" s="267">
        <f t="shared" si="10"/>
        <v>9.7769480840902384E-4</v>
      </c>
      <c r="O136" s="267">
        <f t="shared" si="10"/>
        <v>9.7769480840786916E-4</v>
      </c>
      <c r="P136" s="267">
        <f t="shared" si="10"/>
        <v>9.7769480840802204E-4</v>
      </c>
      <c r="Q136" s="267">
        <f t="shared" si="10"/>
        <v>9.7769480840811961E-4</v>
      </c>
      <c r="R136" s="267">
        <f t="shared" si="10"/>
        <v>9.7769480841442815E-4</v>
      </c>
      <c r="S136" s="267">
        <f t="shared" si="10"/>
        <v>9.7769480841434445E-4</v>
      </c>
      <c r="T136" s="267">
        <f t="shared" si="10"/>
        <v>9.776948084083254E-4</v>
      </c>
      <c r="U136" s="267">
        <f t="shared" si="10"/>
        <v>9.7769480840750639E-4</v>
      </c>
      <c r="V136" s="267">
        <f t="shared" si="10"/>
        <v>9.7769480840819573E-4</v>
      </c>
      <c r="W136" s="267">
        <f t="shared" si="10"/>
        <v>9.7769480840681987E-4</v>
      </c>
      <c r="X136" s="267">
        <f t="shared" si="10"/>
        <v>9.7769480840780173E-4</v>
      </c>
      <c r="Y136" s="267">
        <f t="shared" si="10"/>
        <v>9.7769480840754152E-4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3.7753233733155774E-3</v>
      </c>
      <c r="C137" s="268">
        <f t="shared" si="11"/>
        <v>4.0057900092745867E-3</v>
      </c>
      <c r="D137" s="268">
        <f t="shared" si="11"/>
        <v>3.8459472744607208E-3</v>
      </c>
      <c r="E137" s="268">
        <f t="shared" si="11"/>
        <v>3.3838161379067299E-3</v>
      </c>
      <c r="F137" s="268">
        <f t="shared" si="11"/>
        <v>3.4051063435388135E-3</v>
      </c>
      <c r="G137" s="268">
        <f t="shared" si="11"/>
        <v>3.9086240196672594E-3</v>
      </c>
      <c r="H137" s="268">
        <f t="shared" si="11"/>
        <v>3.8283696032773034E-3</v>
      </c>
      <c r="I137" s="268">
        <f t="shared" si="11"/>
        <v>3.9524882419681431E-3</v>
      </c>
      <c r="J137" s="268">
        <f t="shared" si="11"/>
        <v>4.0218283961149168E-3</v>
      </c>
      <c r="K137" s="268">
        <f t="shared" si="11"/>
        <v>4.7040498547438218E-3</v>
      </c>
      <c r="L137" s="268">
        <f t="shared" si="11"/>
        <v>3.851277171705875E-3</v>
      </c>
      <c r="M137" s="268">
        <f t="shared" si="11"/>
        <v>3.7267510627446367E-3</v>
      </c>
      <c r="N137" s="268">
        <f t="shared" si="11"/>
        <v>3.6986588953235667E-3</v>
      </c>
      <c r="O137" s="268">
        <f t="shared" si="11"/>
        <v>3.9411228036397433E-3</v>
      </c>
      <c r="P137" s="268">
        <f t="shared" si="11"/>
        <v>3.8083078377374627E-3</v>
      </c>
      <c r="Q137" s="268">
        <f t="shared" si="11"/>
        <v>3.8632868490593242E-3</v>
      </c>
      <c r="R137" s="268">
        <f t="shared" si="11"/>
        <v>4.1858909129026452E-3</v>
      </c>
      <c r="S137" s="268">
        <f t="shared" si="11"/>
        <v>4.1354813131063142E-3</v>
      </c>
      <c r="T137" s="268">
        <f t="shared" si="11"/>
        <v>3.5884190626800819E-3</v>
      </c>
      <c r="U137" s="268">
        <f t="shared" si="11"/>
        <v>3.7516453181196314E-3</v>
      </c>
      <c r="V137" s="268">
        <f t="shared" si="11"/>
        <v>3.278783162334967E-3</v>
      </c>
      <c r="W137" s="268">
        <f t="shared" si="11"/>
        <v>3.3786298449286129E-3</v>
      </c>
      <c r="X137" s="268">
        <f t="shared" si="11"/>
        <v>3.3229713986258408E-3</v>
      </c>
      <c r="Y137" s="268">
        <f t="shared" si="11"/>
        <v>3.2216073258417052E-3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2.4909857780711777E-2</v>
      </c>
      <c r="C138" s="269">
        <f t="shared" si="12"/>
        <v>2.6316703858284326E-2</v>
      </c>
      <c r="D138" s="269">
        <f t="shared" si="12"/>
        <v>1.7383380239854612E-2</v>
      </c>
      <c r="E138" s="269">
        <f t="shared" si="12"/>
        <v>1.4917275476403409E-2</v>
      </c>
      <c r="F138" s="269">
        <f t="shared" si="12"/>
        <v>1.5854297465733604E-2</v>
      </c>
      <c r="G138" s="269">
        <f t="shared" si="12"/>
        <v>2.3644058051327611E-2</v>
      </c>
      <c r="H138" s="269">
        <f t="shared" si="12"/>
        <v>2.2199363483649561E-2</v>
      </c>
      <c r="I138" s="269">
        <f t="shared" si="12"/>
        <v>2.5481754011722174E-2</v>
      </c>
      <c r="J138" s="269">
        <f t="shared" si="12"/>
        <v>2.8998402717766981E-2</v>
      </c>
      <c r="K138" s="269">
        <f t="shared" si="12"/>
        <v>4.5292589846653165E-2</v>
      </c>
      <c r="L138" s="269">
        <f t="shared" si="12"/>
        <v>3.0423575755237353E-2</v>
      </c>
      <c r="M138" s="269">
        <f t="shared" si="12"/>
        <v>2.798038141747413E-2</v>
      </c>
      <c r="N138" s="269">
        <f t="shared" si="12"/>
        <v>2.7359800657524854E-2</v>
      </c>
      <c r="O138" s="269">
        <f t="shared" si="12"/>
        <v>3.3629842561743443E-2</v>
      </c>
      <c r="P138" s="269">
        <f t="shared" si="12"/>
        <v>3.196516878616823E-2</v>
      </c>
      <c r="Q138" s="269">
        <f t="shared" si="12"/>
        <v>3.3545395669373076E-2</v>
      </c>
      <c r="R138" s="269">
        <f t="shared" si="12"/>
        <v>3.9761002385639517E-2</v>
      </c>
      <c r="S138" s="269">
        <f t="shared" si="12"/>
        <v>3.7476257220578908E-2</v>
      </c>
      <c r="T138" s="269">
        <f t="shared" si="12"/>
        <v>2.8361013734655598E-2</v>
      </c>
      <c r="U138" s="269">
        <f t="shared" si="12"/>
        <v>3.1093327930867058E-2</v>
      </c>
      <c r="V138" s="269">
        <f t="shared" si="12"/>
        <v>2.5962684080065121E-2</v>
      </c>
      <c r="W138" s="269">
        <f t="shared" si="12"/>
        <v>2.8783674639291032E-2</v>
      </c>
      <c r="X138" s="269">
        <f t="shared" si="12"/>
        <v>3.0017208086993055E-2</v>
      </c>
      <c r="Y138" s="269">
        <f t="shared" si="12"/>
        <v>2.8334035014949084E-2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0.14257539093776816</v>
      </c>
      <c r="C139" s="269">
        <f t="shared" si="13"/>
        <v>0.14221103989804612</v>
      </c>
      <c r="D139" s="269">
        <f t="shared" si="13"/>
        <v>0.14568002339252878</v>
      </c>
      <c r="E139" s="269">
        <f t="shared" si="13"/>
        <v>0.14669047471857949</v>
      </c>
      <c r="F139" s="269">
        <f t="shared" si="13"/>
        <v>0.14628649608027905</v>
      </c>
      <c r="G139" s="269">
        <f t="shared" si="13"/>
        <v>0.14327209497967339</v>
      </c>
      <c r="H139" s="269">
        <f t="shared" si="13"/>
        <v>0.1438519457907014</v>
      </c>
      <c r="I139" s="269">
        <f t="shared" si="13"/>
        <v>0.14258591837479734</v>
      </c>
      <c r="J139" s="269">
        <f t="shared" si="13"/>
        <v>0.14123798115814085</v>
      </c>
      <c r="K139" s="269">
        <f t="shared" si="13"/>
        <v>0.13494736697873425</v>
      </c>
      <c r="L139" s="269">
        <f t="shared" si="13"/>
        <v>0.1407301852828593</v>
      </c>
      <c r="M139" s="269">
        <f t="shared" si="13"/>
        <v>0.14164587550543559</v>
      </c>
      <c r="N139" s="269">
        <f t="shared" si="13"/>
        <v>0.14191818169897907</v>
      </c>
      <c r="O139" s="269">
        <f t="shared" si="13"/>
        <v>0.13949770359091482</v>
      </c>
      <c r="P139" s="269">
        <f t="shared" si="13"/>
        <v>0.14014029267703582</v>
      </c>
      <c r="Q139" s="269">
        <f t="shared" si="13"/>
        <v>0.13952172595031381</v>
      </c>
      <c r="R139" s="269">
        <f t="shared" si="13"/>
        <v>0.13705245352731044</v>
      </c>
      <c r="S139" s="269">
        <f t="shared" si="13"/>
        <v>0.13797394964509596</v>
      </c>
      <c r="T139" s="269">
        <f t="shared" si="13"/>
        <v>0.14154040415872449</v>
      </c>
      <c r="U139" s="269">
        <f t="shared" si="13"/>
        <v>0.14047372484688161</v>
      </c>
      <c r="V139" s="269">
        <f t="shared" si="13"/>
        <v>0.14249649249382093</v>
      </c>
      <c r="W139" s="269">
        <f t="shared" si="13"/>
        <v>0.14140026191205696</v>
      </c>
      <c r="X139" s="269">
        <f t="shared" si="13"/>
        <v>0.14094944032928983</v>
      </c>
      <c r="Y139" s="269">
        <f t="shared" si="13"/>
        <v>0.14161302861633848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0.78164946924964429</v>
      </c>
      <c r="C140" s="269">
        <f t="shared" si="14"/>
        <v>0.77965196606942411</v>
      </c>
      <c r="D140" s="269">
        <f t="shared" si="14"/>
        <v>0.79867017874598445</v>
      </c>
      <c r="E140" s="269">
        <f t="shared" si="14"/>
        <v>0.80420983560762971</v>
      </c>
      <c r="F140" s="269">
        <f t="shared" si="14"/>
        <v>0.80199507970803985</v>
      </c>
      <c r="G140" s="269">
        <f t="shared" si="14"/>
        <v>0.78546905088289387</v>
      </c>
      <c r="H140" s="269">
        <f t="shared" si="14"/>
        <v>0.7886480011610798</v>
      </c>
      <c r="I140" s="269">
        <f t="shared" si="14"/>
        <v>0.78170718443816534</v>
      </c>
      <c r="J140" s="269">
        <f t="shared" si="14"/>
        <v>0.77431730878675498</v>
      </c>
      <c r="K140" s="269">
        <f t="shared" si="14"/>
        <v>0.73982990389698877</v>
      </c>
      <c r="L140" s="269">
        <f t="shared" si="14"/>
        <v>0.77153338952978945</v>
      </c>
      <c r="M140" s="269">
        <f t="shared" si="14"/>
        <v>0.7765535320085587</v>
      </c>
      <c r="N140" s="269">
        <f t="shared" si="14"/>
        <v>0.77804641230337501</v>
      </c>
      <c r="O140" s="269">
        <f t="shared" si="14"/>
        <v>0.76477648250655139</v>
      </c>
      <c r="P140" s="269">
        <f t="shared" si="14"/>
        <v>0.76829938652812491</v>
      </c>
      <c r="Q140" s="269">
        <f t="shared" si="14"/>
        <v>0.76490818170338226</v>
      </c>
      <c r="R140" s="269">
        <f t="shared" si="14"/>
        <v>0.75137074395779113</v>
      </c>
      <c r="S140" s="269">
        <f t="shared" si="14"/>
        <v>0.75642271643806991</v>
      </c>
      <c r="T140" s="269">
        <f t="shared" si="14"/>
        <v>0.77597530022791583</v>
      </c>
      <c r="U140" s="269">
        <f t="shared" si="14"/>
        <v>0.7701273813656383</v>
      </c>
      <c r="V140" s="269">
        <f t="shared" si="14"/>
        <v>0.78121691966005291</v>
      </c>
      <c r="W140" s="269">
        <f t="shared" si="14"/>
        <v>0.77520699012891126</v>
      </c>
      <c r="X140" s="269">
        <f t="shared" si="14"/>
        <v>0.77273542439390941</v>
      </c>
      <c r="Y140" s="269">
        <f t="shared" si="14"/>
        <v>0.7763734535724387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3.2966198256522194E-2</v>
      </c>
      <c r="C141" s="269">
        <f t="shared" si="15"/>
        <v>3.3335688137726777E-2</v>
      </c>
      <c r="D141" s="269">
        <f t="shared" si="15"/>
        <v>2.2196198542679822E-2</v>
      </c>
      <c r="E141" s="269">
        <f t="shared" si="15"/>
        <v>1.9196707422418399E-2</v>
      </c>
      <c r="F141" s="269">
        <f t="shared" si="15"/>
        <v>2.0620649609169966E-2</v>
      </c>
      <c r="G141" s="269">
        <f t="shared" si="15"/>
        <v>2.9901866833108096E-2</v>
      </c>
      <c r="H141" s="269">
        <f t="shared" si="15"/>
        <v>2.8032618334816517E-2</v>
      </c>
      <c r="I141" s="269">
        <f t="shared" si="15"/>
        <v>3.2004562688950917E-2</v>
      </c>
      <c r="J141" s="269">
        <f t="shared" si="15"/>
        <v>3.6268875363347212E-2</v>
      </c>
      <c r="K141" s="269">
        <f t="shared" si="15"/>
        <v>5.5958253729772492E-2</v>
      </c>
      <c r="L141" s="269">
        <f t="shared" si="15"/>
        <v>3.7946291805855091E-2</v>
      </c>
      <c r="M141" s="269">
        <f t="shared" si="15"/>
        <v>3.5194778718773287E-2</v>
      </c>
      <c r="N141" s="269">
        <f t="shared" si="15"/>
        <v>3.4234883718185609E-2</v>
      </c>
      <c r="O141" s="269">
        <f t="shared" si="15"/>
        <v>4.1830389126498564E-2</v>
      </c>
      <c r="P141" s="269">
        <f t="shared" si="15"/>
        <v>3.9882505439334075E-2</v>
      </c>
      <c r="Q141" s="269">
        <f t="shared" si="15"/>
        <v>4.1858262632431947E-2</v>
      </c>
      <c r="R141" s="269">
        <f t="shared" si="15"/>
        <v>4.9758103372738699E-2</v>
      </c>
      <c r="S141" s="269">
        <f t="shared" si="15"/>
        <v>4.6696400227038803E-2</v>
      </c>
      <c r="T141" s="269">
        <f t="shared" si="15"/>
        <v>3.5540119760086537E-2</v>
      </c>
      <c r="U141" s="269">
        <f t="shared" si="15"/>
        <v>3.8869611927831844E-2</v>
      </c>
      <c r="V141" s="269">
        <f t="shared" si="15"/>
        <v>3.265565402770066E-2</v>
      </c>
      <c r="W141" s="269">
        <f t="shared" si="15"/>
        <v>3.6129031719667679E-2</v>
      </c>
      <c r="X141" s="269">
        <f t="shared" si="15"/>
        <v>3.7562232043681344E-2</v>
      </c>
      <c r="Y141" s="269">
        <f t="shared" si="15"/>
        <v>3.5469941146763648E-2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3.0244533277509266E-2</v>
      </c>
      <c r="C142" s="318">
        <f t="shared" si="16"/>
        <v>3.1952668401525226E-2</v>
      </c>
      <c r="D142" s="318">
        <f t="shared" si="16"/>
        <v>2.1106191242367553E-2</v>
      </c>
      <c r="E142" s="318">
        <f t="shared" si="16"/>
        <v>1.8111947427704833E-2</v>
      </c>
      <c r="F142" s="318">
        <f t="shared" si="16"/>
        <v>1.9249641307274044E-2</v>
      </c>
      <c r="G142" s="318">
        <f t="shared" si="16"/>
        <v>2.8707650876371466E-2</v>
      </c>
      <c r="H142" s="318">
        <f t="shared" si="16"/>
        <v>2.6953561659458766E-2</v>
      </c>
      <c r="I142" s="318">
        <f t="shared" si="16"/>
        <v>3.0938906354318601E-2</v>
      </c>
      <c r="J142" s="318">
        <f t="shared" si="16"/>
        <v>3.5208677773794113E-2</v>
      </c>
      <c r="K142" s="318">
        <f t="shared" si="16"/>
        <v>5.4992415167556118E-2</v>
      </c>
      <c r="L142" s="318">
        <f t="shared" si="16"/>
        <v>3.6939064744985789E-2</v>
      </c>
      <c r="M142" s="318">
        <f t="shared" si="16"/>
        <v>3.3972637834707754E-2</v>
      </c>
      <c r="N142" s="318">
        <f t="shared" si="16"/>
        <v>3.3219153988637749E-2</v>
      </c>
      <c r="O142" s="318">
        <f t="shared" si="16"/>
        <v>4.0831983122104516E-2</v>
      </c>
      <c r="P142" s="318">
        <f t="shared" si="16"/>
        <v>3.8810804123621159E-2</v>
      </c>
      <c r="Q142" s="318">
        <f t="shared" si="16"/>
        <v>4.0729451149864364E-2</v>
      </c>
      <c r="R142" s="318">
        <f t="shared" si="16"/>
        <v>4.8276187298458284E-2</v>
      </c>
      <c r="S142" s="318">
        <f t="shared" si="16"/>
        <v>4.5502142910745627E-2</v>
      </c>
      <c r="T142" s="318">
        <f t="shared" si="16"/>
        <v>3.4434786068745636E-2</v>
      </c>
      <c r="U142" s="318">
        <f t="shared" si="16"/>
        <v>3.7752250518338616E-2</v>
      </c>
      <c r="V142" s="318">
        <f t="shared" si="16"/>
        <v>3.152283202680544E-2</v>
      </c>
      <c r="W142" s="318">
        <f t="shared" si="16"/>
        <v>3.4947963699380143E-2</v>
      </c>
      <c r="X142" s="318">
        <f t="shared" si="16"/>
        <v>3.6445669697398042E-2</v>
      </c>
      <c r="Y142" s="318">
        <f t="shared" si="16"/>
        <v>3.4402029607703929E-2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2.7216649790129267E-3</v>
      </c>
      <c r="C143" s="326">
        <f t="shared" si="17"/>
        <v>1.3830197362015484E-3</v>
      </c>
      <c r="D143" s="326">
        <f t="shared" si="17"/>
        <v>1.0900073003122701E-3</v>
      </c>
      <c r="E143" s="326">
        <f t="shared" si="17"/>
        <v>1.0847599947135665E-3</v>
      </c>
      <c r="F143" s="326">
        <f t="shared" si="17"/>
        <v>1.3710083018959218E-3</v>
      </c>
      <c r="G143" s="326">
        <f t="shared" si="17"/>
        <v>1.1942159567366265E-3</v>
      </c>
      <c r="H143" s="326">
        <f t="shared" si="17"/>
        <v>1.0790566753577551E-3</v>
      </c>
      <c r="I143" s="326">
        <f t="shared" si="17"/>
        <v>1.0656563346323191E-3</v>
      </c>
      <c r="J143" s="326">
        <f t="shared" si="17"/>
        <v>1.0601975895531042E-3</v>
      </c>
      <c r="K143" s="326">
        <f t="shared" si="17"/>
        <v>9.6583856221637838E-4</v>
      </c>
      <c r="L143" s="326">
        <f t="shared" si="17"/>
        <v>1.0072270608692995E-3</v>
      </c>
      <c r="M143" s="326">
        <f t="shared" si="17"/>
        <v>1.2221408840655322E-3</v>
      </c>
      <c r="N143" s="326">
        <f t="shared" si="17"/>
        <v>1.0157297295478533E-3</v>
      </c>
      <c r="O143" s="326">
        <f t="shared" si="17"/>
        <v>9.9840600439405009E-4</v>
      </c>
      <c r="P143" s="326">
        <f t="shared" si="17"/>
        <v>1.0717013157129141E-3</v>
      </c>
      <c r="Q143" s="326">
        <f t="shared" si="17"/>
        <v>1.1288114825675803E-3</v>
      </c>
      <c r="R143" s="326">
        <f t="shared" si="17"/>
        <v>1.4819160742804091E-3</v>
      </c>
      <c r="S143" s="326">
        <f t="shared" si="17"/>
        <v>1.1942573162931761E-3</v>
      </c>
      <c r="T143" s="326">
        <f t="shared" si="17"/>
        <v>1.1053336913409034E-3</v>
      </c>
      <c r="U143" s="326">
        <f t="shared" si="17"/>
        <v>1.1173614094932259E-3</v>
      </c>
      <c r="V143" s="326">
        <f t="shared" si="17"/>
        <v>1.1328220008952202E-3</v>
      </c>
      <c r="W143" s="326">
        <f t="shared" si="17"/>
        <v>1.181068020287534E-3</v>
      </c>
      <c r="X143" s="326">
        <f t="shared" si="17"/>
        <v>1.1165623462833017E-3</v>
      </c>
      <c r="Y143" s="326">
        <f t="shared" si="17"/>
        <v>1.0679115390597172E-3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0.99999999999999989</v>
      </c>
      <c r="C146" s="232">
        <f t="shared" si="18"/>
        <v>0.99999999999999989</v>
      </c>
      <c r="D146" s="232">
        <f t="shared" si="18"/>
        <v>1.0000000000000002</v>
      </c>
      <c r="E146" s="232">
        <f t="shared" si="18"/>
        <v>1.0000000000000002</v>
      </c>
      <c r="F146" s="232">
        <f t="shared" si="18"/>
        <v>1</v>
      </c>
      <c r="G146" s="232">
        <f t="shared" si="18"/>
        <v>1</v>
      </c>
      <c r="H146" s="232">
        <f t="shared" si="18"/>
        <v>1.0000000000000002</v>
      </c>
      <c r="I146" s="232">
        <f t="shared" si="18"/>
        <v>1</v>
      </c>
      <c r="J146" s="232">
        <f t="shared" si="18"/>
        <v>0.99999999999999989</v>
      </c>
      <c r="K146" s="232">
        <f t="shared" si="18"/>
        <v>1</v>
      </c>
      <c r="L146" s="232">
        <f t="shared" si="18"/>
        <v>0.99999999999999989</v>
      </c>
      <c r="M146" s="232">
        <f t="shared" si="18"/>
        <v>0.99999999999999989</v>
      </c>
      <c r="N146" s="232">
        <f t="shared" si="18"/>
        <v>1</v>
      </c>
      <c r="O146" s="232">
        <f t="shared" si="18"/>
        <v>1</v>
      </c>
      <c r="P146" s="232">
        <f t="shared" si="18"/>
        <v>1</v>
      </c>
      <c r="Q146" s="232">
        <f t="shared" si="18"/>
        <v>0.99999999999999978</v>
      </c>
      <c r="R146" s="232">
        <f t="shared" si="18"/>
        <v>0.99999999999999989</v>
      </c>
      <c r="S146" s="232">
        <f t="shared" si="18"/>
        <v>0.99999999999999989</v>
      </c>
      <c r="T146" s="232">
        <f t="shared" si="18"/>
        <v>1.0000000000000002</v>
      </c>
      <c r="U146" s="232">
        <f t="shared" si="18"/>
        <v>1</v>
      </c>
      <c r="V146" s="232">
        <f t="shared" si="18"/>
        <v>1.0000000000000002</v>
      </c>
      <c r="W146" s="232">
        <f t="shared" si="18"/>
        <v>0.99999999999999989</v>
      </c>
      <c r="X146" s="232">
        <f t="shared" si="18"/>
        <v>1</v>
      </c>
      <c r="Y146" s="232">
        <f t="shared" si="18"/>
        <v>0.99999999999999967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7.1955502283714895E-3</v>
      </c>
      <c r="C147" s="266">
        <f t="shared" si="19"/>
        <v>7.1955502283736726E-3</v>
      </c>
      <c r="D147" s="266">
        <f t="shared" si="19"/>
        <v>7.19555022836152E-3</v>
      </c>
      <c r="E147" s="266">
        <f t="shared" si="19"/>
        <v>7.1955502283630414E-3</v>
      </c>
      <c r="F147" s="266">
        <f t="shared" si="19"/>
        <v>7.1955502283601955E-3</v>
      </c>
      <c r="G147" s="266">
        <f t="shared" si="19"/>
        <v>7.1955502283682351E-3</v>
      </c>
      <c r="H147" s="266">
        <f t="shared" si="19"/>
        <v>7.1955502283668994E-3</v>
      </c>
      <c r="I147" s="266">
        <f t="shared" si="19"/>
        <v>7.1955502283693939E-3</v>
      </c>
      <c r="J147" s="266">
        <f t="shared" si="19"/>
        <v>7.1955502283696888E-3</v>
      </c>
      <c r="K147" s="266">
        <f t="shared" si="19"/>
        <v>7.195550228369524E-3</v>
      </c>
      <c r="L147" s="266">
        <f t="shared" si="19"/>
        <v>7.1955502283721903E-3</v>
      </c>
      <c r="M147" s="266">
        <f t="shared" si="19"/>
        <v>7.1955502283718217E-3</v>
      </c>
      <c r="N147" s="266">
        <f t="shared" si="19"/>
        <v>7.1955502283718407E-3</v>
      </c>
      <c r="O147" s="266">
        <f t="shared" si="19"/>
        <v>7.1955502283733534E-3</v>
      </c>
      <c r="P147" s="266">
        <f t="shared" si="19"/>
        <v>7.1955502283731765E-3</v>
      </c>
      <c r="Q147" s="266">
        <f t="shared" si="19"/>
        <v>7.1955502283730264E-3</v>
      </c>
      <c r="R147" s="266">
        <f t="shared" si="19"/>
        <v>7.1955502283724678E-3</v>
      </c>
      <c r="S147" s="266">
        <f t="shared" si="19"/>
        <v>7.1955502283736015E-3</v>
      </c>
      <c r="T147" s="266">
        <f t="shared" si="19"/>
        <v>7.1955502283704252E-3</v>
      </c>
      <c r="U147" s="266">
        <f t="shared" si="19"/>
        <v>7.1955502283714608E-3</v>
      </c>
      <c r="V147" s="266">
        <f t="shared" si="19"/>
        <v>7.1955502283702578E-3</v>
      </c>
      <c r="W147" s="266">
        <f t="shared" si="19"/>
        <v>7.195550228369766E-3</v>
      </c>
      <c r="X147" s="266">
        <f t="shared" si="19"/>
        <v>7.1955502283703203E-3</v>
      </c>
      <c r="Y147" s="266">
        <f t="shared" si="19"/>
        <v>7.1955502283690721E-3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8.0564402695828593E-3</v>
      </c>
      <c r="C148" s="267">
        <f t="shared" si="20"/>
        <v>8.056440269585307E-3</v>
      </c>
      <c r="D148" s="267">
        <f t="shared" si="20"/>
        <v>8.0564402695716998E-3</v>
      </c>
      <c r="E148" s="267">
        <f t="shared" si="20"/>
        <v>8.0564402695733981E-3</v>
      </c>
      <c r="F148" s="267">
        <f t="shared" si="20"/>
        <v>8.0564402695702132E-3</v>
      </c>
      <c r="G148" s="267">
        <f t="shared" si="20"/>
        <v>8.0564402695792129E-3</v>
      </c>
      <c r="H148" s="267">
        <f t="shared" si="20"/>
        <v>8.056440269577721E-3</v>
      </c>
      <c r="I148" s="267">
        <f t="shared" si="20"/>
        <v>8.0564402695805122E-3</v>
      </c>
      <c r="J148" s="267">
        <f t="shared" si="20"/>
        <v>8.0564402695808401E-3</v>
      </c>
      <c r="K148" s="267">
        <f t="shared" si="20"/>
        <v>8.0564402695806579E-3</v>
      </c>
      <c r="L148" s="267">
        <f t="shared" si="20"/>
        <v>8.0564402695836417E-3</v>
      </c>
      <c r="M148" s="267">
        <f t="shared" si="20"/>
        <v>8.0564402695832323E-3</v>
      </c>
      <c r="N148" s="267">
        <f t="shared" si="20"/>
        <v>8.0564402695832548E-3</v>
      </c>
      <c r="O148" s="267">
        <f t="shared" si="20"/>
        <v>8.0564402695849496E-3</v>
      </c>
      <c r="P148" s="267">
        <f t="shared" si="20"/>
        <v>8.0564402695847467E-3</v>
      </c>
      <c r="Q148" s="267">
        <f t="shared" si="20"/>
        <v>8.0564402695845767E-3</v>
      </c>
      <c r="R148" s="267">
        <f t="shared" si="20"/>
        <v>8.0564402695839556E-3</v>
      </c>
      <c r="S148" s="267">
        <f t="shared" si="20"/>
        <v>8.0564402695852237E-3</v>
      </c>
      <c r="T148" s="267">
        <f t="shared" si="20"/>
        <v>8.0564402695816675E-3</v>
      </c>
      <c r="U148" s="267">
        <f t="shared" si="20"/>
        <v>8.0564402695828263E-3</v>
      </c>
      <c r="V148" s="267">
        <f t="shared" si="20"/>
        <v>8.0564402695814802E-3</v>
      </c>
      <c r="W148" s="267">
        <f t="shared" si="20"/>
        <v>8.056440269580932E-3</v>
      </c>
      <c r="X148" s="267">
        <f t="shared" si="20"/>
        <v>8.0564402695815513E-3</v>
      </c>
      <c r="Y148" s="267">
        <f t="shared" si="20"/>
        <v>8.0564402695801514E-3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7.5405420260627482E-3</v>
      </c>
      <c r="C149" s="267">
        <f t="shared" si="21"/>
        <v>8.1521533238174092E-3</v>
      </c>
      <c r="D149" s="267">
        <f t="shared" si="21"/>
        <v>5.5833790489321191E-3</v>
      </c>
      <c r="E149" s="267">
        <f t="shared" si="21"/>
        <v>4.935750524147413E-3</v>
      </c>
      <c r="F149" s="267">
        <f t="shared" si="21"/>
        <v>5.1875176911648606E-3</v>
      </c>
      <c r="G149" s="267">
        <f t="shared" si="21"/>
        <v>7.4234571360745931E-3</v>
      </c>
      <c r="H149" s="267">
        <f t="shared" si="21"/>
        <v>7.027231227219129E-3</v>
      </c>
      <c r="I149" s="267">
        <f t="shared" si="21"/>
        <v>7.9558299868523457E-3</v>
      </c>
      <c r="J149" s="267">
        <f t="shared" si="21"/>
        <v>8.9746456048264856E-3</v>
      </c>
      <c r="K149" s="267">
        <f t="shared" si="21"/>
        <v>1.356624334879384E-2</v>
      </c>
      <c r="L149" s="267">
        <f t="shared" si="21"/>
        <v>9.5280151127708802E-3</v>
      </c>
      <c r="M149" s="267">
        <f t="shared" si="21"/>
        <v>8.774358959660316E-3</v>
      </c>
      <c r="N149" s="267">
        <f t="shared" si="21"/>
        <v>8.6516570344890818E-3</v>
      </c>
      <c r="O149" s="267">
        <f t="shared" si="21"/>
        <v>1.049729932799516E-2</v>
      </c>
      <c r="P149" s="267">
        <f t="shared" si="21"/>
        <v>1.0051438758123876E-2</v>
      </c>
      <c r="Q149" s="267">
        <f t="shared" si="21"/>
        <v>1.0505624465751246E-2</v>
      </c>
      <c r="R149" s="267">
        <f t="shared" si="21"/>
        <v>1.214163344758192E-2</v>
      </c>
      <c r="S149" s="267">
        <f t="shared" si="21"/>
        <v>1.1601262949330162E-2</v>
      </c>
      <c r="T149" s="267">
        <f t="shared" si="21"/>
        <v>9.0702974798862555E-3</v>
      </c>
      <c r="U149" s="267">
        <f t="shared" si="21"/>
        <v>9.8513912051033676E-3</v>
      </c>
      <c r="V149" s="267">
        <f t="shared" si="21"/>
        <v>8.4917906963577535E-3</v>
      </c>
      <c r="W149" s="267">
        <f t="shared" si="21"/>
        <v>9.3669882908345298E-3</v>
      </c>
      <c r="X149" s="267">
        <f t="shared" si="21"/>
        <v>9.9164778968628565E-3</v>
      </c>
      <c r="Y149" s="267">
        <f t="shared" si="21"/>
        <v>9.3983559665219429E-3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5.9256386055754192E-3</v>
      </c>
      <c r="C150" s="267">
        <f t="shared" si="22"/>
        <v>5.9256386055772155E-3</v>
      </c>
      <c r="D150" s="267">
        <f t="shared" si="22"/>
        <v>5.9256386055672097E-3</v>
      </c>
      <c r="E150" s="267">
        <f t="shared" si="22"/>
        <v>5.9256386055684604E-3</v>
      </c>
      <c r="F150" s="267">
        <f t="shared" si="22"/>
        <v>5.9256386055661168E-3</v>
      </c>
      <c r="G150" s="267">
        <f t="shared" si="22"/>
        <v>5.9256386055727374E-3</v>
      </c>
      <c r="H150" s="267">
        <f t="shared" si="22"/>
        <v>5.9256386055716358E-3</v>
      </c>
      <c r="I150" s="267">
        <f t="shared" si="22"/>
        <v>5.9256386055736941E-3</v>
      </c>
      <c r="J150" s="267">
        <f t="shared" si="22"/>
        <v>5.9256386055739343E-3</v>
      </c>
      <c r="K150" s="267">
        <f t="shared" si="22"/>
        <v>5.9256386055737955E-3</v>
      </c>
      <c r="L150" s="267">
        <f t="shared" si="22"/>
        <v>5.9256386055759952E-3</v>
      </c>
      <c r="M150" s="267">
        <f t="shared" si="22"/>
        <v>5.9256386055756942E-3</v>
      </c>
      <c r="N150" s="267">
        <f t="shared" si="22"/>
        <v>5.9256386055757081E-3</v>
      </c>
      <c r="O150" s="267">
        <f t="shared" si="22"/>
        <v>5.9256386055769553E-3</v>
      </c>
      <c r="P150" s="267">
        <f t="shared" si="22"/>
        <v>5.9256386055768096E-3</v>
      </c>
      <c r="Q150" s="267">
        <f t="shared" si="22"/>
        <v>5.9256386055766821E-3</v>
      </c>
      <c r="R150" s="267">
        <f t="shared" si="22"/>
        <v>5.925638605576225E-3</v>
      </c>
      <c r="S150" s="267">
        <f t="shared" si="22"/>
        <v>5.9256386055771566E-3</v>
      </c>
      <c r="T150" s="267">
        <f t="shared" si="22"/>
        <v>5.9256386055745415E-3</v>
      </c>
      <c r="U150" s="267">
        <f t="shared" si="22"/>
        <v>5.9256386055753932E-3</v>
      </c>
      <c r="V150" s="267">
        <f t="shared" si="22"/>
        <v>5.9256386055744062E-3</v>
      </c>
      <c r="W150" s="267">
        <f t="shared" si="22"/>
        <v>5.9256386055740028E-3</v>
      </c>
      <c r="X150" s="267">
        <f t="shared" si="22"/>
        <v>5.9256386055744573E-3</v>
      </c>
      <c r="Y150" s="267">
        <f t="shared" si="22"/>
        <v>5.9256386055734252E-3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7.3475404937203836E-3</v>
      </c>
      <c r="C151" s="268">
        <f t="shared" si="23"/>
        <v>7.9778439946583176E-3</v>
      </c>
      <c r="D151" s="268">
        <f t="shared" si="23"/>
        <v>7.9418690764887206E-3</v>
      </c>
      <c r="E151" s="268">
        <f t="shared" si="23"/>
        <v>7.1982506042453246E-3</v>
      </c>
      <c r="F151" s="268">
        <f t="shared" si="23"/>
        <v>7.1630796912199209E-3</v>
      </c>
      <c r="G151" s="268">
        <f t="shared" si="23"/>
        <v>7.8897746592954728E-3</v>
      </c>
      <c r="H151" s="268">
        <f t="shared" si="23"/>
        <v>7.7913747891656601E-3</v>
      </c>
      <c r="I151" s="268">
        <f t="shared" si="23"/>
        <v>7.9338370459947453E-3</v>
      </c>
      <c r="J151" s="268">
        <f t="shared" si="23"/>
        <v>8.0024557591040942E-3</v>
      </c>
      <c r="K151" s="268">
        <f t="shared" si="23"/>
        <v>9.0585957474879492E-3</v>
      </c>
      <c r="L151" s="268">
        <f t="shared" si="23"/>
        <v>7.7544941197032341E-3</v>
      </c>
      <c r="M151" s="268">
        <f t="shared" si="23"/>
        <v>7.5136102915038111E-3</v>
      </c>
      <c r="N151" s="268">
        <f t="shared" si="23"/>
        <v>7.5194687995952282E-3</v>
      </c>
      <c r="O151" s="268">
        <f t="shared" si="23"/>
        <v>7.9091393824432012E-3</v>
      </c>
      <c r="P151" s="268">
        <f t="shared" si="23"/>
        <v>7.6990969792482978E-3</v>
      </c>
      <c r="Q151" s="268">
        <f t="shared" si="23"/>
        <v>7.7786176379188486E-3</v>
      </c>
      <c r="R151" s="268">
        <f t="shared" si="23"/>
        <v>8.217963608689316E-3</v>
      </c>
      <c r="S151" s="268">
        <f t="shared" si="23"/>
        <v>8.2306026694477508E-3</v>
      </c>
      <c r="T151" s="268">
        <f t="shared" si="23"/>
        <v>7.3783533616419523E-3</v>
      </c>
      <c r="U151" s="268">
        <f t="shared" si="23"/>
        <v>7.6420283808319184E-3</v>
      </c>
      <c r="V151" s="268">
        <f t="shared" si="23"/>
        <v>6.8947560291154116E-3</v>
      </c>
      <c r="W151" s="268">
        <f t="shared" si="23"/>
        <v>7.0688842304884904E-3</v>
      </c>
      <c r="X151" s="268">
        <f t="shared" si="23"/>
        <v>7.0578149969888031E-3</v>
      </c>
      <c r="Y151" s="268">
        <f t="shared" si="23"/>
        <v>6.8702506618795586E-3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3.2155664499178567E-2</v>
      </c>
      <c r="C152" s="269">
        <f t="shared" si="24"/>
        <v>3.4763801636605918E-2</v>
      </c>
      <c r="D152" s="269">
        <f t="shared" si="24"/>
        <v>2.3809596558000787E-2</v>
      </c>
      <c r="E152" s="269">
        <f t="shared" si="24"/>
        <v>2.1047868622383323E-2</v>
      </c>
      <c r="F152" s="269">
        <f t="shared" si="24"/>
        <v>2.2121497086562698E-2</v>
      </c>
      <c r="G152" s="269">
        <f t="shared" si="24"/>
        <v>3.1656371155627201E-2</v>
      </c>
      <c r="H152" s="269">
        <f t="shared" si="24"/>
        <v>2.9966717103305569E-2</v>
      </c>
      <c r="I152" s="269">
        <f t="shared" si="24"/>
        <v>3.3926606202247474E-2</v>
      </c>
      <c r="J152" s="269">
        <f t="shared" si="24"/>
        <v>3.8271213404868644E-2</v>
      </c>
      <c r="K152" s="269">
        <f t="shared" si="24"/>
        <v>5.7851487085445359E-2</v>
      </c>
      <c r="L152" s="269">
        <f t="shared" si="24"/>
        <v>4.0630985975598069E-2</v>
      </c>
      <c r="M152" s="269">
        <f t="shared" si="24"/>
        <v>3.7417116956182425E-2</v>
      </c>
      <c r="N152" s="269">
        <f t="shared" si="24"/>
        <v>3.6893870493849547E-2</v>
      </c>
      <c r="O152" s="269">
        <f t="shared" si="24"/>
        <v>4.476437292860147E-2</v>
      </c>
      <c r="P152" s="269">
        <f t="shared" si="24"/>
        <v>4.2863058295165291E-2</v>
      </c>
      <c r="Q152" s="269">
        <f t="shared" si="24"/>
        <v>4.4799874399937184E-2</v>
      </c>
      <c r="R152" s="269">
        <f t="shared" si="24"/>
        <v>5.1776422737651116E-2</v>
      </c>
      <c r="S152" s="269">
        <f t="shared" si="24"/>
        <v>4.9472082759572593E-2</v>
      </c>
      <c r="T152" s="269">
        <f t="shared" si="24"/>
        <v>3.8679108433171433E-2</v>
      </c>
      <c r="U152" s="269">
        <f t="shared" si="24"/>
        <v>4.2009981423956885E-2</v>
      </c>
      <c r="V152" s="269">
        <f t="shared" si="24"/>
        <v>3.6212141207560132E-2</v>
      </c>
      <c r="W152" s="269">
        <f t="shared" si="24"/>
        <v>3.994430795647725E-2</v>
      </c>
      <c r="X152" s="269">
        <f t="shared" si="24"/>
        <v>4.2287535188175129E-2</v>
      </c>
      <c r="Y152" s="269">
        <f t="shared" si="24"/>
        <v>4.0078071345373827E-2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0.18763672854643781</v>
      </c>
      <c r="C153" s="269">
        <f t="shared" si="25"/>
        <v>0.16211766832493305</v>
      </c>
      <c r="D153" s="269">
        <f t="shared" si="25"/>
        <v>0.15784955751875457</v>
      </c>
      <c r="E153" s="269">
        <f t="shared" si="25"/>
        <v>0.14826537523773478</v>
      </c>
      <c r="F153" s="269">
        <f t="shared" si="25"/>
        <v>0.15478353557398056</v>
      </c>
      <c r="G153" s="269">
        <f t="shared" si="25"/>
        <v>0.15864667036398272</v>
      </c>
      <c r="H153" s="269">
        <f t="shared" si="25"/>
        <v>0.15622303247195182</v>
      </c>
      <c r="I153" s="269">
        <f t="shared" si="25"/>
        <v>0.15689346812189736</v>
      </c>
      <c r="J153" s="269">
        <f t="shared" si="25"/>
        <v>0.15493847461548396</v>
      </c>
      <c r="K153" s="269">
        <f t="shared" si="25"/>
        <v>0.14194359107640461</v>
      </c>
      <c r="L153" s="269">
        <f t="shared" si="25"/>
        <v>0.14633875539685839</v>
      </c>
      <c r="M153" s="269">
        <f t="shared" si="25"/>
        <v>0.15207618893886934</v>
      </c>
      <c r="N153" s="269">
        <f t="shared" si="25"/>
        <v>0.14716611661650511</v>
      </c>
      <c r="O153" s="269">
        <f t="shared" si="25"/>
        <v>0.142239140064127</v>
      </c>
      <c r="P153" s="269">
        <f t="shared" si="25"/>
        <v>0.14228631219593366</v>
      </c>
      <c r="Q153" s="269">
        <f t="shared" si="25"/>
        <v>0.14202898483829299</v>
      </c>
      <c r="R153" s="269">
        <f t="shared" si="25"/>
        <v>0.14680052779996822</v>
      </c>
      <c r="S153" s="269">
        <f t="shared" si="25"/>
        <v>0.14135963619265907</v>
      </c>
      <c r="T153" s="269">
        <f t="shared" si="25"/>
        <v>0.14074612371997725</v>
      </c>
      <c r="U153" s="269">
        <f t="shared" si="25"/>
        <v>0.14054334069832514</v>
      </c>
      <c r="V153" s="269">
        <f t="shared" si="25"/>
        <v>0.13435597793165713</v>
      </c>
      <c r="W153" s="269">
        <f t="shared" si="25"/>
        <v>0.13217011913872964</v>
      </c>
      <c r="X153" s="269">
        <f t="shared" si="25"/>
        <v>0.12164093289767079</v>
      </c>
      <c r="Y153" s="269">
        <f t="shared" si="25"/>
        <v>0.12226363572770482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0.12025386863780793</v>
      </c>
      <c r="C154" s="318">
        <f t="shared" si="26"/>
        <v>0.12707858939832642</v>
      </c>
      <c r="D154" s="318">
        <f t="shared" si="26"/>
        <v>0.12921597114120609</v>
      </c>
      <c r="E154" s="318">
        <f t="shared" si="26"/>
        <v>0.11891046149601141</v>
      </c>
      <c r="F154" s="318">
        <f t="shared" si="26"/>
        <v>0.11809451393575396</v>
      </c>
      <c r="G154" s="318">
        <f t="shared" si="26"/>
        <v>0.1279811374860656</v>
      </c>
      <c r="H154" s="318">
        <f t="shared" si="26"/>
        <v>0.12828656846974046</v>
      </c>
      <c r="I154" s="318">
        <f t="shared" si="26"/>
        <v>0.1296816973649616</v>
      </c>
      <c r="J154" s="318">
        <f t="shared" si="26"/>
        <v>0.12810273919526419</v>
      </c>
      <c r="K154" s="318">
        <f t="shared" si="26"/>
        <v>0.11828328014832011</v>
      </c>
      <c r="L154" s="318">
        <f t="shared" si="26"/>
        <v>0.12053974639221866</v>
      </c>
      <c r="M154" s="318">
        <f t="shared" si="26"/>
        <v>0.12073131715630391</v>
      </c>
      <c r="N154" s="318">
        <f t="shared" si="26"/>
        <v>0.12089684759706325</v>
      </c>
      <c r="O154" s="318">
        <f t="shared" si="26"/>
        <v>0.11675069223459374</v>
      </c>
      <c r="P154" s="318">
        <f t="shared" si="26"/>
        <v>0.11472445674934591</v>
      </c>
      <c r="Q154" s="318">
        <f t="shared" si="26"/>
        <v>0.11311593997803035</v>
      </c>
      <c r="R154" s="318">
        <f t="shared" si="26"/>
        <v>0.10978986525819587</v>
      </c>
      <c r="S154" s="318">
        <f t="shared" si="26"/>
        <v>0.11112321212407755</v>
      </c>
      <c r="T154" s="318">
        <f t="shared" si="26"/>
        <v>0.11183422283491731</v>
      </c>
      <c r="U154" s="318">
        <f t="shared" si="26"/>
        <v>0.11158941309815777</v>
      </c>
      <c r="V154" s="318">
        <f t="shared" si="26"/>
        <v>0.1040523360299592</v>
      </c>
      <c r="W154" s="318">
        <f t="shared" si="26"/>
        <v>0.10073521729699052</v>
      </c>
      <c r="X154" s="318">
        <f t="shared" si="26"/>
        <v>9.1472441859513531E-2</v>
      </c>
      <c r="Y154" s="318">
        <f t="shared" si="26"/>
        <v>9.3292721466096656E-2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6.7382859908629883E-2</v>
      </c>
      <c r="C155" s="318">
        <f t="shared" si="27"/>
        <v>3.5039078926606619E-2</v>
      </c>
      <c r="D155" s="318">
        <f t="shared" si="27"/>
        <v>2.8633586377548488E-2</v>
      </c>
      <c r="E155" s="318">
        <f t="shared" si="27"/>
        <v>2.935491374172336E-2</v>
      </c>
      <c r="F155" s="318">
        <f t="shared" si="27"/>
        <v>3.6689021638226592E-2</v>
      </c>
      <c r="G155" s="318">
        <f t="shared" si="27"/>
        <v>3.0665532877917137E-2</v>
      </c>
      <c r="H155" s="318">
        <f t="shared" si="27"/>
        <v>2.7936464002211368E-2</v>
      </c>
      <c r="I155" s="318">
        <f t="shared" si="27"/>
        <v>2.7211770756935746E-2</v>
      </c>
      <c r="J155" s="318">
        <f t="shared" si="27"/>
        <v>2.6835735420219765E-2</v>
      </c>
      <c r="K155" s="318">
        <f t="shared" si="27"/>
        <v>2.3660310928084492E-2</v>
      </c>
      <c r="L155" s="318">
        <f t="shared" si="27"/>
        <v>2.5799009004639748E-2</v>
      </c>
      <c r="M155" s="318">
        <f t="shared" si="27"/>
        <v>3.1344871782565439E-2</v>
      </c>
      <c r="N155" s="318">
        <f t="shared" si="27"/>
        <v>2.6269269019441894E-2</v>
      </c>
      <c r="O155" s="318">
        <f t="shared" si="27"/>
        <v>2.5488447829533259E-2</v>
      </c>
      <c r="P155" s="318">
        <f t="shared" si="27"/>
        <v>2.7561855446587746E-2</v>
      </c>
      <c r="Q155" s="318">
        <f t="shared" si="27"/>
        <v>2.8913044860262648E-2</v>
      </c>
      <c r="R155" s="318">
        <f t="shared" si="27"/>
        <v>3.7010662541772335E-2</v>
      </c>
      <c r="S155" s="318">
        <f t="shared" si="27"/>
        <v>3.0236424068581513E-2</v>
      </c>
      <c r="T155" s="318">
        <f t="shared" si="27"/>
        <v>2.891190088505995E-2</v>
      </c>
      <c r="U155" s="318">
        <f t="shared" si="27"/>
        <v>2.8953927600167361E-2</v>
      </c>
      <c r="V155" s="318">
        <f t="shared" si="27"/>
        <v>3.0303641901697941E-2</v>
      </c>
      <c r="W155" s="318">
        <f t="shared" si="27"/>
        <v>3.1434901841739145E-2</v>
      </c>
      <c r="X155" s="318">
        <f t="shared" si="27"/>
        <v>3.0168491038157243E-2</v>
      </c>
      <c r="Y155" s="318">
        <f t="shared" si="27"/>
        <v>2.897091426160818E-2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0.64642228392759848</v>
      </c>
      <c r="C157" s="269">
        <f t="shared" si="29"/>
        <v>0.66172580124293023</v>
      </c>
      <c r="D157" s="269">
        <f t="shared" si="29"/>
        <v>0.68987782433471478</v>
      </c>
      <c r="E157" s="269">
        <f t="shared" si="29"/>
        <v>0.71199568668075908</v>
      </c>
      <c r="F157" s="269">
        <f t="shared" si="29"/>
        <v>0.70349845395699306</v>
      </c>
      <c r="G157" s="269">
        <f t="shared" si="29"/>
        <v>0.6718921016833268</v>
      </c>
      <c r="H157" s="269">
        <f t="shared" si="29"/>
        <v>0.67810553582470945</v>
      </c>
      <c r="I157" s="269">
        <f t="shared" si="29"/>
        <v>0.66751678934984737</v>
      </c>
      <c r="J157" s="269">
        <f t="shared" si="29"/>
        <v>0.66033428985216702</v>
      </c>
      <c r="K157" s="269">
        <f t="shared" si="29"/>
        <v>0.63284174669886317</v>
      </c>
      <c r="L157" s="269">
        <f t="shared" si="29"/>
        <v>0.66782867770257526</v>
      </c>
      <c r="M157" s="269">
        <f t="shared" si="29"/>
        <v>0.66956094021981638</v>
      </c>
      <c r="N157" s="269">
        <f t="shared" si="29"/>
        <v>0.67557049533834956</v>
      </c>
      <c r="O157" s="269">
        <f t="shared" si="29"/>
        <v>0.66436405493667106</v>
      </c>
      <c r="P157" s="269">
        <f t="shared" si="29"/>
        <v>0.66994337723778652</v>
      </c>
      <c r="Q157" s="269">
        <f t="shared" si="29"/>
        <v>0.66656026013901692</v>
      </c>
      <c r="R157" s="269">
        <f t="shared" si="29"/>
        <v>0.64720782659328457</v>
      </c>
      <c r="S157" s="269">
        <f t="shared" si="29"/>
        <v>0.65718193343728026</v>
      </c>
      <c r="T157" s="269">
        <f t="shared" si="29"/>
        <v>0.6828877989429748</v>
      </c>
      <c r="U157" s="269">
        <f t="shared" si="29"/>
        <v>0.67535957158332471</v>
      </c>
      <c r="V157" s="269">
        <f t="shared" si="29"/>
        <v>0.69953472586279097</v>
      </c>
      <c r="W157" s="269">
        <f t="shared" si="29"/>
        <v>0.69480061634341128</v>
      </c>
      <c r="X157" s="269">
        <f t="shared" si="29"/>
        <v>0.70493092176114824</v>
      </c>
      <c r="Y157" s="269">
        <f t="shared" si="29"/>
        <v>0.70856579796790375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0.61460039384678811</v>
      </c>
      <c r="C158" s="318">
        <f t="shared" si="30"/>
        <v>0.62732284637631774</v>
      </c>
      <c r="D158" s="318">
        <f t="shared" si="30"/>
        <v>0.66631537036780952</v>
      </c>
      <c r="E158" s="318">
        <f t="shared" si="30"/>
        <v>0.69116629403194818</v>
      </c>
      <c r="F158" s="318">
        <f t="shared" si="30"/>
        <v>0.68160657706141381</v>
      </c>
      <c r="G158" s="318">
        <f t="shared" si="30"/>
        <v>0.64056432230257598</v>
      </c>
      <c r="H158" s="318">
        <f t="shared" si="30"/>
        <v>0.64844987195968518</v>
      </c>
      <c r="I158" s="318">
        <f t="shared" si="30"/>
        <v>0.63394233986489146</v>
      </c>
      <c r="J158" s="318">
        <f t="shared" si="30"/>
        <v>0.62246033000101619</v>
      </c>
      <c r="K158" s="318">
        <f t="shared" si="30"/>
        <v>0.57559075556815598</v>
      </c>
      <c r="L158" s="318">
        <f t="shared" si="30"/>
        <v>0.62761943961877009</v>
      </c>
      <c r="M158" s="318">
        <f t="shared" si="30"/>
        <v>0.63253221133284587</v>
      </c>
      <c r="N158" s="318">
        <f t="shared" si="30"/>
        <v>0.63905958163787457</v>
      </c>
      <c r="O158" s="318">
        <f t="shared" si="30"/>
        <v>0.62006433427915664</v>
      </c>
      <c r="P158" s="318">
        <f t="shared" si="30"/>
        <v>0.62752523564935936</v>
      </c>
      <c r="Q158" s="318">
        <f t="shared" si="30"/>
        <v>0.62222540651391656</v>
      </c>
      <c r="R158" s="318">
        <f t="shared" si="30"/>
        <v>0.59596884090299673</v>
      </c>
      <c r="S158" s="318">
        <f t="shared" si="30"/>
        <v>0.60822336877493</v>
      </c>
      <c r="T158" s="318">
        <f t="shared" si="30"/>
        <v>0.64461017799642051</v>
      </c>
      <c r="U158" s="318">
        <f t="shared" si="30"/>
        <v>0.63378565196477066</v>
      </c>
      <c r="V158" s="318">
        <f t="shared" si="30"/>
        <v>0.66369846512785258</v>
      </c>
      <c r="W158" s="318">
        <f t="shared" si="30"/>
        <v>0.65527092859033953</v>
      </c>
      <c r="X158" s="318">
        <f t="shared" si="30"/>
        <v>0.66308232937454425</v>
      </c>
      <c r="Y158" s="318">
        <f t="shared" si="30"/>
        <v>0.66890373528417524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3.1821890080810426E-2</v>
      </c>
      <c r="C159" s="318">
        <f t="shared" si="31"/>
        <v>3.440295486661242E-2</v>
      </c>
      <c r="D159" s="318">
        <f t="shared" si="31"/>
        <v>2.3562453966905223E-2</v>
      </c>
      <c r="E159" s="318">
        <f t="shared" si="31"/>
        <v>2.0829392648810945E-2</v>
      </c>
      <c r="F159" s="318">
        <f t="shared" si="31"/>
        <v>2.1891876895579289E-2</v>
      </c>
      <c r="G159" s="318">
        <f t="shared" si="31"/>
        <v>3.1327779380750806E-2</v>
      </c>
      <c r="H159" s="318">
        <f t="shared" si="31"/>
        <v>2.9655663865024221E-2</v>
      </c>
      <c r="I159" s="318">
        <f t="shared" si="31"/>
        <v>3.3574449484955901E-2</v>
      </c>
      <c r="J159" s="318">
        <f t="shared" si="31"/>
        <v>3.7873959851150933E-2</v>
      </c>
      <c r="K159" s="318">
        <f t="shared" si="31"/>
        <v>5.7250991130707168E-2</v>
      </c>
      <c r="L159" s="318">
        <f t="shared" si="31"/>
        <v>4.0209238083805138E-2</v>
      </c>
      <c r="M159" s="318">
        <f t="shared" si="31"/>
        <v>3.7028728886970487E-2</v>
      </c>
      <c r="N159" s="318">
        <f t="shared" si="31"/>
        <v>3.651091370047499E-2</v>
      </c>
      <c r="O159" s="318">
        <f t="shared" si="31"/>
        <v>4.4299720657514377E-2</v>
      </c>
      <c r="P159" s="318">
        <f t="shared" si="31"/>
        <v>4.2418141588427244E-2</v>
      </c>
      <c r="Q159" s="318">
        <f t="shared" si="31"/>
        <v>4.4334853625100264E-2</v>
      </c>
      <c r="R159" s="318">
        <f t="shared" si="31"/>
        <v>5.1238985690287855E-2</v>
      </c>
      <c r="S159" s="318">
        <f t="shared" si="31"/>
        <v>4.8958564662350289E-2</v>
      </c>
      <c r="T159" s="318">
        <f t="shared" si="31"/>
        <v>3.8277620946554264E-2</v>
      </c>
      <c r="U159" s="318">
        <f t="shared" si="31"/>
        <v>4.1573919618554112E-2</v>
      </c>
      <c r="V159" s="318">
        <f t="shared" si="31"/>
        <v>3.5836260734938362E-2</v>
      </c>
      <c r="W159" s="318">
        <f t="shared" si="31"/>
        <v>3.9529687753071661E-2</v>
      </c>
      <c r="X159" s="318">
        <f t="shared" si="31"/>
        <v>4.1848592386603871E-2</v>
      </c>
      <c r="Y159" s="318">
        <f t="shared" si="31"/>
        <v>3.966206268372853E-2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9.7719611403472129E-2</v>
      </c>
      <c r="C160" s="269">
        <f t="shared" si="32"/>
        <v>0.10408510237351888</v>
      </c>
      <c r="D160" s="269">
        <f t="shared" si="32"/>
        <v>9.3760144359608721E-2</v>
      </c>
      <c r="E160" s="269">
        <f t="shared" si="32"/>
        <v>8.5379439227225337E-2</v>
      </c>
      <c r="F160" s="269">
        <f t="shared" si="32"/>
        <v>8.6068286896582469E-2</v>
      </c>
      <c r="G160" s="269">
        <f t="shared" si="32"/>
        <v>0.10131399589817316</v>
      </c>
      <c r="H160" s="269">
        <f t="shared" si="32"/>
        <v>9.9708479480132381E-2</v>
      </c>
      <c r="I160" s="269">
        <f t="shared" si="32"/>
        <v>0.10459584018963719</v>
      </c>
      <c r="J160" s="269">
        <f t="shared" si="32"/>
        <v>0.10830129166002518</v>
      </c>
      <c r="K160" s="269">
        <f t="shared" si="32"/>
        <v>0.12356070693948117</v>
      </c>
      <c r="L160" s="269">
        <f t="shared" si="32"/>
        <v>0.1067414425889622</v>
      </c>
      <c r="M160" s="269">
        <f t="shared" si="32"/>
        <v>0.10348015553043689</v>
      </c>
      <c r="N160" s="269">
        <f t="shared" si="32"/>
        <v>0.10302076261368064</v>
      </c>
      <c r="O160" s="269">
        <f t="shared" si="32"/>
        <v>0.1090483642566269</v>
      </c>
      <c r="P160" s="269">
        <f t="shared" si="32"/>
        <v>0.10597908743020762</v>
      </c>
      <c r="Q160" s="269">
        <f t="shared" si="32"/>
        <v>0.10714900941554839</v>
      </c>
      <c r="R160" s="269">
        <f t="shared" si="32"/>
        <v>0.11267799670929216</v>
      </c>
      <c r="S160" s="269">
        <f t="shared" si="32"/>
        <v>0.11097685288817406</v>
      </c>
      <c r="T160" s="269">
        <f t="shared" si="32"/>
        <v>0.10006068895882168</v>
      </c>
      <c r="U160" s="269">
        <f t="shared" si="32"/>
        <v>0.10341605760492832</v>
      </c>
      <c r="V160" s="269">
        <f t="shared" si="32"/>
        <v>9.333297916899258E-2</v>
      </c>
      <c r="W160" s="269">
        <f t="shared" si="32"/>
        <v>9.5471454936534125E-2</v>
      </c>
      <c r="X160" s="269">
        <f t="shared" si="32"/>
        <v>9.2988688155627997E-2</v>
      </c>
      <c r="Y160" s="269">
        <f t="shared" si="32"/>
        <v>9.1646259227093213E-2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6.4068334602006116E-2</v>
      </c>
      <c r="C161" s="318">
        <f t="shared" si="33"/>
        <v>6.7704379730559122E-2</v>
      </c>
      <c r="D161" s="318">
        <f t="shared" si="33"/>
        <v>6.884312470588691E-2</v>
      </c>
      <c r="E161" s="318">
        <f t="shared" si="33"/>
        <v>6.3352599971242735E-2</v>
      </c>
      <c r="F161" s="318">
        <f t="shared" si="33"/>
        <v>6.2917882968784242E-2</v>
      </c>
      <c r="G161" s="318">
        <f t="shared" si="33"/>
        <v>6.8185235386470186E-2</v>
      </c>
      <c r="H161" s="318">
        <f t="shared" si="33"/>
        <v>6.834796158132414E-2</v>
      </c>
      <c r="I161" s="318">
        <f t="shared" si="33"/>
        <v>6.9091252303564166E-2</v>
      </c>
      <c r="J161" s="318">
        <f t="shared" si="33"/>
        <v>6.8250021817720705E-2</v>
      </c>
      <c r="K161" s="318">
        <f t="shared" si="33"/>
        <v>6.3018453012852152E-2</v>
      </c>
      <c r="L161" s="318">
        <f t="shared" si="33"/>
        <v>6.4220643312173434E-2</v>
      </c>
      <c r="M161" s="318">
        <f t="shared" si="33"/>
        <v>6.4322707553036595E-2</v>
      </c>
      <c r="N161" s="318">
        <f t="shared" si="33"/>
        <v>6.4410898143372849E-2</v>
      </c>
      <c r="O161" s="318">
        <f t="shared" si="33"/>
        <v>6.220192747088106E-2</v>
      </c>
      <c r="P161" s="318">
        <f t="shared" si="33"/>
        <v>6.112239851666243E-2</v>
      </c>
      <c r="Q161" s="318">
        <f t="shared" si="33"/>
        <v>6.026541992724193E-2</v>
      </c>
      <c r="R161" s="318">
        <f t="shared" si="33"/>
        <v>5.8493368262912959E-2</v>
      </c>
      <c r="S161" s="318">
        <f t="shared" si="33"/>
        <v>5.9203743023504972E-2</v>
      </c>
      <c r="T161" s="318">
        <f t="shared" si="33"/>
        <v>5.9582552226432897E-2</v>
      </c>
      <c r="U161" s="318">
        <f t="shared" si="33"/>
        <v>5.9452123556601268E-2</v>
      </c>
      <c r="V161" s="318">
        <f t="shared" si="33"/>
        <v>5.5436552323871423E-2</v>
      </c>
      <c r="W161" s="318">
        <f t="shared" si="33"/>
        <v>5.3669272191383427E-2</v>
      </c>
      <c r="X161" s="318">
        <f t="shared" si="33"/>
        <v>4.8734290865677155E-2</v>
      </c>
      <c r="Y161" s="318">
        <f t="shared" si="33"/>
        <v>4.9704091540073984E-2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3.3651276801466019E-2</v>
      </c>
      <c r="C162" s="326">
        <f t="shared" si="34"/>
        <v>3.6380722642959766E-2</v>
      </c>
      <c r="D162" s="326">
        <f t="shared" si="34"/>
        <v>2.4917019653721808E-2</v>
      </c>
      <c r="E162" s="326">
        <f t="shared" si="34"/>
        <v>2.2026839255982599E-2</v>
      </c>
      <c r="F162" s="326">
        <f t="shared" si="34"/>
        <v>2.3150403927798227E-2</v>
      </c>
      <c r="G162" s="326">
        <f t="shared" si="34"/>
        <v>3.3128760511702972E-2</v>
      </c>
      <c r="H162" s="326">
        <f t="shared" si="34"/>
        <v>3.1360517898808234E-2</v>
      </c>
      <c r="I162" s="326">
        <f t="shared" si="34"/>
        <v>3.5504587886073032E-2</v>
      </c>
      <c r="J162" s="326">
        <f t="shared" si="34"/>
        <v>4.0051269842304477E-2</v>
      </c>
      <c r="K162" s="326">
        <f t="shared" si="34"/>
        <v>6.0542253926629021E-2</v>
      </c>
      <c r="L162" s="326">
        <f t="shared" si="34"/>
        <v>4.252079927678877E-2</v>
      </c>
      <c r="M162" s="326">
        <f t="shared" si="34"/>
        <v>3.9157447977400298E-2</v>
      </c>
      <c r="N162" s="326">
        <f t="shared" si="34"/>
        <v>3.8609864470307766E-2</v>
      </c>
      <c r="O162" s="326">
        <f t="shared" si="34"/>
        <v>4.6846436785745856E-2</v>
      </c>
      <c r="P162" s="326">
        <f t="shared" si="34"/>
        <v>4.4856688913545183E-2</v>
      </c>
      <c r="Q162" s="326">
        <f t="shared" si="34"/>
        <v>4.6883589488306461E-2</v>
      </c>
      <c r="R162" s="326">
        <f t="shared" si="34"/>
        <v>5.4184628446379203E-2</v>
      </c>
      <c r="S162" s="326">
        <f t="shared" si="34"/>
        <v>5.1773109864669098E-2</v>
      </c>
      <c r="T162" s="326">
        <f t="shared" si="34"/>
        <v>4.0478136732388786E-2</v>
      </c>
      <c r="U162" s="326">
        <f t="shared" si="34"/>
        <v>4.3963934048327061E-2</v>
      </c>
      <c r="V162" s="326">
        <f t="shared" si="34"/>
        <v>3.7896426845121151E-2</v>
      </c>
      <c r="W162" s="326">
        <f t="shared" si="34"/>
        <v>4.1802182745150698E-2</v>
      </c>
      <c r="X162" s="326">
        <f t="shared" si="34"/>
        <v>4.4254397289950828E-2</v>
      </c>
      <c r="Y162" s="326">
        <f t="shared" si="34"/>
        <v>4.1942167687019236E-2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1.0000000000000002</v>
      </c>
      <c r="C165" s="232">
        <f t="shared" si="35"/>
        <v>1</v>
      </c>
      <c r="D165" s="232">
        <f t="shared" si="35"/>
        <v>1.0000000000000002</v>
      </c>
      <c r="E165" s="232">
        <f t="shared" si="35"/>
        <v>1.0000000000000002</v>
      </c>
      <c r="F165" s="232">
        <f t="shared" si="35"/>
        <v>1.0000000000000002</v>
      </c>
      <c r="G165" s="232">
        <f t="shared" si="35"/>
        <v>0.99999999999999967</v>
      </c>
      <c r="H165" s="232">
        <f t="shared" si="35"/>
        <v>1.0000000000000007</v>
      </c>
      <c r="I165" s="232">
        <f t="shared" si="35"/>
        <v>1.0000000000000002</v>
      </c>
      <c r="J165" s="232">
        <f t="shared" si="35"/>
        <v>0.99999999999999989</v>
      </c>
      <c r="K165" s="232">
        <f t="shared" si="35"/>
        <v>1</v>
      </c>
      <c r="L165" s="232">
        <f t="shared" si="35"/>
        <v>0.99999999999999978</v>
      </c>
      <c r="M165" s="232">
        <f t="shared" si="35"/>
        <v>1</v>
      </c>
      <c r="N165" s="232">
        <f t="shared" si="35"/>
        <v>1.0000000000000002</v>
      </c>
      <c r="O165" s="232">
        <f t="shared" si="35"/>
        <v>1</v>
      </c>
      <c r="P165" s="232">
        <f t="shared" si="35"/>
        <v>0.99999999999999989</v>
      </c>
      <c r="Q165" s="232">
        <f t="shared" si="35"/>
        <v>1.0000000000000002</v>
      </c>
      <c r="R165" s="232">
        <f t="shared" si="35"/>
        <v>1</v>
      </c>
      <c r="S165" s="232">
        <f t="shared" si="35"/>
        <v>1</v>
      </c>
      <c r="T165" s="232">
        <f t="shared" si="35"/>
        <v>1.0000000000000002</v>
      </c>
      <c r="U165" s="232">
        <f t="shared" si="35"/>
        <v>0.99999999999999967</v>
      </c>
      <c r="V165" s="232">
        <f t="shared" si="35"/>
        <v>1.0000000000000002</v>
      </c>
      <c r="W165" s="232">
        <f t="shared" si="35"/>
        <v>1.0000000000000002</v>
      </c>
      <c r="X165" s="232">
        <f t="shared" si="35"/>
        <v>1</v>
      </c>
      <c r="Y165" s="232">
        <f t="shared" si="35"/>
        <v>0.99999999999999978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8.4901072431516639E-3</v>
      </c>
      <c r="C166" s="266">
        <f t="shared" si="36"/>
        <v>8.4901072431188603E-3</v>
      </c>
      <c r="D166" s="266">
        <f t="shared" si="36"/>
        <v>8.4901072431020057E-3</v>
      </c>
      <c r="E166" s="266">
        <f t="shared" si="36"/>
        <v>8.4901072431077928E-3</v>
      </c>
      <c r="F166" s="266">
        <f t="shared" si="36"/>
        <v>8.4901072431213601E-3</v>
      </c>
      <c r="G166" s="266">
        <f t="shared" si="36"/>
        <v>8.4901072430840566E-3</v>
      </c>
      <c r="H166" s="266">
        <f t="shared" si="36"/>
        <v>8.4901072430972196E-3</v>
      </c>
      <c r="I166" s="266">
        <f t="shared" si="36"/>
        <v>8.4901072430854096E-3</v>
      </c>
      <c r="J166" s="266">
        <f t="shared" si="36"/>
        <v>8.4901072430948552E-3</v>
      </c>
      <c r="K166" s="266">
        <f t="shared" si="36"/>
        <v>8.4901072429854115E-3</v>
      </c>
      <c r="L166" s="266">
        <f t="shared" si="36"/>
        <v>8.4901072430866829E-3</v>
      </c>
      <c r="M166" s="266">
        <f t="shared" si="36"/>
        <v>8.4901072430915384E-3</v>
      </c>
      <c r="N166" s="266">
        <f t="shared" si="36"/>
        <v>8.4901072430802367E-3</v>
      </c>
      <c r="O166" s="266">
        <f t="shared" si="36"/>
        <v>8.4901072431050346E-3</v>
      </c>
      <c r="P166" s="266">
        <f t="shared" si="36"/>
        <v>8.49010724310445E-3</v>
      </c>
      <c r="Q166" s="266">
        <f t="shared" si="36"/>
        <v>8.4901072431023423E-3</v>
      </c>
      <c r="R166" s="266">
        <f t="shared" si="36"/>
        <v>8.4901072429833004E-3</v>
      </c>
      <c r="S166" s="266">
        <f t="shared" si="36"/>
        <v>8.4901072429892331E-3</v>
      </c>
      <c r="T166" s="266">
        <f t="shared" si="36"/>
        <v>8.4901072430924335E-3</v>
      </c>
      <c r="U166" s="266">
        <f t="shared" si="36"/>
        <v>8.490107243111028E-3</v>
      </c>
      <c r="V166" s="266">
        <f t="shared" si="36"/>
        <v>8.4901072431015998E-3</v>
      </c>
      <c r="W166" s="266">
        <f t="shared" si="36"/>
        <v>8.4901072431321969E-3</v>
      </c>
      <c r="X166" s="266">
        <f t="shared" si="36"/>
        <v>8.4901072431185168E-3</v>
      </c>
      <c r="Y166" s="266">
        <f t="shared" si="36"/>
        <v>8.4901072431197155E-3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9.5190184159727222E-3</v>
      </c>
      <c r="C167" s="267">
        <f t="shared" si="37"/>
        <v>9.5190184159359512E-3</v>
      </c>
      <c r="D167" s="267">
        <f t="shared" si="37"/>
        <v>9.5190184159170427E-3</v>
      </c>
      <c r="E167" s="267">
        <f t="shared" si="37"/>
        <v>9.5190184159235375E-3</v>
      </c>
      <c r="F167" s="267">
        <f t="shared" si="37"/>
        <v>9.5190184159387476E-3</v>
      </c>
      <c r="G167" s="267">
        <f t="shared" si="37"/>
        <v>9.5190184158969338E-3</v>
      </c>
      <c r="H167" s="267">
        <f t="shared" si="37"/>
        <v>9.5190184159116842E-3</v>
      </c>
      <c r="I167" s="267">
        <f t="shared" si="37"/>
        <v>9.5190184158984413E-3</v>
      </c>
      <c r="J167" s="267">
        <f t="shared" si="37"/>
        <v>9.5190184159090266E-3</v>
      </c>
      <c r="K167" s="267">
        <f t="shared" si="37"/>
        <v>9.5190184157863296E-3</v>
      </c>
      <c r="L167" s="267">
        <f t="shared" si="37"/>
        <v>9.5190184158998672E-3</v>
      </c>
      <c r="M167" s="267">
        <f t="shared" si="37"/>
        <v>9.5190184159053108E-3</v>
      </c>
      <c r="N167" s="267">
        <f t="shared" si="37"/>
        <v>9.5190184158926369E-3</v>
      </c>
      <c r="O167" s="267">
        <f t="shared" si="37"/>
        <v>9.5190184159204463E-3</v>
      </c>
      <c r="P167" s="267">
        <f t="shared" si="37"/>
        <v>9.5190184159197836E-3</v>
      </c>
      <c r="Q167" s="267">
        <f t="shared" si="37"/>
        <v>9.5190184159174244E-3</v>
      </c>
      <c r="R167" s="267">
        <f t="shared" si="37"/>
        <v>9.5190184157839548E-3</v>
      </c>
      <c r="S167" s="267">
        <f t="shared" si="37"/>
        <v>9.5190184157906092E-3</v>
      </c>
      <c r="T167" s="267">
        <f t="shared" si="37"/>
        <v>9.5190184159063187E-3</v>
      </c>
      <c r="U167" s="267">
        <f t="shared" si="37"/>
        <v>9.5190184159271666E-3</v>
      </c>
      <c r="V167" s="267">
        <f t="shared" si="37"/>
        <v>9.5190184159165935E-3</v>
      </c>
      <c r="W167" s="267">
        <f t="shared" si="37"/>
        <v>9.5190184159509011E-3</v>
      </c>
      <c r="X167" s="267">
        <f t="shared" si="37"/>
        <v>9.5190184159355609E-3</v>
      </c>
      <c r="Y167" s="267">
        <f t="shared" si="37"/>
        <v>9.5190184159369071E-3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1.4017595008956673E-2</v>
      </c>
      <c r="C168" s="267">
        <f t="shared" si="38"/>
        <v>1.4266415080129874E-2</v>
      </c>
      <c r="D168" s="267">
        <f t="shared" si="38"/>
        <v>1.0354466420116986E-2</v>
      </c>
      <c r="E168" s="267">
        <f t="shared" si="38"/>
        <v>1.0010977480501535E-2</v>
      </c>
      <c r="F168" s="267">
        <f t="shared" si="38"/>
        <v>1.0499732788815613E-2</v>
      </c>
      <c r="G168" s="267">
        <f t="shared" si="38"/>
        <v>1.3179221192159741E-2</v>
      </c>
      <c r="H168" s="267">
        <f t="shared" si="38"/>
        <v>1.2589923142376168E-2</v>
      </c>
      <c r="I168" s="267">
        <f t="shared" si="38"/>
        <v>1.3778644356516602E-2</v>
      </c>
      <c r="J168" s="267">
        <f t="shared" si="38"/>
        <v>1.5271606799525904E-2</v>
      </c>
      <c r="K168" s="267">
        <f t="shared" si="38"/>
        <v>2.1705861404970203E-2</v>
      </c>
      <c r="L168" s="267">
        <f t="shared" si="38"/>
        <v>1.6721536594719089E-2</v>
      </c>
      <c r="M168" s="267">
        <f t="shared" si="38"/>
        <v>1.5704725663332381E-2</v>
      </c>
      <c r="N168" s="267">
        <f t="shared" si="38"/>
        <v>1.5521594412134087E-2</v>
      </c>
      <c r="O168" s="267">
        <f t="shared" si="38"/>
        <v>1.8361869576475769E-2</v>
      </c>
      <c r="P168" s="267">
        <f t="shared" si="38"/>
        <v>1.8024304598458434E-2</v>
      </c>
      <c r="Q168" s="267">
        <f t="shared" si="38"/>
        <v>1.8789328740938142E-2</v>
      </c>
      <c r="R168" s="267">
        <f t="shared" si="38"/>
        <v>2.1187113897904872E-2</v>
      </c>
      <c r="S168" s="267">
        <f t="shared" si="38"/>
        <v>2.0375531680890117E-2</v>
      </c>
      <c r="T168" s="267">
        <f t="shared" si="38"/>
        <v>1.7039336764615977E-2</v>
      </c>
      <c r="U168" s="267">
        <f t="shared" si="38"/>
        <v>1.812037124346496E-2</v>
      </c>
      <c r="V168" s="267">
        <f t="shared" si="38"/>
        <v>1.7116962070493794E-2</v>
      </c>
      <c r="W168" s="267">
        <f t="shared" si="38"/>
        <v>1.8802110686242785E-2</v>
      </c>
      <c r="X168" s="267">
        <f t="shared" si="38"/>
        <v>2.0898393356635118E-2</v>
      </c>
      <c r="Y168" s="267">
        <f t="shared" si="38"/>
        <v>1.9881172771437975E-2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7.6201889365738072E-3</v>
      </c>
      <c r="C169" s="267">
        <f t="shared" si="39"/>
        <v>7.6201889365443698E-3</v>
      </c>
      <c r="D169" s="267">
        <f t="shared" si="39"/>
        <v>7.6201889365292335E-3</v>
      </c>
      <c r="E169" s="267">
        <f t="shared" si="39"/>
        <v>7.6201889365344316E-3</v>
      </c>
      <c r="F169" s="267">
        <f t="shared" si="39"/>
        <v>7.620188936546605E-3</v>
      </c>
      <c r="G169" s="267">
        <f t="shared" si="39"/>
        <v>7.62018893651313E-3</v>
      </c>
      <c r="H169" s="267">
        <f t="shared" si="39"/>
        <v>7.6201889365249392E-3</v>
      </c>
      <c r="I169" s="267">
        <f t="shared" si="39"/>
        <v>7.62018893651434E-3</v>
      </c>
      <c r="J169" s="267">
        <f t="shared" si="39"/>
        <v>7.6201889365228159E-3</v>
      </c>
      <c r="K169" s="267">
        <f t="shared" si="39"/>
        <v>7.6201889364245941E-3</v>
      </c>
      <c r="L169" s="267">
        <f t="shared" si="39"/>
        <v>7.620188936515484E-3</v>
      </c>
      <c r="M169" s="267">
        <f t="shared" si="39"/>
        <v>7.6201889365198391E-3</v>
      </c>
      <c r="N169" s="267">
        <f t="shared" si="39"/>
        <v>7.6201889365096944E-3</v>
      </c>
      <c r="O169" s="267">
        <f t="shared" si="39"/>
        <v>7.6201889365319552E-3</v>
      </c>
      <c r="P169" s="267">
        <f t="shared" si="39"/>
        <v>7.6201889365314279E-3</v>
      </c>
      <c r="Q169" s="267">
        <f t="shared" si="39"/>
        <v>7.6201889365295396E-3</v>
      </c>
      <c r="R169" s="267">
        <f t="shared" si="39"/>
        <v>7.6201889364226946E-3</v>
      </c>
      <c r="S169" s="267">
        <f t="shared" si="39"/>
        <v>7.6201889364280176E-3</v>
      </c>
      <c r="T169" s="267">
        <f t="shared" si="39"/>
        <v>7.6201889365206466E-3</v>
      </c>
      <c r="U169" s="267">
        <f t="shared" si="39"/>
        <v>7.6201889365373338E-3</v>
      </c>
      <c r="V169" s="267">
        <f t="shared" si="39"/>
        <v>7.6201889365288744E-3</v>
      </c>
      <c r="W169" s="267">
        <f t="shared" si="39"/>
        <v>7.6201889365563342E-3</v>
      </c>
      <c r="X169" s="267">
        <f t="shared" si="39"/>
        <v>7.6201889365440558E-3</v>
      </c>
      <c r="Y169" s="267">
        <f t="shared" si="39"/>
        <v>7.6201889365451313E-3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8.0198132913048455E-3</v>
      </c>
      <c r="C170" s="268">
        <f t="shared" si="40"/>
        <v>8.1974614263386255E-3</v>
      </c>
      <c r="D170" s="268">
        <f t="shared" si="40"/>
        <v>8.6477805567884598E-3</v>
      </c>
      <c r="E170" s="268">
        <f t="shared" si="40"/>
        <v>8.5723831170235552E-3</v>
      </c>
      <c r="F170" s="268">
        <f t="shared" si="40"/>
        <v>8.5127477493645316E-3</v>
      </c>
      <c r="G170" s="268">
        <f t="shared" si="40"/>
        <v>8.2243099082196097E-3</v>
      </c>
      <c r="H170" s="268">
        <f t="shared" si="40"/>
        <v>8.1960435323275866E-3</v>
      </c>
      <c r="I170" s="268">
        <f t="shared" si="40"/>
        <v>8.0678088281701064E-3</v>
      </c>
      <c r="J170" s="268">
        <f t="shared" si="40"/>
        <v>7.9954338293824912E-3</v>
      </c>
      <c r="K170" s="268">
        <f t="shared" si="40"/>
        <v>8.5100013199542694E-3</v>
      </c>
      <c r="L170" s="268">
        <f t="shared" si="40"/>
        <v>7.9905844002012665E-3</v>
      </c>
      <c r="M170" s="268">
        <f t="shared" si="40"/>
        <v>7.8961419748294903E-3</v>
      </c>
      <c r="N170" s="268">
        <f t="shared" si="40"/>
        <v>7.9209181098175499E-3</v>
      </c>
      <c r="O170" s="268">
        <f t="shared" si="40"/>
        <v>8.1230639458228209E-3</v>
      </c>
      <c r="P170" s="268">
        <f t="shared" si="40"/>
        <v>8.1062763113597478E-3</v>
      </c>
      <c r="Q170" s="268">
        <f t="shared" si="40"/>
        <v>8.1685155919654067E-3</v>
      </c>
      <c r="R170" s="268">
        <f t="shared" si="40"/>
        <v>8.4199637804118332E-3</v>
      </c>
      <c r="S170" s="268">
        <f t="shared" si="40"/>
        <v>8.4876339671073331E-3</v>
      </c>
      <c r="T170" s="268">
        <f t="shared" si="40"/>
        <v>8.1384543489584366E-3</v>
      </c>
      <c r="U170" s="268">
        <f t="shared" si="40"/>
        <v>8.2533354612264603E-3</v>
      </c>
      <c r="V170" s="268">
        <f t="shared" si="40"/>
        <v>8.1601404947425765E-3</v>
      </c>
      <c r="W170" s="268">
        <f t="shared" si="40"/>
        <v>8.3312242143648886E-3</v>
      </c>
      <c r="X170" s="268">
        <f t="shared" si="40"/>
        <v>8.7332732184899273E-3</v>
      </c>
      <c r="Y170" s="268">
        <f t="shared" si="40"/>
        <v>8.533241126214279E-3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0.76795153337254385</v>
      </c>
      <c r="C171" s="269">
        <f t="shared" si="41"/>
        <v>0.76558964680990371</v>
      </c>
      <c r="D171" s="269">
        <f t="shared" si="41"/>
        <v>0.79973021175675041</v>
      </c>
      <c r="E171" s="269">
        <f t="shared" si="41"/>
        <v>0.80283399434901459</v>
      </c>
      <c r="F171" s="269">
        <f t="shared" si="41"/>
        <v>0.79857161582114067</v>
      </c>
      <c r="G171" s="269">
        <f t="shared" si="41"/>
        <v>0.77516857903206693</v>
      </c>
      <c r="H171" s="269">
        <f t="shared" si="41"/>
        <v>0.78040021835732332</v>
      </c>
      <c r="I171" s="269">
        <f t="shared" si="41"/>
        <v>0.77001800827586397</v>
      </c>
      <c r="J171" s="269">
        <f t="shared" si="41"/>
        <v>0.75689673955868464</v>
      </c>
      <c r="K171" s="269">
        <f t="shared" si="41"/>
        <v>0.699585003388559</v>
      </c>
      <c r="L171" s="269">
        <f t="shared" si="41"/>
        <v>0.74409328451376866</v>
      </c>
      <c r="M171" s="269">
        <f t="shared" si="41"/>
        <v>0.75316242073873074</v>
      </c>
      <c r="N171" s="269">
        <f t="shared" si="41"/>
        <v>0.75475724342459927</v>
      </c>
      <c r="O171" s="269">
        <f t="shared" si="41"/>
        <v>0.72948117511793042</v>
      </c>
      <c r="P171" s="269">
        <f t="shared" si="41"/>
        <v>0.73247854172183191</v>
      </c>
      <c r="Q171" s="269">
        <f t="shared" si="41"/>
        <v>0.72566327778906869</v>
      </c>
      <c r="R171" s="269">
        <f t="shared" si="41"/>
        <v>0.70425043985671476</v>
      </c>
      <c r="S171" s="269">
        <f t="shared" si="41"/>
        <v>0.71135708964616318</v>
      </c>
      <c r="T171" s="269">
        <f t="shared" si="41"/>
        <v>0.74114954356633067</v>
      </c>
      <c r="U171" s="269">
        <f t="shared" si="41"/>
        <v>0.73149422833073374</v>
      </c>
      <c r="V171" s="269">
        <f t="shared" si="41"/>
        <v>0.74044382916016549</v>
      </c>
      <c r="W171" s="269">
        <f t="shared" si="41"/>
        <v>0.72540021660631981</v>
      </c>
      <c r="X171" s="269">
        <f t="shared" si="41"/>
        <v>0.7065117171093086</v>
      </c>
      <c r="Y171" s="269">
        <f t="shared" si="41"/>
        <v>0.71568191311395046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0.69750084078953167</v>
      </c>
      <c r="C172" s="318">
        <f t="shared" si="42"/>
        <v>0.69388841543393109</v>
      </c>
      <c r="D172" s="318">
        <f t="shared" si="42"/>
        <v>0.74768994877592676</v>
      </c>
      <c r="E172" s="318">
        <f t="shared" si="42"/>
        <v>0.75252006414318207</v>
      </c>
      <c r="F172" s="318">
        <f t="shared" si="42"/>
        <v>0.74580126210240538</v>
      </c>
      <c r="G172" s="318">
        <f t="shared" si="42"/>
        <v>0.70893144918924422</v>
      </c>
      <c r="H172" s="318">
        <f t="shared" si="42"/>
        <v>0.71712482736617555</v>
      </c>
      <c r="I172" s="318">
        <f t="shared" si="42"/>
        <v>0.70076825201229942</v>
      </c>
      <c r="J172" s="318">
        <f t="shared" si="42"/>
        <v>0.68014353937030814</v>
      </c>
      <c r="K172" s="318">
        <f t="shared" si="42"/>
        <v>0.59049403820416513</v>
      </c>
      <c r="L172" s="318">
        <f t="shared" si="42"/>
        <v>0.66005291714708259</v>
      </c>
      <c r="M172" s="318">
        <f t="shared" si="42"/>
        <v>0.67423241890168073</v>
      </c>
      <c r="N172" s="318">
        <f t="shared" si="42"/>
        <v>0.67674763652493131</v>
      </c>
      <c r="O172" s="318">
        <f t="shared" si="42"/>
        <v>0.63719669779103538</v>
      </c>
      <c r="P172" s="318">
        <f t="shared" si="42"/>
        <v>0.6418906240742468</v>
      </c>
      <c r="Q172" s="318">
        <f t="shared" si="42"/>
        <v>0.63123044375989412</v>
      </c>
      <c r="R172" s="318">
        <f t="shared" si="42"/>
        <v>0.59776663525337015</v>
      </c>
      <c r="S172" s="318">
        <f t="shared" si="42"/>
        <v>0.60895219652800636</v>
      </c>
      <c r="T172" s="318">
        <f t="shared" si="42"/>
        <v>0.65551195199264412</v>
      </c>
      <c r="U172" s="318">
        <f t="shared" si="42"/>
        <v>0.64042349164960444</v>
      </c>
      <c r="V172" s="318">
        <f t="shared" si="42"/>
        <v>0.6544161024343671</v>
      </c>
      <c r="W172" s="318">
        <f t="shared" si="42"/>
        <v>0.63090314210660137</v>
      </c>
      <c r="X172" s="318">
        <f t="shared" si="42"/>
        <v>0.6014789861089892</v>
      </c>
      <c r="Y172" s="318">
        <f t="shared" si="42"/>
        <v>0.61576160651247025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7.0450692583012217E-2</v>
      </c>
      <c r="C173" s="318">
        <f t="shared" si="43"/>
        <v>7.1701231375972507E-2</v>
      </c>
      <c r="D173" s="318">
        <f t="shared" si="43"/>
        <v>5.2040262980823551E-2</v>
      </c>
      <c r="E173" s="318">
        <f t="shared" si="43"/>
        <v>5.031393020583249E-2</v>
      </c>
      <c r="F173" s="318">
        <f t="shared" si="43"/>
        <v>5.2770353718735293E-2</v>
      </c>
      <c r="G173" s="318">
        <f t="shared" si="43"/>
        <v>6.6237129842822651E-2</v>
      </c>
      <c r="H173" s="318">
        <f t="shared" si="43"/>
        <v>6.3275390991147762E-2</v>
      </c>
      <c r="I173" s="318">
        <f t="shared" si="43"/>
        <v>6.9249756263564499E-2</v>
      </c>
      <c r="J173" s="318">
        <f t="shared" si="43"/>
        <v>7.6753200188376489E-2</v>
      </c>
      <c r="K173" s="318">
        <f t="shared" si="43"/>
        <v>0.1090909651843939</v>
      </c>
      <c r="L173" s="318">
        <f t="shared" si="43"/>
        <v>8.4040367366686047E-2</v>
      </c>
      <c r="M173" s="318">
        <f t="shared" si="43"/>
        <v>7.8930001837049998E-2</v>
      </c>
      <c r="N173" s="318">
        <f t="shared" si="43"/>
        <v>7.8009606899668016E-2</v>
      </c>
      <c r="O173" s="318">
        <f t="shared" si="43"/>
        <v>9.2284477326895056E-2</v>
      </c>
      <c r="P173" s="318">
        <f t="shared" si="43"/>
        <v>9.0587917647585198E-2</v>
      </c>
      <c r="Q173" s="318">
        <f t="shared" si="43"/>
        <v>9.4432834029174489E-2</v>
      </c>
      <c r="R173" s="318">
        <f t="shared" si="43"/>
        <v>0.10648380460334472</v>
      </c>
      <c r="S173" s="318">
        <f t="shared" si="43"/>
        <v>0.10240489311815676</v>
      </c>
      <c r="T173" s="318">
        <f t="shared" si="43"/>
        <v>8.5637591573686556E-2</v>
      </c>
      <c r="U173" s="318">
        <f t="shared" si="43"/>
        <v>9.107073668112925E-2</v>
      </c>
      <c r="V173" s="318">
        <f t="shared" si="43"/>
        <v>8.6027726725798281E-2</v>
      </c>
      <c r="W173" s="318">
        <f t="shared" si="43"/>
        <v>9.4497074499718364E-2</v>
      </c>
      <c r="X173" s="318">
        <f t="shared" si="43"/>
        <v>0.10503273100031944</v>
      </c>
      <c r="Y173" s="318">
        <f t="shared" si="43"/>
        <v>9.9920306601480255E-2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5.7718856264079514E-2</v>
      </c>
      <c r="C174" s="269">
        <f t="shared" si="44"/>
        <v>5.8743397914376008E-2</v>
      </c>
      <c r="D174" s="269">
        <f t="shared" si="44"/>
        <v>4.2635556142982992E-2</v>
      </c>
      <c r="E174" s="269">
        <f t="shared" si="44"/>
        <v>4.1221205912340894E-2</v>
      </c>
      <c r="F174" s="269">
        <f t="shared" si="44"/>
        <v>4.3233705015850513E-2</v>
      </c>
      <c r="G174" s="269">
        <f t="shared" si="44"/>
        <v>5.4266767814074336E-2</v>
      </c>
      <c r="H174" s="269">
        <f t="shared" si="44"/>
        <v>5.1840273867685728E-2</v>
      </c>
      <c r="I174" s="269">
        <f t="shared" si="44"/>
        <v>5.6734952937325979E-2</v>
      </c>
      <c r="J174" s="269">
        <f t="shared" si="44"/>
        <v>6.2882375844084418E-2</v>
      </c>
      <c r="K174" s="269">
        <f t="shared" si="44"/>
        <v>8.9376065845888267E-2</v>
      </c>
      <c r="L174" s="269">
        <f t="shared" si="44"/>
        <v>6.8852607498536389E-2</v>
      </c>
      <c r="M174" s="269">
        <f t="shared" si="44"/>
        <v>6.4665786295687158E-2</v>
      </c>
      <c r="N174" s="269">
        <f t="shared" si="44"/>
        <v>6.3911724963581176E-2</v>
      </c>
      <c r="O174" s="269">
        <f t="shared" si="44"/>
        <v>7.5606843409814189E-2</v>
      </c>
      <c r="P174" s="269">
        <f t="shared" si="44"/>
        <v>7.4216885686430048E-2</v>
      </c>
      <c r="Q174" s="269">
        <f t="shared" si="44"/>
        <v>7.7366949480549063E-2</v>
      </c>
      <c r="R174" s="269">
        <f t="shared" si="44"/>
        <v>8.7240070849705101E-2</v>
      </c>
      <c r="S174" s="269">
        <f t="shared" si="44"/>
        <v>8.3898299504447521E-2</v>
      </c>
      <c r="T174" s="269">
        <f t="shared" si="44"/>
        <v>7.0161181638055931E-2</v>
      </c>
      <c r="U174" s="269">
        <f t="shared" si="44"/>
        <v>7.4612449752260238E-2</v>
      </c>
      <c r="V174" s="269">
        <f t="shared" si="44"/>
        <v>7.0480811636608034E-2</v>
      </c>
      <c r="W174" s="269">
        <f t="shared" si="44"/>
        <v>7.7419580424968673E-2</v>
      </c>
      <c r="X174" s="269">
        <f t="shared" si="44"/>
        <v>8.6051235003656773E-2</v>
      </c>
      <c r="Y174" s="269">
        <f t="shared" si="44"/>
        <v>8.186272701007144E-2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7.5159908031776912E-2</v>
      </c>
      <c r="C175" s="269">
        <f t="shared" si="45"/>
        <v>7.5156578342363334E-2</v>
      </c>
      <c r="D175" s="269">
        <f t="shared" si="45"/>
        <v>7.495863581561292E-2</v>
      </c>
      <c r="E175" s="269">
        <f t="shared" si="45"/>
        <v>7.4950125423772718E-2</v>
      </c>
      <c r="F175" s="269">
        <f t="shared" si="45"/>
        <v>7.4975116476616921E-2</v>
      </c>
      <c r="G175" s="269">
        <f t="shared" si="45"/>
        <v>7.5109153100810899E-2</v>
      </c>
      <c r="H175" s="269">
        <f t="shared" si="45"/>
        <v>7.5086751361280443E-2</v>
      </c>
      <c r="I175" s="269">
        <f t="shared" si="45"/>
        <v>7.5146236077934386E-2</v>
      </c>
      <c r="J175" s="269">
        <f t="shared" si="45"/>
        <v>7.5214101696535751E-2</v>
      </c>
      <c r="K175" s="269">
        <f t="shared" si="45"/>
        <v>7.5442802382946816E-2</v>
      </c>
      <c r="L175" s="269">
        <f t="shared" si="45"/>
        <v>7.5274961090885925E-2</v>
      </c>
      <c r="M175" s="269">
        <f t="shared" si="45"/>
        <v>7.5239832191136363E-2</v>
      </c>
      <c r="N175" s="269">
        <f t="shared" si="45"/>
        <v>7.5230280680728345E-2</v>
      </c>
      <c r="O175" s="269">
        <f t="shared" si="45"/>
        <v>7.5333165388718884E-2</v>
      </c>
      <c r="P175" s="269">
        <f t="shared" si="45"/>
        <v>7.5320379089241579E-2</v>
      </c>
      <c r="Q175" s="269">
        <f t="shared" si="45"/>
        <v>7.534748965005493E-2</v>
      </c>
      <c r="R175" s="269">
        <f t="shared" si="45"/>
        <v>7.542811072341328E-2</v>
      </c>
      <c r="S175" s="269">
        <f t="shared" si="45"/>
        <v>7.5389032586830773E-2</v>
      </c>
      <c r="T175" s="269">
        <f t="shared" si="45"/>
        <v>7.5276807009485136E-2</v>
      </c>
      <c r="U175" s="269">
        <f t="shared" si="45"/>
        <v>7.5313037760875751E-2</v>
      </c>
      <c r="V175" s="269">
        <f t="shared" si="45"/>
        <v>7.5278371659008372E-2</v>
      </c>
      <c r="W175" s="269">
        <f t="shared" si="45"/>
        <v>7.533546632403107E-2</v>
      </c>
      <c r="X175" s="269">
        <f t="shared" si="45"/>
        <v>7.5391887789971537E-2</v>
      </c>
      <c r="Y175" s="269">
        <f t="shared" si="45"/>
        <v>7.536489035835231E-2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5.8328825756588369E-2</v>
      </c>
      <c r="C176" s="318">
        <f t="shared" si="46"/>
        <v>5.8026735039554952E-2</v>
      </c>
      <c r="D176" s="318">
        <f t="shared" si="46"/>
        <v>6.2525912789921978E-2</v>
      </c>
      <c r="E176" s="318">
        <f t="shared" si="46"/>
        <v>6.2929833389246168E-2</v>
      </c>
      <c r="F176" s="318">
        <f t="shared" si="46"/>
        <v>6.2367970505918482E-2</v>
      </c>
      <c r="G176" s="318">
        <f t="shared" si="46"/>
        <v>5.9284715594490091E-2</v>
      </c>
      <c r="H176" s="318">
        <f t="shared" si="46"/>
        <v>5.9969890579367642E-2</v>
      </c>
      <c r="I176" s="318">
        <f t="shared" si="46"/>
        <v>5.8602064509493956E-2</v>
      </c>
      <c r="J176" s="318">
        <f t="shared" si="46"/>
        <v>5.6877313513333638E-2</v>
      </c>
      <c r="K176" s="318">
        <f t="shared" si="46"/>
        <v>4.9380333112900104E-2</v>
      </c>
      <c r="L176" s="318">
        <f t="shared" si="46"/>
        <v>5.5197226071899884E-2</v>
      </c>
      <c r="M176" s="318">
        <f t="shared" si="46"/>
        <v>5.6382993369646785E-2</v>
      </c>
      <c r="N176" s="318">
        <f t="shared" si="46"/>
        <v>5.6593329589916357E-2</v>
      </c>
      <c r="O176" s="318">
        <f t="shared" si="46"/>
        <v>5.3285864309576915E-2</v>
      </c>
      <c r="P176" s="318">
        <f t="shared" si="46"/>
        <v>5.3678396034668147E-2</v>
      </c>
      <c r="Q176" s="318">
        <f t="shared" si="46"/>
        <v>5.2786933596593012E-2</v>
      </c>
      <c r="R176" s="318">
        <f t="shared" si="46"/>
        <v>4.9988507356246957E-2</v>
      </c>
      <c r="S176" s="318">
        <f t="shared" si="46"/>
        <v>5.0923905016613015E-2</v>
      </c>
      <c r="T176" s="318">
        <f t="shared" si="46"/>
        <v>5.4817485790927371E-2</v>
      </c>
      <c r="U176" s="318">
        <f t="shared" si="46"/>
        <v>5.3555706416886562E-2</v>
      </c>
      <c r="V176" s="318">
        <f t="shared" si="46"/>
        <v>5.4725844872089459E-2</v>
      </c>
      <c r="W176" s="318">
        <f t="shared" si="46"/>
        <v>5.2759562846640747E-2</v>
      </c>
      <c r="X176" s="318">
        <f t="shared" si="46"/>
        <v>5.0298954388768927E-2</v>
      </c>
      <c r="Y176" s="318">
        <f t="shared" si="46"/>
        <v>5.1493345030533842E-2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1.6831082275188553E-2</v>
      </c>
      <c r="C177" s="318">
        <f t="shared" si="47"/>
        <v>1.7129843302808385E-2</v>
      </c>
      <c r="D177" s="318">
        <f t="shared" si="47"/>
        <v>1.2432723025690946E-2</v>
      </c>
      <c r="E177" s="318">
        <f t="shared" si="47"/>
        <v>1.2020292034526559E-2</v>
      </c>
      <c r="F177" s="318">
        <f t="shared" si="47"/>
        <v>1.2607145970698435E-2</v>
      </c>
      <c r="G177" s="318">
        <f t="shared" si="47"/>
        <v>1.5824437506320801E-2</v>
      </c>
      <c r="H177" s="318">
        <f t="shared" si="47"/>
        <v>1.5116860781912806E-2</v>
      </c>
      <c r="I177" s="318">
        <f t="shared" si="47"/>
        <v>1.6544171568440433E-2</v>
      </c>
      <c r="J177" s="318">
        <f t="shared" si="47"/>
        <v>1.8336788183202102E-2</v>
      </c>
      <c r="K177" s="318">
        <f t="shared" si="47"/>
        <v>2.6062469270046712E-2</v>
      </c>
      <c r="L177" s="318">
        <f t="shared" si="47"/>
        <v>2.0077735018986038E-2</v>
      </c>
      <c r="M177" s="318">
        <f t="shared" si="47"/>
        <v>1.8856838821489575E-2</v>
      </c>
      <c r="N177" s="318">
        <f t="shared" si="47"/>
        <v>1.8636951090811992E-2</v>
      </c>
      <c r="O177" s="318">
        <f t="shared" si="47"/>
        <v>2.2047301079141969E-2</v>
      </c>
      <c r="P177" s="318">
        <f t="shared" si="47"/>
        <v>2.1641983054573433E-2</v>
      </c>
      <c r="Q177" s="318">
        <f t="shared" si="47"/>
        <v>2.2560556053461918E-2</v>
      </c>
      <c r="R177" s="318">
        <f t="shared" si="47"/>
        <v>2.5439603367166316E-2</v>
      </c>
      <c r="S177" s="318">
        <f t="shared" si="47"/>
        <v>2.4465127570217751E-2</v>
      </c>
      <c r="T177" s="318">
        <f t="shared" si="47"/>
        <v>2.0459321218557772E-2</v>
      </c>
      <c r="U177" s="318">
        <f t="shared" si="47"/>
        <v>2.17573313439892E-2</v>
      </c>
      <c r="V177" s="318">
        <f t="shared" si="47"/>
        <v>2.055252678691892E-2</v>
      </c>
      <c r="W177" s="318">
        <f t="shared" si="47"/>
        <v>2.2575903477390327E-2</v>
      </c>
      <c r="X177" s="318">
        <f t="shared" si="47"/>
        <v>2.5092933401202604E-2</v>
      </c>
      <c r="Y177" s="318">
        <f t="shared" si="47"/>
        <v>2.3871545327818464E-2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5.1502979435640271E-2</v>
      </c>
      <c r="C178" s="319">
        <f t="shared" si="48"/>
        <v>5.2417185831289445E-2</v>
      </c>
      <c r="D178" s="319">
        <f t="shared" si="48"/>
        <v>3.8044034712200261E-2</v>
      </c>
      <c r="E178" s="319">
        <f t="shared" si="48"/>
        <v>3.6781999121781171E-2</v>
      </c>
      <c r="F178" s="319">
        <f t="shared" si="48"/>
        <v>3.8577767552605127E-2</v>
      </c>
      <c r="G178" s="319">
        <f t="shared" si="48"/>
        <v>4.8422654357174112E-2</v>
      </c>
      <c r="H178" s="319">
        <f t="shared" si="48"/>
        <v>4.6257475143473503E-2</v>
      </c>
      <c r="I178" s="319">
        <f t="shared" si="48"/>
        <v>5.0625034928690978E-2</v>
      </c>
      <c r="J178" s="319">
        <f t="shared" si="48"/>
        <v>5.6110427676260032E-2</v>
      </c>
      <c r="K178" s="319">
        <f t="shared" si="48"/>
        <v>7.9750951062485073E-2</v>
      </c>
      <c r="L178" s="319">
        <f t="shared" si="48"/>
        <v>6.1437711306386471E-2</v>
      </c>
      <c r="M178" s="319">
        <f t="shared" si="48"/>
        <v>5.7701778540767093E-2</v>
      </c>
      <c r="N178" s="319">
        <f t="shared" si="48"/>
        <v>5.7028923813657158E-2</v>
      </c>
      <c r="O178" s="319">
        <f t="shared" si="48"/>
        <v>6.7464567965680455E-2</v>
      </c>
      <c r="P178" s="319">
        <f t="shared" si="48"/>
        <v>6.6224297997122331E-2</v>
      </c>
      <c r="Q178" s="319">
        <f t="shared" si="48"/>
        <v>6.9035124151874683E-2</v>
      </c>
      <c r="R178" s="319">
        <f t="shared" si="48"/>
        <v>7.784498629666009E-2</v>
      </c>
      <c r="S178" s="319">
        <f t="shared" si="48"/>
        <v>7.48630980193533E-2</v>
      </c>
      <c r="T178" s="319">
        <f t="shared" si="48"/>
        <v>6.2605362077034654E-2</v>
      </c>
      <c r="U178" s="319">
        <f t="shared" si="48"/>
        <v>6.6577262855863115E-2</v>
      </c>
      <c r="V178" s="319">
        <f t="shared" si="48"/>
        <v>6.2890570383434999E-2</v>
      </c>
      <c r="W178" s="319">
        <f t="shared" si="48"/>
        <v>6.9082087148433724E-2</v>
      </c>
      <c r="X178" s="319">
        <f t="shared" si="48"/>
        <v>7.6784178926340041E-2</v>
      </c>
      <c r="Y178" s="319">
        <f t="shared" si="48"/>
        <v>7.3046741024371586E-2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131.99999999999997</v>
      </c>
      <c r="C183" s="320">
        <f t="shared" si="49"/>
        <v>121.55240473166619</v>
      </c>
      <c r="D183" s="320">
        <f t="shared" si="49"/>
        <v>128.90271971944296</v>
      </c>
      <c r="E183" s="320">
        <f t="shared" si="49"/>
        <v>128.59684092454287</v>
      </c>
      <c r="F183" s="320">
        <f t="shared" si="49"/>
        <v>131.50031756567969</v>
      </c>
      <c r="G183" s="320">
        <f t="shared" si="49"/>
        <v>134.86427348426122</v>
      </c>
      <c r="H183" s="320">
        <f t="shared" si="49"/>
        <v>136.03718148110821</v>
      </c>
      <c r="I183" s="320">
        <f t="shared" si="49"/>
        <v>135.6919714758306</v>
      </c>
      <c r="J183" s="320">
        <f t="shared" si="49"/>
        <v>128.77025243796339</v>
      </c>
      <c r="K183" s="320">
        <f t="shared" si="49"/>
        <v>127.19531275341997</v>
      </c>
      <c r="L183" s="320">
        <f t="shared" si="49"/>
        <v>97.166880984762329</v>
      </c>
      <c r="M183" s="320">
        <f t="shared" si="49"/>
        <v>90.832042195705924</v>
      </c>
      <c r="N183" s="320">
        <f t="shared" si="49"/>
        <v>84.386618348123619</v>
      </c>
      <c r="O183" s="320">
        <f t="shared" si="49"/>
        <v>77.489454075032498</v>
      </c>
      <c r="P183" s="320">
        <f t="shared" si="49"/>
        <v>77.341059023103654</v>
      </c>
      <c r="Q183" s="320">
        <f t="shared" si="49"/>
        <v>72.764748123357208</v>
      </c>
      <c r="R183" s="320">
        <f t="shared" si="49"/>
        <v>73.366541781064569</v>
      </c>
      <c r="S183" s="320">
        <f t="shared" si="49"/>
        <v>76.409843099042845</v>
      </c>
      <c r="T183" s="320">
        <f t="shared" si="49"/>
        <v>79.601623266735373</v>
      </c>
      <c r="U183" s="320">
        <f t="shared" si="49"/>
        <v>76.512176526766865</v>
      </c>
      <c r="V183" s="320">
        <f t="shared" si="49"/>
        <v>75.402941303311351</v>
      </c>
      <c r="W183" s="320">
        <f t="shared" si="49"/>
        <v>71.021849862916724</v>
      </c>
      <c r="X183" s="320">
        <f t="shared" si="49"/>
        <v>72.048822454326952</v>
      </c>
      <c r="Y183" s="320">
        <f t="shared" si="49"/>
        <v>73.999030217922879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0.64682267692800843</v>
      </c>
      <c r="C184" s="273">
        <f>IF(C$6=0,0,C$6/NMM!C$9*1000)</f>
        <v>0.59562766527046407</v>
      </c>
      <c r="D184" s="273">
        <f>IF(D$6=0,0,D$6/NMM!D$9*1000)</f>
        <v>0.63164547145654193</v>
      </c>
      <c r="E184" s="273">
        <f>IF(E$6=0,0,E$6/NMM!E$9*1000)</f>
        <v>0.63014661281346562</v>
      </c>
      <c r="F184" s="273">
        <f>IF(F$6=0,0,F$6/NMM!F$9*1000)</f>
        <v>0.64437414715683727</v>
      </c>
      <c r="G184" s="273">
        <f>IF(G$6=0,0,G$6/NMM!G$9*1000)</f>
        <v>0.66085810907015674</v>
      </c>
      <c r="H184" s="273">
        <f>IF(H$6=0,0,H$6/NMM!H$9*1000)</f>
        <v>0.66660555975368241</v>
      </c>
      <c r="I184" s="273">
        <f>IF(I$6=0,0,I$6/NMM!I$9*1000)</f>
        <v>0.66491397142318232</v>
      </c>
      <c r="J184" s="273">
        <f>IF(J$6=0,0,J$6/NMM!J$9*1000)</f>
        <v>0.63099635902107443</v>
      </c>
      <c r="K184" s="273">
        <f>IF(K$6=0,0,K$6/NMM!K$9*1000)</f>
        <v>0.62327888400465437</v>
      </c>
      <c r="L184" s="273">
        <f>IF(L$6=0,0,L$6/NMM!L$9*1000)</f>
        <v>0.47613440960232395</v>
      </c>
      <c r="M184" s="273">
        <f>IF(M$6=0,0,M$6/NMM!M$9*1000)</f>
        <v>0.44509261124267607</v>
      </c>
      <c r="N184" s="273">
        <f>IF(N$6=0,0,N$6/NMM!N$9*1000)</f>
        <v>0.41350892709869619</v>
      </c>
      <c r="O184" s="273">
        <f>IF(O$6=0,0,O$6/NMM!O$9*1000)</f>
        <v>0.37971163726227247</v>
      </c>
      <c r="P184" s="273">
        <f>IF(P$6=0,0,P$6/NMM!P$9*1000)</f>
        <v>0.37898447601436391</v>
      </c>
      <c r="Q184" s="273">
        <f>IF(Q$6=0,0,Q$6/NMM!Q$9*1000)</f>
        <v>0.3565597664186706</v>
      </c>
      <c r="R184" s="273">
        <f>IF(R$6=0,0,R$6/NMM!R$9*1000)</f>
        <v>0.35950865872885102</v>
      </c>
      <c r="S184" s="273">
        <f>IF(S$6=0,0,S$6/NMM!S$9*1000)</f>
        <v>0.37442135801072102</v>
      </c>
      <c r="T184" s="273">
        <f>IF(T$6=0,0,T$6/NMM!T$9*1000)</f>
        <v>0.39006162916173731</v>
      </c>
      <c r="U184" s="273">
        <f>IF(U$6=0,0,U$6/NMM!U$9*1000)</f>
        <v>0.37492280938431277</v>
      </c>
      <c r="V184" s="273">
        <f>IF(V$6=0,0,V$6/NMM!V$9*1000)</f>
        <v>0.36948736622866618</v>
      </c>
      <c r="W184" s="273">
        <f>IF(W$6=0,0,W$6/NMM!W$9*1000)</f>
        <v>0.34801926552097928</v>
      </c>
      <c r="X184" s="273">
        <f>IF(X$6=0,0,X$6/NMM!X$9*1000)</f>
        <v>0.35305160764791338</v>
      </c>
      <c r="Y184" s="273">
        <f>IF(Y$6=0,0,Y$6/NMM!Y$9*1000)</f>
        <v>0.36260796072522428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0.25862613054584827</v>
      </c>
      <c r="C185" s="274">
        <f>IF(C$7=0,0,C$7/NMM!C$9*1000)</f>
        <v>0.23815627344200715</v>
      </c>
      <c r="D185" s="274">
        <f>IF(D$7=0,0,D$7/NMM!D$9*1000)</f>
        <v>0.25255766377188332</v>
      </c>
      <c r="E185" s="274">
        <f>IF(E$7=0,0,E$7/NMM!E$9*1000)</f>
        <v>0.25195835885428952</v>
      </c>
      <c r="F185" s="274">
        <f>IF(F$7=0,0,F$7/NMM!F$9*1000)</f>
        <v>0.25764710831482213</v>
      </c>
      <c r="G185" s="274">
        <f>IF(G$7=0,0,G$7/NMM!G$9*1000)</f>
        <v>0.26423806969848046</v>
      </c>
      <c r="H185" s="274">
        <f>IF(H$7=0,0,H$7/NMM!H$9*1000)</f>
        <v>0.26653613527936409</v>
      </c>
      <c r="I185" s="274">
        <f>IF(I$7=0,0,I$7/NMM!I$9*1000)</f>
        <v>0.2658597691592528</v>
      </c>
      <c r="J185" s="274">
        <f>IF(J$7=0,0,J$7/NMM!J$9*1000)</f>
        <v>0.25229812210233121</v>
      </c>
      <c r="K185" s="274">
        <f>IF(K$7=0,0,K$7/NMM!K$9*1000)</f>
        <v>0.24921236031277794</v>
      </c>
      <c r="L185" s="274">
        <f>IF(L$7=0,0,L$7/NMM!L$9*1000)</f>
        <v>0.19037798823012897</v>
      </c>
      <c r="M185" s="274">
        <f>IF(M$7=0,0,M$7/NMM!M$9*1000)</f>
        <v>0.17796620911151637</v>
      </c>
      <c r="N185" s="274">
        <f>IF(N$7=0,0,N$7/NMM!N$9*1000)</f>
        <v>0.16533776191895005</v>
      </c>
      <c r="O185" s="274">
        <f>IF(O$7=0,0,O$7/NMM!O$9*1000)</f>
        <v>0.15182422473926391</v>
      </c>
      <c r="P185" s="274">
        <f>IF(P$7=0,0,P$7/NMM!P$9*1000)</f>
        <v>0.15153347596601019</v>
      </c>
      <c r="Q185" s="274">
        <f>IF(Q$7=0,0,Q$7/NMM!Q$9*1000)</f>
        <v>0.14256716096466718</v>
      </c>
      <c r="R185" s="274">
        <f>IF(R$7=0,0,R$7/NMM!R$9*1000)</f>
        <v>0.14374624857983931</v>
      </c>
      <c r="S185" s="274">
        <f>IF(S$7=0,0,S$7/NMM!S$9*1000)</f>
        <v>0.14970895497346989</v>
      </c>
      <c r="T185" s="274">
        <f>IF(T$7=0,0,T$7/NMM!T$9*1000)</f>
        <v>0.15596257432349989</v>
      </c>
      <c r="U185" s="274">
        <f>IF(U$7=0,0,U$7/NMM!U$9*1000)</f>
        <v>0.14990945571816372</v>
      </c>
      <c r="V185" s="274">
        <f>IF(V$7=0,0,V$7/NMM!V$9*1000)</f>
        <v>0.14773614349320718</v>
      </c>
      <c r="W185" s="274">
        <f>IF(W$7=0,0,W$7/NMM!W$9*1000)</f>
        <v>0.13915231980513373</v>
      </c>
      <c r="X185" s="274">
        <f>IF(X$7=0,0,X$7/NMM!X$9*1000)</f>
        <v>0.14116445577113471</v>
      </c>
      <c r="Y185" s="274">
        <f>IF(Y$7=0,0,Y$7/NMM!Y$9*1000)</f>
        <v>0.14498547613216001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0.82983185088567657</v>
      </c>
      <c r="C186" s="274">
        <f>IF(C$8=0,0,C$8/NMM!C$9*1000)</f>
        <v>0.80730932580122483</v>
      </c>
      <c r="D186" s="274">
        <f>IF(D$8=0,0,D$8/NMM!D$9*1000)</f>
        <v>0.56551122710112767</v>
      </c>
      <c r="E186" s="274">
        <f>IF(E$8=0,0,E$8/NMM!E$9*1000)</f>
        <v>0.48413304926112899</v>
      </c>
      <c r="F186" s="274">
        <f>IF(F$8=0,0,F$8/NMM!F$9*1000)</f>
        <v>0.52616108551192087</v>
      </c>
      <c r="G186" s="274">
        <f>IF(G$8=0,0,G$8/NMM!G$9*1000)</f>
        <v>0.80475531745404605</v>
      </c>
      <c r="H186" s="274">
        <f>IF(H$8=0,0,H$8/NMM!H$9*1000)</f>
        <v>0.76215458809527759</v>
      </c>
      <c r="I186" s="274">
        <f>IF(I$8=0,0,I$8/NMM!I$9*1000)</f>
        <v>0.87262648920412378</v>
      </c>
      <c r="J186" s="274">
        <f>IF(J$8=0,0,J$8/NMM!J$9*1000)</f>
        <v>0.94239841016336612</v>
      </c>
      <c r="K186" s="274">
        <f>IF(K$8=0,0,K$8/NMM!K$9*1000)</f>
        <v>1.453928945815218</v>
      </c>
      <c r="L186" s="274">
        <f>IF(L$8=0,0,L$8/NMM!L$9*1000)</f>
        <v>0.74605945645223781</v>
      </c>
      <c r="M186" s="274">
        <f>IF(M$8=0,0,M$8/NMM!M$9*1000)</f>
        <v>0.64141281087633173</v>
      </c>
      <c r="N186" s="274">
        <f>IF(N$8=0,0,N$8/NMM!N$9*1000)</f>
        <v>0.58268177329890669</v>
      </c>
      <c r="O186" s="274">
        <f>IF(O$8=0,0,O$8/NMM!O$9*1000)</f>
        <v>0.6576765488443963</v>
      </c>
      <c r="P186" s="274">
        <f>IF(P$8=0,0,P$8/NMM!P$9*1000)</f>
        <v>0.6239244967000509</v>
      </c>
      <c r="Q186" s="274">
        <f>IF(Q$8=0,0,Q$8/NMM!Q$9*1000)</f>
        <v>0.61602575543552318</v>
      </c>
      <c r="R186" s="274">
        <f>IF(R$8=0,0,R$8/NMM!R$9*1000)</f>
        <v>0.73620759580950434</v>
      </c>
      <c r="S186" s="274">
        <f>IF(S$8=0,0,S$8/NMM!S$9*1000)</f>
        <v>0.72268732835182048</v>
      </c>
      <c r="T186" s="274">
        <f>IF(T$8=0,0,T$8/NMM!T$9*1000)</f>
        <v>0.56975559042624391</v>
      </c>
      <c r="U186" s="274">
        <f>IF(U$8=0,0,U$8/NMM!U$9*1000)</f>
        <v>0.60040276624656885</v>
      </c>
      <c r="V186" s="274">
        <f>IF(V$8=0,0,V$8/NMM!V$9*1000)</f>
        <v>0.49406352964517658</v>
      </c>
      <c r="W186" s="274">
        <f>IF(W$8=0,0,W$8/NMM!W$9*1000)</f>
        <v>0.51592091917143579</v>
      </c>
      <c r="X186" s="274">
        <f>IF(X$8=0,0,X$8/NMM!X$9*1000)</f>
        <v>0.54581077373671461</v>
      </c>
      <c r="Y186" s="274">
        <f>IF(Y$8=0,0,Y$8/NMM!Y$9*1000)</f>
        <v>0.52915070039273893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0.12905571470953631</v>
      </c>
      <c r="C187" s="274">
        <f>IF(C$9=0,0,C$9/NMM!C$9*1000)</f>
        <v>0.11884115505555747</v>
      </c>
      <c r="D187" s="274">
        <f>IF(D$9=0,0,D$9/NMM!D$9*1000)</f>
        <v>0.12602751985910804</v>
      </c>
      <c r="E187" s="274">
        <f>IF(E$9=0,0,E$9/NMM!E$9*1000)</f>
        <v>0.12572846374940344</v>
      </c>
      <c r="F187" s="274">
        <f>IF(F$9=0,0,F$9/NMM!F$9*1000)</f>
        <v>0.12856717778762924</v>
      </c>
      <c r="G187" s="274">
        <f>IF(G$9=0,0,G$9/NMM!G$9*1000)</f>
        <v>0.13185610002528458</v>
      </c>
      <c r="H187" s="274">
        <f>IF(H$9=0,0,H$9/NMM!H$9*1000)</f>
        <v>0.13300284608441004</v>
      </c>
      <c r="I187" s="274">
        <f>IF(I$9=0,0,I$9/NMM!I$9*1000)</f>
        <v>0.13266533605457648</v>
      </c>
      <c r="J187" s="274">
        <f>IF(J$9=0,0,J$9/NMM!J$9*1000)</f>
        <v>0.12589800728591888</v>
      </c>
      <c r="K187" s="274">
        <f>IF(K$9=0,0,K$9/NMM!K$9*1000)</f>
        <v>0.12435819693367925</v>
      </c>
      <c r="L187" s="274">
        <f>IF(L$9=0,0,L$9/NMM!L$9*1000)</f>
        <v>9.4999555088063431E-2</v>
      </c>
      <c r="M187" s="274">
        <f>IF(M$9=0,0,M$9/NMM!M$9*1000)</f>
        <v>8.8806016091873399E-2</v>
      </c>
      <c r="N187" s="274">
        <f>IF(N$9=0,0,N$9/NMM!N$9*1000)</f>
        <v>8.2504358658154142E-2</v>
      </c>
      <c r="O187" s="274">
        <f>IF(O$9=0,0,O$9/NMM!O$9*1000)</f>
        <v>7.5761036955519279E-2</v>
      </c>
      <c r="P187" s="274">
        <f>IF(P$9=0,0,P$9/NMM!P$9*1000)</f>
        <v>7.5615951883666835E-2</v>
      </c>
      <c r="Q187" s="274">
        <f>IF(Q$9=0,0,Q$9/NMM!Q$9*1000)</f>
        <v>7.114171647533081E-2</v>
      </c>
      <c r="R187" s="274">
        <f>IF(R$9=0,0,R$9/NMM!R$9*1000)</f>
        <v>7.1730087010667049E-2</v>
      </c>
      <c r="S187" s="274">
        <f>IF(S$9=0,0,S$9/NMM!S$9*1000)</f>
        <v>7.4705506909688815E-2</v>
      </c>
      <c r="T187" s="274">
        <f>IF(T$9=0,0,T$9/NMM!T$9*1000)</f>
        <v>7.7826093808762528E-2</v>
      </c>
      <c r="U187" s="274">
        <f>IF(U$9=0,0,U$9/NMM!U$9*1000)</f>
        <v>7.4805557770178624E-2</v>
      </c>
      <c r="V187" s="274">
        <f>IF(V$9=0,0,V$9/NMM!V$9*1000)</f>
        <v>7.3721064250955426E-2</v>
      </c>
      <c r="W187" s="274">
        <f>IF(W$9=0,0,W$9/NMM!W$9*1000)</f>
        <v>6.9437693894422281E-2</v>
      </c>
      <c r="X187" s="274">
        <f>IF(X$9=0,0,X$9/NMM!X$9*1000)</f>
        <v>7.0441759665490905E-2</v>
      </c>
      <c r="Y187" s="274">
        <f>IF(Y$9=0,0,Y$9/NMM!Y$9*1000)</f>
        <v>7.2348467671256009E-2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0.49834268527765596</v>
      </c>
      <c r="C188" s="275">
        <f>IF(C$10=0,0,C$10/NMM!C$9*1000)</f>
        <v>0.48691340847740949</v>
      </c>
      <c r="D188" s="275">
        <f>IF(D$10=0,0,D$10/NMM!D$9*1000)</f>
        <v>0.49575306357556587</v>
      </c>
      <c r="E188" s="275">
        <f>IF(E$10=0,0,E$10/NMM!E$9*1000)</f>
        <v>0.43514806560429264</v>
      </c>
      <c r="F188" s="275">
        <f>IF(F$10=0,0,F$10/NMM!F$9*1000)</f>
        <v>0.44777256552026429</v>
      </c>
      <c r="G188" s="275">
        <f>IF(G$10=0,0,G$10/NMM!G$9*1000)</f>
        <v>0.5271337387355578</v>
      </c>
      <c r="H188" s="275">
        <f>IF(H$10=0,0,H$10/NMM!H$9*1000)</f>
        <v>0.5208006104977928</v>
      </c>
      <c r="I188" s="275">
        <f>IF(I$10=0,0,I$10/NMM!I$9*1000)</f>
        <v>0.53632092178769697</v>
      </c>
      <c r="J188" s="275">
        <f>IF(J$10=0,0,J$10/NMM!J$9*1000)</f>
        <v>0.51789185782988711</v>
      </c>
      <c r="K188" s="275">
        <f>IF(K$10=0,0,K$10/NMM!K$9*1000)</f>
        <v>0.59833309248182021</v>
      </c>
      <c r="L188" s="275">
        <f>IF(L$10=0,0,L$10/NMM!L$9*1000)</f>
        <v>0.3742165905824768</v>
      </c>
      <c r="M188" s="275">
        <f>IF(M$10=0,0,M$10/NMM!M$9*1000)</f>
        <v>0.33850840978411273</v>
      </c>
      <c r="N188" s="275">
        <f>IF(N$10=0,0,N$10/NMM!N$9*1000)</f>
        <v>0.31211731659956238</v>
      </c>
      <c r="O188" s="275">
        <f>IF(O$10=0,0,O$10/NMM!O$9*1000)</f>
        <v>0.30539545449670519</v>
      </c>
      <c r="P188" s="275">
        <f>IF(P$10=0,0,P$10/NMM!P$9*1000)</f>
        <v>0.29453856125660133</v>
      </c>
      <c r="Q188" s="275">
        <f>IF(Q$10=0,0,Q$10/NMM!Q$9*1000)</f>
        <v>0.28111109450007998</v>
      </c>
      <c r="R188" s="275">
        <f>IF(R$10=0,0,R$10/NMM!R$9*1000)</f>
        <v>0.30710434055245039</v>
      </c>
      <c r="S188" s="275">
        <f>IF(S$10=0,0,S$10/NMM!S$9*1000)</f>
        <v>0.31599147827347712</v>
      </c>
      <c r="T188" s="275">
        <f>IF(T$10=0,0,T$10/NMM!T$9*1000)</f>
        <v>0.28564398235063149</v>
      </c>
      <c r="U188" s="275">
        <f>IF(U$10=0,0,U$10/NMM!U$9*1000)</f>
        <v>0.28704654884578767</v>
      </c>
      <c r="V188" s="275">
        <f>IF(V$10=0,0,V$10/NMM!V$9*1000)</f>
        <v>0.24722989433582909</v>
      </c>
      <c r="W188" s="275">
        <f>IF(W$10=0,0,W$10/NMM!W$9*1000)</f>
        <v>0.23995654158888949</v>
      </c>
      <c r="X188" s="275">
        <f>IF(X$10=0,0,X$10/NMM!X$9*1000)</f>
        <v>0.23941617632039969</v>
      </c>
      <c r="Y188" s="275">
        <f>IF(Y$10=0,0,Y$10/NMM!Y$9*1000)</f>
        <v>0.23839581785524208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3.2881012270539531</v>
      </c>
      <c r="C189" s="276">
        <f>IF(C$16=0,0,C$16/NMM!C$9*1000)</f>
        <v>3.1988586385855782</v>
      </c>
      <c r="D189" s="276">
        <f>IF(D$16=0,0,D$16/NMM!D$9*1000)</f>
        <v>2.2407649908344824</v>
      </c>
      <c r="E189" s="276">
        <f>IF(E$16=0,0,E$16/NMM!E$9*1000)</f>
        <v>1.9183145014666334</v>
      </c>
      <c r="F189" s="276">
        <f>IF(F$16=0,0,F$16/NMM!F$9*1000)</f>
        <v>2.0848451515247195</v>
      </c>
      <c r="G189" s="276">
        <f>IF(G$16=0,0,G$16/NMM!G$9*1000)</f>
        <v>3.1887387113119963</v>
      </c>
      <c r="H189" s="276">
        <f>IF(H$16=0,0,H$16/NMM!H$9*1000)</f>
        <v>3.0199388389903223</v>
      </c>
      <c r="I189" s="276">
        <f>IF(I$16=0,0,I$16/NMM!I$9*1000)</f>
        <v>3.4576694385127364</v>
      </c>
      <c r="J189" s="276">
        <f>IF(J$16=0,0,J$16/NMM!J$9*1000)</f>
        <v>3.7341316382645768</v>
      </c>
      <c r="K189" s="276">
        <f>IF(K$16=0,0,K$16/NMM!K$9*1000)</f>
        <v>5.7610051309574235</v>
      </c>
      <c r="L189" s="276">
        <f>IF(L$16=0,0,L$16/NMM!L$9*1000)</f>
        <v>2.9561639645400488</v>
      </c>
      <c r="M189" s="276">
        <f>IF(M$16=0,0,M$16/NMM!M$9*1000)</f>
        <v>2.5415151855639562</v>
      </c>
      <c r="N189" s="276">
        <f>IF(N$16=0,0,N$16/NMM!N$9*1000)</f>
        <v>2.308801056167292</v>
      </c>
      <c r="O189" s="276">
        <f>IF(O$16=0,0,O$16/NMM!O$9*1000)</f>
        <v>2.605958140738792</v>
      </c>
      <c r="P189" s="276">
        <f>IF(P$16=0,0,P$16/NMM!P$9*1000)</f>
        <v>2.4722200057745076</v>
      </c>
      <c r="Q189" s="276">
        <f>IF(Q$16=0,0,Q$16/NMM!Q$9*1000)</f>
        <v>2.440922266580289</v>
      </c>
      <c r="R189" s="276">
        <f>IF(R$16=0,0,R$16/NMM!R$9*1000)</f>
        <v>2.917127242783029</v>
      </c>
      <c r="S189" s="276">
        <f>IF(S$16=0,0,S$16/NMM!S$9*1000)</f>
        <v>2.863554934163806</v>
      </c>
      <c r="T189" s="276">
        <f>IF(T$16=0,0,T$16/NMM!T$9*1000)</f>
        <v>2.2575827307687621</v>
      </c>
      <c r="U189" s="276">
        <f>IF(U$16=0,0,U$16/NMM!U$9*1000)</f>
        <v>2.3790181954511511</v>
      </c>
      <c r="V189" s="276">
        <f>IF(V$16=0,0,V$16/NMM!V$9*1000)</f>
        <v>1.9576627437655663</v>
      </c>
      <c r="W189" s="276">
        <f>IF(W$16=0,0,W$16/NMM!W$9*1000)</f>
        <v>2.0442698187347705</v>
      </c>
      <c r="X189" s="276">
        <f>IF(X$16=0,0,X$16/NMM!X$9*1000)</f>
        <v>2.1627044960343493</v>
      </c>
      <c r="Y189" s="276">
        <f>IF(Y$16=0,0,Y$16/NMM!Y$9*1000)</f>
        <v>2.0966911132669024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18.819951603785388</v>
      </c>
      <c r="C190" s="276">
        <f>IF(C$17=0,0,C$17/NMM!C$9*1000)</f>
        <v>17.286093878998436</v>
      </c>
      <c r="D190" s="276">
        <f>IF(D$17=0,0,D$17/NMM!D$9*1000)</f>
        <v>18.778551224089028</v>
      </c>
      <c r="E190" s="276">
        <f>IF(E$17=0,0,E$17/NMM!E$9*1000)</f>
        <v>18.86393164253084</v>
      </c>
      <c r="F190" s="276">
        <f>IF(F$17=0,0,F$17/NMM!F$9*1000)</f>
        <v>19.23672069012725</v>
      </c>
      <c r="G190" s="276">
        <f>IF(G$17=0,0,G$17/NMM!G$9*1000)</f>
        <v>19.322287000001726</v>
      </c>
      <c r="H190" s="276">
        <f>IF(H$17=0,0,H$17/NMM!H$9*1000)</f>
        <v>19.569213255940191</v>
      </c>
      <c r="I190" s="276">
        <f>IF(I$17=0,0,I$17/NMM!I$9*1000)</f>
        <v>19.347764368968111</v>
      </c>
      <c r="J190" s="276">
        <f>IF(J$17=0,0,J$17/NMM!J$9*1000)</f>
        <v>18.18725048756211</v>
      </c>
      <c r="K190" s="276">
        <f>IF(K$17=0,0,K$17/NMM!K$9*1000)</f>
        <v>17.164672548110641</v>
      </c>
      <c r="L190" s="276">
        <f>IF(L$17=0,0,L$17/NMM!L$9*1000)</f>
        <v>13.67431316434314</v>
      </c>
      <c r="M190" s="276">
        <f>IF(M$17=0,0,M$17/NMM!M$9*1000)</f>
        <v>12.865984140757433</v>
      </c>
      <c r="N190" s="276">
        <f>IF(N$17=0,0,N$17/NMM!N$9*1000)</f>
        <v>11.975995435691409</v>
      </c>
      <c r="O190" s="276">
        <f>IF(O$17=0,0,O$17/NMM!O$9*1000)</f>
        <v>10.80960089598069</v>
      </c>
      <c r="P190" s="276">
        <f>IF(P$17=0,0,P$17/NMM!P$9*1000)</f>
        <v>10.838598647449643</v>
      </c>
      <c r="Q190" s="276">
        <f>IF(Q$17=0,0,Q$17/NMM!Q$9*1000)</f>
        <v>10.152263246510655</v>
      </c>
      <c r="R190" s="276">
        <f>IF(R$17=0,0,R$17/NMM!R$9*1000)</f>
        <v>10.05506455790883</v>
      </c>
      <c r="S190" s="276">
        <f>IF(S$17=0,0,S$17/NMM!S$9*1000)</f>
        <v>10.54256784413702</v>
      </c>
      <c r="T190" s="276">
        <f>IF(T$17=0,0,T$17/NMM!T$9*1000)</f>
        <v>11.26684592886425</v>
      </c>
      <c r="U190" s="276">
        <f>IF(U$17=0,0,U$17/NMM!U$9*1000)</f>
        <v>10.747950432857083</v>
      </c>
      <c r="V190" s="276">
        <f>IF(V$17=0,0,V$17/NMM!V$9*1000)</f>
        <v>10.744654659439327</v>
      </c>
      <c r="W190" s="276">
        <f>IF(W$17=0,0,W$17/NMM!W$9*1000)</f>
        <v>10.042508172095209</v>
      </c>
      <c r="X190" s="276">
        <f>IF(X$17=0,0,X$17/NMM!X$9*1000)</f>
        <v>10.155241201321752</v>
      </c>
      <c r="Y190" s="276">
        <f>IF(Y$17=0,0,Y$17/NMM!Y$9*1000)</f>
        <v>10.47922678383201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103.17772994095299</v>
      </c>
      <c r="C191" s="276">
        <f>IF(C$25=0,0,C$25/NMM!C$9*1000)</f>
        <v>94.768571329509939</v>
      </c>
      <c r="D191" s="276">
        <f>IF(D$25=0,0,D$25/NMM!D$9*1000)</f>
        <v>102.95075819917105</v>
      </c>
      <c r="E191" s="276">
        <f>IF(E$25=0,0,E$25/NMM!E$9*1000)</f>
        <v>103.41884429958711</v>
      </c>
      <c r="F191" s="276">
        <f>IF(F$25=0,0,F$25/NMM!F$9*1000)</f>
        <v>105.46260766771981</v>
      </c>
      <c r="G191" s="276">
        <f>IF(G$25=0,0,G$25/NMM!G$9*1000)</f>
        <v>105.93171289169372</v>
      </c>
      <c r="H191" s="276">
        <f>IF(H$25=0,0,H$25/NMM!H$9*1000)</f>
        <v>107.28545125866307</v>
      </c>
      <c r="I191" s="276">
        <f>IF(I$25=0,0,I$25/NMM!I$9*1000)</f>
        <v>106.07138897323537</v>
      </c>
      <c r="J191" s="276">
        <f>IF(J$25=0,0,J$25/NMM!J$9*1000)</f>
        <v>99.709035319554872</v>
      </c>
      <c r="K191" s="276">
        <f>IF(K$25=0,0,K$25/NMM!K$9*1000)</f>
        <v>94.102896010510108</v>
      </c>
      <c r="L191" s="276">
        <f>IF(L$25=0,0,L$25/NMM!L$9*1000)</f>
        <v>74.967493036211323</v>
      </c>
      <c r="M191" s="276">
        <f>IF(M$25=0,0,M$25/NMM!M$9*1000)</f>
        <v>70.535943186625872</v>
      </c>
      <c r="N191" s="276">
        <f>IF(N$25=0,0,N$25/NMM!N$9*1000)</f>
        <v>65.656705652171738</v>
      </c>
      <c r="O191" s="276">
        <f>IF(O$25=0,0,O$25/NMM!O$9*1000)</f>
        <v>59.262112118856308</v>
      </c>
      <c r="P191" s="276">
        <f>IF(P$25=0,0,P$25/NMM!P$9*1000)</f>
        <v>59.421088200886018</v>
      </c>
      <c r="Q191" s="276">
        <f>IF(Q$25=0,0,Q$25/NMM!Q$9*1000)</f>
        <v>55.658351179141746</v>
      </c>
      <c r="R191" s="276">
        <f>IF(R$25=0,0,R$25/NMM!R$9*1000)</f>
        <v>55.125473079648842</v>
      </c>
      <c r="S191" s="276">
        <f>IF(S$25=0,0,S$25/NMM!S$9*1000)</f>
        <v>57.798141079584703</v>
      </c>
      <c r="T191" s="276">
        <f>IF(T$25=0,0,T$25/NMM!T$9*1000)</f>
        <v>61.768893513034421</v>
      </c>
      <c r="U191" s="276">
        <f>IF(U$25=0,0,U$25/NMM!U$9*1000)</f>
        <v>58.924122151144417</v>
      </c>
      <c r="V191" s="276">
        <f>IF(V$25=0,0,V$25/NMM!V$9*1000)</f>
        <v>58.906053538280673</v>
      </c>
      <c r="W191" s="276">
        <f>IF(W$25=0,0,W$25/NMM!W$9*1000)</f>
        <v>55.056634465619084</v>
      </c>
      <c r="X191" s="276">
        <f>IF(X$25=0,0,X$25/NMM!X$9*1000)</f>
        <v>55.674677396325762</v>
      </c>
      <c r="Y191" s="276">
        <f>IF(Y$25=0,0,Y$25/NMM!Y$9*1000)</f>
        <v>57.450882651300041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4.3515381698609268</v>
      </c>
      <c r="C192" s="277">
        <f>IF(C$33=0,0,C$33/NMM!C$9*1000)</f>
        <v>4.0520330565255698</v>
      </c>
      <c r="D192" s="277">
        <f>IF(D$33=0,0,D$33/NMM!D$9*1000)</f>
        <v>2.8611503595841654</v>
      </c>
      <c r="E192" s="277">
        <f>IF(E$33=0,0,E$33/NMM!E$9*1000)</f>
        <v>2.4686359306757297</v>
      </c>
      <c r="F192" s="277">
        <f>IF(F$33=0,0,F$33/NMM!F$9*1000)</f>
        <v>2.7116219720164585</v>
      </c>
      <c r="G192" s="277">
        <f>IF(G$33=0,0,G$33/NMM!G$9*1000)</f>
        <v>4.0326935462702505</v>
      </c>
      <c r="H192" s="277">
        <f>IF(H$33=0,0,H$33/NMM!H$9*1000)</f>
        <v>3.8134783878040763</v>
      </c>
      <c r="I192" s="277">
        <f>IF(I$33=0,0,I$33/NMM!I$9*1000)</f>
        <v>4.3427622074855599</v>
      </c>
      <c r="J192" s="277">
        <f>IF(J$33=0,0,J$33/NMM!J$9*1000)</f>
        <v>4.6703522361792515</v>
      </c>
      <c r="K192" s="277">
        <f>IF(K$33=0,0,K$33/NMM!K$9*1000)</f>
        <v>7.1176275842936416</v>
      </c>
      <c r="L192" s="277">
        <f>IF(L$33=0,0,L$33/NMM!L$9*1000)</f>
        <v>3.6871228197125836</v>
      </c>
      <c r="M192" s="277">
        <f>IF(M$33=0,0,M$33/NMM!M$9*1000)</f>
        <v>3.1968136256521484</v>
      </c>
      <c r="N192" s="277">
        <f>IF(N$33=0,0,N$33/NMM!N$9*1000)</f>
        <v>2.8889660665189205</v>
      </c>
      <c r="O192" s="277">
        <f>IF(O$33=0,0,O$33/NMM!O$9*1000)</f>
        <v>3.2414140171585495</v>
      </c>
      <c r="P192" s="277">
        <f>IF(P$33=0,0,P$33/NMM!P$9*1000)</f>
        <v>3.0845552071727882</v>
      </c>
      <c r="Q192" s="277">
        <f>IF(Q$33=0,0,Q$33/NMM!Q$9*1000)</f>
        <v>3.0458059373302451</v>
      </c>
      <c r="R192" s="277">
        <f>IF(R$33=0,0,R$33/NMM!R$9*1000)</f>
        <v>3.6505799700425627</v>
      </c>
      <c r="S192" s="277">
        <f>IF(S$33=0,0,S$33/NMM!S$9*1000)</f>
        <v>3.5680646146381436</v>
      </c>
      <c r="T192" s="277">
        <f>IF(T$33=0,0,T$33/NMM!T$9*1000)</f>
        <v>2.8290512239970655</v>
      </c>
      <c r="U192" s="277">
        <f>IF(U$33=0,0,U$33/NMM!U$9*1000)</f>
        <v>2.9739986093491924</v>
      </c>
      <c r="V192" s="277">
        <f>IF(V$33=0,0,V$33/NMM!V$9*1000)</f>
        <v>2.4623323638719556</v>
      </c>
      <c r="W192" s="277">
        <f>IF(W$33=0,0,W$33/NMM!W$9*1000)</f>
        <v>2.5659506664867933</v>
      </c>
      <c r="X192" s="277">
        <f>IF(X$33=0,0,X$33/NMM!X$9*1000)</f>
        <v>2.7063145875034276</v>
      </c>
      <c r="Y192" s="277">
        <f>IF(Y$33=0,0,Y$33/NMM!Y$9*1000)</f>
        <v>2.6247412467473095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35.653112454361754</v>
      </c>
      <c r="C194" s="320">
        <f t="shared" si="50"/>
        <v>34.379066851547165</v>
      </c>
      <c r="D194" s="320">
        <f t="shared" si="50"/>
        <v>36.457980641056707</v>
      </c>
      <c r="E194" s="320">
        <f t="shared" si="50"/>
        <v>35.363936547193759</v>
      </c>
      <c r="F194" s="320">
        <f t="shared" si="50"/>
        <v>36.162388227384476</v>
      </c>
      <c r="G194" s="320">
        <f t="shared" si="50"/>
        <v>34.518835166009147</v>
      </c>
      <c r="H194" s="320">
        <f t="shared" si="50"/>
        <v>33.39794993040438</v>
      </c>
      <c r="I194" s="320">
        <f t="shared" si="50"/>
        <v>32.17425445045761</v>
      </c>
      <c r="J194" s="320">
        <f t="shared" si="50"/>
        <v>30.533028760118352</v>
      </c>
      <c r="K194" s="320">
        <f t="shared" si="50"/>
        <v>30.159590968600604</v>
      </c>
      <c r="L194" s="320">
        <f t="shared" si="50"/>
        <v>34.263467970217171</v>
      </c>
      <c r="M194" s="320">
        <f t="shared" si="50"/>
        <v>35.024690473648491</v>
      </c>
      <c r="N194" s="320">
        <f t="shared" si="50"/>
        <v>38.079656712260714</v>
      </c>
      <c r="O194" s="320">
        <f t="shared" si="50"/>
        <v>37.46011819390251</v>
      </c>
      <c r="P194" s="320">
        <f t="shared" si="50"/>
        <v>39.819681632738352</v>
      </c>
      <c r="Q194" s="320">
        <f t="shared" si="50"/>
        <v>37.463530251026611</v>
      </c>
      <c r="R194" s="320">
        <f t="shared" si="50"/>
        <v>38.693551624864128</v>
      </c>
      <c r="S194" s="320">
        <f t="shared" si="50"/>
        <v>36.102417158842208</v>
      </c>
      <c r="T194" s="320">
        <f t="shared" si="50"/>
        <v>37.610481753923111</v>
      </c>
      <c r="U194" s="320">
        <f t="shared" si="50"/>
        <v>36.150768051176804</v>
      </c>
      <c r="V194" s="320">
        <f t="shared" si="50"/>
        <v>35.142467240715071</v>
      </c>
      <c r="W194" s="320">
        <f t="shared" si="50"/>
        <v>35.54850194108996</v>
      </c>
      <c r="X194" s="320">
        <f t="shared" si="50"/>
        <v>37.739116075821308</v>
      </c>
      <c r="Y194" s="320">
        <f t="shared" si="50"/>
        <v>36.406796108178206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0.25654376146313707</v>
      </c>
      <c r="C195" s="273">
        <f>IF(C$49=0,0,C$49/NMM!C$10*1000)</f>
        <v>0.24737630233492397</v>
      </c>
      <c r="D195" s="273">
        <f>IF(D$49=0,0,D$49/NMM!D$10*1000)</f>
        <v>0.26233523092735539</v>
      </c>
      <c r="E195" s="273">
        <f>IF(E$49=0,0,E$49/NMM!E$10*1000)</f>
        <v>0.25446298169797615</v>
      </c>
      <c r="F195" s="273">
        <f>IF(F$49=0,0,F$49/NMM!F$10*1000)</f>
        <v>0.26020828086760639</v>
      </c>
      <c r="G195" s="273">
        <f>IF(G$49=0,0,G$49/NMM!G$10*1000)</f>
        <v>0.24838201226178253</v>
      </c>
      <c r="H195" s="273">
        <f>IF(H$49=0,0,H$49/NMM!H$10*1000)</f>
        <v>0.24031662624870745</v>
      </c>
      <c r="I195" s="273">
        <f>IF(I$49=0,0,I$49/NMM!I$10*1000)</f>
        <v>0.23151146395860522</v>
      </c>
      <c r="J195" s="273">
        <f>IF(J$49=0,0,J$49/NMM!J$10*1000)</f>
        <v>0.21970194206768789</v>
      </c>
      <c r="K195" s="273">
        <f>IF(K$49=0,0,K$49/NMM!K$10*1000)</f>
        <v>0.2170148516816455</v>
      </c>
      <c r="L195" s="273">
        <f>IF(L$49=0,0,L$49/NMM!L$10*1000)</f>
        <v>0.24654450477791939</v>
      </c>
      <c r="M195" s="273">
        <f>IF(M$49=0,0,M$49/NMM!M$10*1000)</f>
        <v>0.25202191953631381</v>
      </c>
      <c r="N195" s="273">
        <f>IF(N$49=0,0,N$49/NMM!N$10*1000)</f>
        <v>0.27400408255222891</v>
      </c>
      <c r="O195" s="273">
        <f>IF(O$49=0,0,O$49/NMM!O$10*1000)</f>
        <v>0.26954616202502801</v>
      </c>
      <c r="P195" s="273">
        <f>IF(P$49=0,0,P$49/NMM!P$10*1000)</f>
        <v>0.28652451926619754</v>
      </c>
      <c r="Q195" s="273">
        <f>IF(Q$49=0,0,Q$49/NMM!Q$10*1000)</f>
        <v>0.26957071365343438</v>
      </c>
      <c r="R195" s="273">
        <f>IF(R$49=0,0,R$49/NMM!R$10*1000)</f>
        <v>0.27842139423083295</v>
      </c>
      <c r="S195" s="273">
        <f>IF(S$49=0,0,S$49/NMM!S$10*1000)</f>
        <v>0.25977675603214612</v>
      </c>
      <c r="T195" s="273">
        <f>IF(T$49=0,0,T$49/NMM!T$10*1000)</f>
        <v>0.27062811057356312</v>
      </c>
      <c r="U195" s="273">
        <f>IF(U$49=0,0,U$49/NMM!U$10*1000)</f>
        <v>0.2601246673064489</v>
      </c>
      <c r="V195" s="273">
        <f>IF(V$49=0,0,V$49/NMM!V$10*1000)</f>
        <v>0.25286938817942162</v>
      </c>
      <c r="W195" s="273">
        <f>IF(W$49=0,0,W$49/NMM!W$10*1000)</f>
        <v>0.25579103126041297</v>
      </c>
      <c r="X195" s="273">
        <f>IF(X$49=0,0,X$49/NMM!X$10*1000)</f>
        <v>0.27155370529787004</v>
      </c>
      <c r="Y195" s="273">
        <f>IF(Y$49=0,0,Y$49/NMM!Y$10*1000)</f>
        <v>0.26196693005038796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0.28723717091328621</v>
      </c>
      <c r="C196" s="274">
        <f>IF(C$50=0,0,C$50/NMM!C$10*1000)</f>
        <v>0.27697289861356988</v>
      </c>
      <c r="D196" s="274">
        <f>IF(D$50=0,0,D$50/NMM!D$10*1000)</f>
        <v>0.29372154338387468</v>
      </c>
      <c r="E196" s="274">
        <f>IF(E$50=0,0,E$50/NMM!E$10*1000)</f>
        <v>0.28490744248945021</v>
      </c>
      <c r="F196" s="274">
        <f>IF(F$50=0,0,F$50/NMM!F$10*1000)</f>
        <v>0.29134012075893206</v>
      </c>
      <c r="G196" s="274">
        <f>IF(G$50=0,0,G$50/NMM!G$10*1000)</f>
        <v>0.27809893369040312</v>
      </c>
      <c r="H196" s="274">
        <f>IF(H$50=0,0,H$50/NMM!H$10*1000)</f>
        <v>0.26906858874065021</v>
      </c>
      <c r="I196" s="274">
        <f>IF(I$50=0,0,I$50/NMM!I$10*1000)</f>
        <v>0.25920995919839668</v>
      </c>
      <c r="J196" s="274">
        <f>IF(J$50=0,0,J$50/NMM!J$10*1000)</f>
        <v>0.24598752245528752</v>
      </c>
      <c r="K196" s="274">
        <f>IF(K$50=0,0,K$50/NMM!K$10*1000)</f>
        <v>0.24297894319351504</v>
      </c>
      <c r="L196" s="274">
        <f>IF(L$50=0,0,L$50/NMM!L$10*1000)</f>
        <v>0.27604158313084692</v>
      </c>
      <c r="M196" s="274">
        <f>IF(M$50=0,0,M$50/NMM!M$10*1000)</f>
        <v>0.28217432676158993</v>
      </c>
      <c r="N196" s="274">
        <f>IF(N$50=0,0,N$50/NMM!N$10*1000)</f>
        <v>0.30678647978856349</v>
      </c>
      <c r="O196" s="274">
        <f>IF(O$50=0,0,O$50/NMM!O$10*1000)</f>
        <v>0.30179520472076798</v>
      </c>
      <c r="P196" s="274">
        <f>IF(P$50=0,0,P$50/NMM!P$10*1000)</f>
        <v>0.32080488662803724</v>
      </c>
      <c r="Q196" s="274">
        <f>IF(Q$50=0,0,Q$50/NMM!Q$10*1000)</f>
        <v>0.30182269375517085</v>
      </c>
      <c r="R196" s="274">
        <f>IF(R$50=0,0,R$50/NMM!R$10*1000)</f>
        <v>0.31173228748378112</v>
      </c>
      <c r="S196" s="274">
        <f>IF(S$50=0,0,S$50/NMM!S$10*1000)</f>
        <v>0.29085696742786094</v>
      </c>
      <c r="T196" s="274">
        <f>IF(T$50=0,0,T$50/NMM!T$10*1000)</f>
        <v>0.30300659976067273</v>
      </c>
      <c r="U196" s="274">
        <f>IF(U$50=0,0,U$50/NMM!U$10*1000)</f>
        <v>0.29124650350384906</v>
      </c>
      <c r="V196" s="274">
        <f>IF(V$50=0,0,V$50/NMM!V$10*1000)</f>
        <v>0.28312318825054489</v>
      </c>
      <c r="W196" s="274">
        <f>IF(W$50=0,0,W$50/NMM!W$10*1000)</f>
        <v>0.28639438256147315</v>
      </c>
      <c r="X196" s="274">
        <f>IF(X$50=0,0,X$50/NMM!X$10*1000)</f>
        <v>0.3040429344916592</v>
      </c>
      <c r="Y196" s="274">
        <f>IF(Y$50=0,0,Y$50/NMM!Y$10*1000)</f>
        <v>0.29330917825232089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0.268843792822056</v>
      </c>
      <c r="C197" s="274">
        <f>IF(C$51=0,0,C$51/NMM!C$10*1000)</f>
        <v>0.28026342410358113</v>
      </c>
      <c r="D197" s="274">
        <f>IF(D$51=0,0,D$51/NMM!D$10*1000)</f>
        <v>0.20355872527764879</v>
      </c>
      <c r="E197" s="274">
        <f>IF(E$51=0,0,E$51/NMM!E$10*1000)</f>
        <v>0.17454756834872745</v>
      </c>
      <c r="F197" s="274">
        <f>IF(F$51=0,0,F$51/NMM!F$10*1000)</f>
        <v>0.18759302868432884</v>
      </c>
      <c r="G197" s="274">
        <f>IF(G$51=0,0,G$51/NMM!G$10*1000)</f>
        <v>0.25624909324209316</v>
      </c>
      <c r="H197" s="274">
        <f>IF(H$51=0,0,H$51/NMM!H$10*1000)</f>
        <v>0.23469511667603851</v>
      </c>
      <c r="I197" s="274">
        <f>IF(I$51=0,0,I$51/NMM!I$10*1000)</f>
        <v>0.25597289836156817</v>
      </c>
      <c r="J197" s="274">
        <f>IF(J$51=0,0,J$51/NMM!J$10*1000)</f>
        <v>0.27402311236403687</v>
      </c>
      <c r="K197" s="274">
        <f>IF(K$51=0,0,K$51/NMM!K$10*1000)</f>
        <v>0.40915235038012071</v>
      </c>
      <c r="L197" s="274">
        <f>IF(L$51=0,0,L$51/NMM!L$10*1000)</f>
        <v>0.3264628406361702</v>
      </c>
      <c r="M197" s="274">
        <f>IF(M$51=0,0,M$51/NMM!M$10*1000)</f>
        <v>0.30731920666678703</v>
      </c>
      <c r="N197" s="274">
        <f>IF(N$51=0,0,N$51/NMM!N$10*1000)</f>
        <v>0.32945212986555983</v>
      </c>
      <c r="O197" s="274">
        <f>IF(O$51=0,0,O$51/NMM!O$10*1000)</f>
        <v>0.39323007354347211</v>
      </c>
      <c r="P197" s="274">
        <f>IF(P$51=0,0,P$51/NMM!P$10*1000)</f>
        <v>0.40024509129945962</v>
      </c>
      <c r="Q197" s="274">
        <f>IF(Q$51=0,0,Q$51/NMM!Q$10*1000)</f>
        <v>0.39357777997859716</v>
      </c>
      <c r="R197" s="274">
        <f>IF(R$51=0,0,R$51/NMM!R$10*1000)</f>
        <v>0.4698029206141881</v>
      </c>
      <c r="S197" s="274">
        <f>IF(S$51=0,0,S$51/NMM!S$10*1000)</f>
        <v>0.41883363456613765</v>
      </c>
      <c r="T197" s="274">
        <f>IF(T$51=0,0,T$51/NMM!T$10*1000)</f>
        <v>0.34113825786991681</v>
      </c>
      <c r="U197" s="274">
        <f>IF(U$51=0,0,U$51/NMM!U$10*1000)</f>
        <v>0.35613535843709487</v>
      </c>
      <c r="V197" s="274">
        <f>IF(V$51=0,0,V$51/NMM!V$10*1000)</f>
        <v>0.29842247636176134</v>
      </c>
      <c r="W197" s="274">
        <f>IF(W$51=0,0,W$51/NMM!W$10*1000)</f>
        <v>0.33298240143889829</v>
      </c>
      <c r="X197" s="274">
        <f>IF(X$51=0,0,X$51/NMM!X$10*1000)</f>
        <v>0.3742391104130236</v>
      </c>
      <c r="Y197" s="274">
        <f>IF(Y$51=0,0,Y$51/NMM!Y$10*1000)</f>
        <v>0.34216402942524454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0.2112674595684878</v>
      </c>
      <c r="C198" s="274">
        <f>IF(C$52=0,0,C$52/NMM!C$10*1000)</f>
        <v>0.20371792575924783</v>
      </c>
      <c r="D198" s="274">
        <f>IF(D$52=0,0,D$52/NMM!D$10*1000)</f>
        <v>0.21603681756766754</v>
      </c>
      <c r="E198" s="274">
        <f>IF(E$52=0,0,E$52/NMM!E$10*1000)</f>
        <v>0.20955390764892473</v>
      </c>
      <c r="F198" s="274">
        <f>IF(F$52=0,0,F$52/NMM!F$10*1000)</f>
        <v>0.2142852437496591</v>
      </c>
      <c r="G198" s="274">
        <f>IF(G$52=0,0,G$52/NMM!G$10*1000)</f>
        <v>0.20454614227910559</v>
      </c>
      <c r="H198" s="274">
        <f>IF(H$52=0,0,H$52/NMM!H$10*1000)</f>
        <v>0.19790418145455269</v>
      </c>
      <c r="I198" s="274">
        <f>IF(I$52=0,0,I$52/NMM!I$10*1000)</f>
        <v>0.19065300427718285</v>
      </c>
      <c r="J198" s="274">
        <f>IF(J$52=0,0,J$52/NMM!J$10*1000)</f>
        <v>0.18092769396605657</v>
      </c>
      <c r="K198" s="274">
        <f>IF(K$52=0,0,K$52/NMM!K$10*1000)</f>
        <v>0.17871483657185452</v>
      </c>
      <c r="L198" s="274">
        <f>IF(L$52=0,0,L$52/NMM!L$10*1000)</f>
        <v>0.20303292856523544</v>
      </c>
      <c r="M198" s="274">
        <f>IF(M$52=0,0,M$52/NMM!M$10*1000)</f>
        <v>0.20754365801899075</v>
      </c>
      <c r="N198" s="274">
        <f>IF(N$52=0,0,N$52/NMM!N$10*1000)</f>
        <v>0.22564628390124225</v>
      </c>
      <c r="O198" s="274">
        <f>IF(O$52=0,0,O$52/NMM!O$10*1000)</f>
        <v>0.22197512253926441</v>
      </c>
      <c r="P198" s="274">
        <f>IF(P$52=0,0,P$52/NMM!P$10*1000)</f>
        <v>0.23595704274473212</v>
      </c>
      <c r="Q198" s="274">
        <f>IF(Q$52=0,0,Q$52/NMM!Q$10*1000)</f>
        <v>0.22199534115667324</v>
      </c>
      <c r="R198" s="274">
        <f>IF(R$52=0,0,R$52/NMM!R$10*1000)</f>
        <v>0.22928400329515158</v>
      </c>
      <c r="S198" s="274">
        <f>IF(S$52=0,0,S$52/NMM!S$10*1000)</f>
        <v>0.21392987687108656</v>
      </c>
      <c r="T198" s="274">
        <f>IF(T$52=0,0,T$52/NMM!T$10*1000)</f>
        <v>0.22286612265530367</v>
      </c>
      <c r="U198" s="274">
        <f>IF(U$52=0,0,U$52/NMM!U$10*1000)</f>
        <v>0.21421638678525476</v>
      </c>
      <c r="V198" s="274">
        <f>IF(V$52=0,0,V$52/NMM!V$10*1000)</f>
        <v>0.20824156057671508</v>
      </c>
      <c r="W198" s="274">
        <f>IF(W$52=0,0,W$52/NMM!W$10*1000)</f>
        <v>0.21064757547244509</v>
      </c>
      <c r="X198" s="274">
        <f>IF(X$52=0,0,X$52/NMM!X$10*1000)</f>
        <v>0.22362836315914231</v>
      </c>
      <c r="Y198" s="274">
        <f>IF(Y$52=0,0,Y$52/NMM!Y$10*1000)</f>
        <v>0.21573351652386116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0.26196268748558954</v>
      </c>
      <c r="C199" s="275">
        <f>IF(C$53=0,0,C$53/NMM!C$10*1000)</f>
        <v>0.27427083202357233</v>
      </c>
      <c r="D199" s="275">
        <f>IF(D$53=0,0,D$53/NMM!D$10*1000)</f>
        <v>0.28954450904443263</v>
      </c>
      <c r="E199" s="275">
        <f>IF(E$53=0,0,E$53/NMM!E$10*1000)</f>
        <v>0.25455847761933081</v>
      </c>
      <c r="F199" s="275">
        <f>IF(F$53=0,0,F$53/NMM!F$10*1000)</f>
        <v>0.2590340686975881</v>
      </c>
      <c r="G199" s="275">
        <f>IF(G$53=0,0,G$53/NMM!G$10*1000)</f>
        <v>0.27234583096117632</v>
      </c>
      <c r="H199" s="275">
        <f>IF(H$53=0,0,H$53/NMM!H$10*1000)</f>
        <v>0.26021594509756962</v>
      </c>
      <c r="I199" s="275">
        <f>IF(I$53=0,0,I$53/NMM!I$10*1000)</f>
        <v>0.25526529188630187</v>
      </c>
      <c r="J199" s="275">
        <f>IF(J$53=0,0,J$53/NMM!J$10*1000)</f>
        <v>0.24433921184430007</v>
      </c>
      <c r="K199" s="275">
        <f>IF(K$53=0,0,K$53/NMM!K$10*1000)</f>
        <v>0.27320354249414142</v>
      </c>
      <c r="L199" s="275">
        <f>IF(L$53=0,0,L$53/NMM!L$10*1000)</f>
        <v>0.2656958608956892</v>
      </c>
      <c r="M199" s="275">
        <f>IF(M$53=0,0,M$53/NMM!M$10*1000)</f>
        <v>0.26316187479954084</v>
      </c>
      <c r="N199" s="275">
        <f>IF(N$53=0,0,N$53/NMM!N$10*1000)</f>
        <v>0.28633879054714145</v>
      </c>
      <c r="O199" s="275">
        <f>IF(O$53=0,0,O$53/NMM!O$10*1000)</f>
        <v>0.29627729607837139</v>
      </c>
      <c r="P199" s="275">
        <f>IF(P$53=0,0,P$53/NMM!P$10*1000)</f>
        <v>0.30657559057324474</v>
      </c>
      <c r="Q199" s="275">
        <f>IF(Q$53=0,0,Q$53/NMM!Q$10*1000)</f>
        <v>0.29141447718934199</v>
      </c>
      <c r="R199" s="275">
        <f>IF(R$53=0,0,R$53/NMM!R$10*1000)</f>
        <v>0.31798219914407477</v>
      </c>
      <c r="S199" s="275">
        <f>IF(S$53=0,0,S$53/NMM!S$10*1000)</f>
        <v>0.29714465104108295</v>
      </c>
      <c r="T199" s="275">
        <f>IF(T$53=0,0,T$53/NMM!T$10*1000)</f>
        <v>0.27750342448203191</v>
      </c>
      <c r="U199" s="275">
        <f>IF(U$53=0,0,U$53/NMM!U$10*1000)</f>
        <v>0.27626519543596489</v>
      </c>
      <c r="V199" s="275">
        <f>IF(V$53=0,0,V$53/NMM!V$10*1000)</f>
        <v>0.24229873788591111</v>
      </c>
      <c r="W199" s="275">
        <f>IF(W$53=0,0,W$53/NMM!W$10*1000)</f>
        <v>0.25128824478886036</v>
      </c>
      <c r="X199" s="275">
        <f>IF(X$53=0,0,X$53/NMM!X$10*1000)</f>
        <v>0.26635569941303283</v>
      </c>
      <c r="Y199" s="275">
        <f>IF(Y$53=0,0,Y$53/NMM!Y$10*1000)</f>
        <v>0.25012381505912551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1.1464495224339415</v>
      </c>
      <c r="C200" s="276">
        <f>IF(C$59=0,0,C$59/NMM!C$10*1000)</f>
        <v>1.1951470604787995</v>
      </c>
      <c r="D200" s="276">
        <f>IF(D$59=0,0,D$59/NMM!D$10*1000)</f>
        <v>0.86804981038296303</v>
      </c>
      <c r="E200" s="276">
        <f>IF(E$59=0,0,E$59/NMM!E$10*1000)</f>
        <v>0.74433549041563429</v>
      </c>
      <c r="F200" s="276">
        <f>IF(F$59=0,0,F$59/NMM!F$10*1000)</f>
        <v>0.79996616581523483</v>
      </c>
      <c r="G200" s="276">
        <f>IF(G$59=0,0,G$59/NMM!G$10*1000)</f>
        <v>1.0927410578751018</v>
      </c>
      <c r="H200" s="276">
        <f>IF(H$59=0,0,H$59/NMM!H$10*1000)</f>
        <v>1.0008269173947917</v>
      </c>
      <c r="I200" s="276">
        <f>IF(I$59=0,0,I$59/NMM!I$10*1000)</f>
        <v>1.0915632605915835</v>
      </c>
      <c r="J200" s="276">
        <f>IF(J$59=0,0,J$59/NMM!J$10*1000)</f>
        <v>1.1685360595754815</v>
      </c>
      <c r="K200" s="276">
        <f>IF(K$59=0,0,K$59/NMM!K$10*1000)</f>
        <v>1.7447771874223124</v>
      </c>
      <c r="L200" s="276">
        <f>IF(L$59=0,0,L$59/NMM!L$10*1000)</f>
        <v>1.3921584865732475</v>
      </c>
      <c r="M200" s="276">
        <f>IF(M$59=0,0,M$59/NMM!M$10*1000)</f>
        <v>1.3105229398065943</v>
      </c>
      <c r="N200" s="276">
        <f>IF(N$59=0,0,N$59/NMM!N$10*1000)</f>
        <v>1.4049059231923953</v>
      </c>
      <c r="O200" s="276">
        <f>IF(O$59=0,0,O$59/NMM!O$10*1000)</f>
        <v>1.6768787007813406</v>
      </c>
      <c r="P200" s="276">
        <f>IF(P$59=0,0,P$59/NMM!P$10*1000)</f>
        <v>1.7067933351189861</v>
      </c>
      <c r="Q200" s="276">
        <f>IF(Q$59=0,0,Q$59/NMM!Q$10*1000)</f>
        <v>1.6783614498242396</v>
      </c>
      <c r="R200" s="276">
        <f>IF(R$59=0,0,R$59/NMM!R$10*1000)</f>
        <v>2.0034136861500929</v>
      </c>
      <c r="S200" s="276">
        <f>IF(S$59=0,0,S$59/NMM!S$10*1000)</f>
        <v>1.7860617695028553</v>
      </c>
      <c r="T200" s="276">
        <f>IF(T$59=0,0,T$59/NMM!T$10*1000)</f>
        <v>1.4547399019838079</v>
      </c>
      <c r="U200" s="276">
        <f>IF(U$59=0,0,U$59/NMM!U$10*1000)</f>
        <v>1.5186930942917114</v>
      </c>
      <c r="V200" s="276">
        <f>IF(V$59=0,0,V$59/NMM!V$10*1000)</f>
        <v>1.2725839861028301</v>
      </c>
      <c r="W200" s="276">
        <f>IF(W$59=0,0,W$59/NMM!W$10*1000)</f>
        <v>1.4199603089263271</v>
      </c>
      <c r="X200" s="276">
        <f>IF(X$59=0,0,X$59/NMM!X$10*1000)</f>
        <v>1.5958941990269189</v>
      </c>
      <c r="Y200" s="276">
        <f>IF(Y$59=0,0,Y$59/NMM!Y$10*1000)</f>
        <v>1.4591141718800447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6.6898333834346984</v>
      </c>
      <c r="C201" s="276">
        <f>IF(C$60=0,0,C$60/NMM!C$10*1000)</f>
        <v>5.5734541571598237</v>
      </c>
      <c r="D201" s="276">
        <f>IF(D$60=0,0,D$60/NMM!D$10*1000)</f>
        <v>5.7548761122181205</v>
      </c>
      <c r="E201" s="276">
        <f>IF(E$60=0,0,E$60/NMM!E$10*1000)</f>
        <v>5.2432473220531248</v>
      </c>
      <c r="F201" s="276">
        <f>IF(F$60=0,0,F$60/NMM!F$10*1000)</f>
        <v>5.5973423046334601</v>
      </c>
      <c r="G201" s="276">
        <f>IF(G$60=0,0,G$60/NMM!G$10*1000)</f>
        <v>5.4762982639305067</v>
      </c>
      <c r="H201" s="276">
        <f>IF(H$60=0,0,H$60/NMM!H$10*1000)</f>
        <v>5.2175290164741828</v>
      </c>
      <c r="I201" s="276">
        <f>IF(I$60=0,0,I$60/NMM!I$10*1000)</f>
        <v>5.0479303649686846</v>
      </c>
      <c r="J201" s="276">
        <f>IF(J$60=0,0,J$60/NMM!J$10*1000)</f>
        <v>4.730740901483439</v>
      </c>
      <c r="K201" s="276">
        <f>IF(K$60=0,0,K$60/NMM!K$10*1000)</f>
        <v>4.2809606474786701</v>
      </c>
      <c r="L201" s="276">
        <f>IF(L$60=0,0,L$60/NMM!L$10*1000)</f>
        <v>5.0140732583417034</v>
      </c>
      <c r="M201" s="276">
        <f>IF(M$60=0,0,M$60/NMM!M$10*1000)</f>
        <v>5.3264214459959867</v>
      </c>
      <c r="N201" s="276">
        <f>IF(N$60=0,0,N$60/NMM!N$10*1000)</f>
        <v>5.6040352004330432</v>
      </c>
      <c r="O201" s="276">
        <f>IF(O$60=0,0,O$60/NMM!O$10*1000)</f>
        <v>5.3282949986012511</v>
      </c>
      <c r="P201" s="276">
        <f>IF(P$60=0,0,P$60/NMM!P$10*1000)</f>
        <v>5.6657956523384936</v>
      </c>
      <c r="Q201" s="276">
        <f>IF(Q$60=0,0,Q$60/NMM!Q$10*1000)</f>
        <v>5.3209071700119912</v>
      </c>
      <c r="R201" s="276">
        <f>IF(R$60=0,0,R$60/NMM!R$10*1000)</f>
        <v>5.6802338009853726</v>
      </c>
      <c r="S201" s="276">
        <f>IF(S$60=0,0,S$60/NMM!S$10*1000)</f>
        <v>5.1034245552495472</v>
      </c>
      <c r="T201" s="276">
        <f>IF(T$60=0,0,T$60/NMM!T$10*1000)</f>
        <v>5.2935295181056095</v>
      </c>
      <c r="U201" s="276">
        <f>IF(U$60=0,0,U$60/NMM!U$10*1000)</f>
        <v>5.0807497107226682</v>
      </c>
      <c r="V201" s="276">
        <f>IF(V$60=0,0,V$60/NMM!V$10*1000)</f>
        <v>4.721600553057498</v>
      </c>
      <c r="W201" s="276">
        <f>IF(W$60=0,0,W$60/NMM!W$10*1000)</f>
        <v>4.6984497367572233</v>
      </c>
      <c r="X201" s="276">
        <f>IF(X$60=0,0,X$60/NMM!X$10*1000)</f>
        <v>4.590621286196388</v>
      </c>
      <c r="Y201" s="276">
        <f>IF(Y$60=0,0,Y$60/NMM!Y$10*1000)</f>
        <v>4.4512272573831231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23.046966381876032</v>
      </c>
      <c r="C202" s="276">
        <f>IF(C$79=0,0,C$79/NMM!C$10*1000)</f>
        <v>22.749515558324308</v>
      </c>
      <c r="D202" s="276">
        <f>IF(D$79=0,0,D$79/NMM!D$10*1000)</f>
        <v>25.151552364289348</v>
      </c>
      <c r="E202" s="276">
        <f>IF(E$79=0,0,E$79/NMM!E$10*1000)</f>
        <v>25.17897028565401</v>
      </c>
      <c r="F202" s="276">
        <f>IF(F$79=0,0,F$79/NMM!F$10*1000)</f>
        <v>25.440184209357543</v>
      </c>
      <c r="G202" s="276">
        <f>IF(G$79=0,0,G$79/NMM!G$10*1000)</f>
        <v>23.192932707350209</v>
      </c>
      <c r="H202" s="276">
        <f>IF(H$79=0,0,H$79/NMM!H$10*1000)</f>
        <v>22.647334733003675</v>
      </c>
      <c r="I202" s="276">
        <f>IF(I$79=0,0,I$79/NMM!I$10*1000)</f>
        <v>21.476855030494498</v>
      </c>
      <c r="J202" s="276">
        <f>IF(J$79=0,0,J$79/NMM!J$10*1000)</f>
        <v>20.162005863348547</v>
      </c>
      <c r="K202" s="276">
        <f>IF(K$79=0,0,K$79/NMM!K$10*1000)</f>
        <v>19.086248228292462</v>
      </c>
      <c r="L202" s="276">
        <f>IF(L$79=0,0,L$79/NMM!L$10*1000)</f>
        <v>22.882126508054675</v>
      </c>
      <c r="M202" s="276">
        <f>IF(M$79=0,0,M$79/NMM!M$10*1000)</f>
        <v>23.451164684444134</v>
      </c>
      <c r="N202" s="276">
        <f>IF(N$79=0,0,N$79/NMM!N$10*1000)</f>
        <v>25.72549254741628</v>
      </c>
      <c r="O202" s="276">
        <f>IF(O$79=0,0,O$79/NMM!O$10*1000)</f>
        <v>24.887156021708034</v>
      </c>
      <c r="P202" s="276">
        <f>IF(P$79=0,0,P$79/NMM!P$10*1000)</f>
        <v>26.676931993570186</v>
      </c>
      <c r="Q202" s="276">
        <f>IF(Q$79=0,0,Q$79/NMM!Q$10*1000)</f>
        <v>24.971700469850234</v>
      </c>
      <c r="R202" s="276">
        <f>IF(R$79=0,0,R$79/NMM!R$10*1000)</f>
        <v>25.042769450303371</v>
      </c>
      <c r="S202" s="276">
        <f>IF(S$79=0,0,S$79/NMM!S$10*1000)</f>
        <v>23.72585631020717</v>
      </c>
      <c r="T202" s="276">
        <f>IF(T$79=0,0,T$79/NMM!T$10*1000)</f>
        <v>25.683739102121468</v>
      </c>
      <c r="U202" s="276">
        <f>IF(U$79=0,0,U$79/NMM!U$10*1000)</f>
        <v>24.414767223450909</v>
      </c>
      <c r="V202" s="276">
        <f>IF(V$79=0,0,V$79/NMM!V$10*1000)</f>
        <v>24.583376187375727</v>
      </c>
      <c r="W202" s="276">
        <f>IF(W$79=0,0,W$79/NMM!W$10*1000)</f>
        <v>24.699121058754258</v>
      </c>
      <c r="X202" s="276">
        <f>IF(X$79=0,0,X$79/NMM!X$10*1000)</f>
        <v>26.603469881779677</v>
      </c>
      <c r="Y202" s="276">
        <f>IF(Y$79=0,0,Y$79/NMM!Y$10*1000)</f>
        <v>25.796610535846071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3.4840082943645232</v>
      </c>
      <c r="C203" s="277">
        <f>IF(C$89=0,0,C$89/NMM!C$10*1000)</f>
        <v>3.5783486927493362</v>
      </c>
      <c r="D203" s="277">
        <f>IF(D$89=0,0,D$89/NMM!D$10*1000)</f>
        <v>3.4183055279652965</v>
      </c>
      <c r="E203" s="277">
        <f>IF(E$89=0,0,E$89/NMM!E$10*1000)</f>
        <v>3.0193530712665821</v>
      </c>
      <c r="F203" s="277">
        <f>IF(F$89=0,0,F$89/NMM!F$10*1000)</f>
        <v>3.1124348048201234</v>
      </c>
      <c r="G203" s="277">
        <f>IF(G$89=0,0,G$89/NMM!G$10*1000)</f>
        <v>3.4972411244187653</v>
      </c>
      <c r="H203" s="277">
        <f>IF(H$89=0,0,H$89/NMM!H$10*1000)</f>
        <v>3.3300588053142128</v>
      </c>
      <c r="I203" s="277">
        <f>IF(I$89=0,0,I$89/NMM!I$10*1000)</f>
        <v>3.3652931767207868</v>
      </c>
      <c r="J203" s="277">
        <f>IF(J$89=0,0,J$89/NMM!J$10*1000)</f>
        <v>3.3067664530135152</v>
      </c>
      <c r="K203" s="277">
        <f>IF(K$89=0,0,K$89/NMM!K$10*1000)</f>
        <v>3.7265403810858819</v>
      </c>
      <c r="L203" s="277">
        <f>IF(L$89=0,0,L$89/NMM!L$10*1000)</f>
        <v>3.6573319992416815</v>
      </c>
      <c r="M203" s="277">
        <f>IF(M$89=0,0,M$89/NMM!M$10*1000)</f>
        <v>3.6243604176185578</v>
      </c>
      <c r="N203" s="277">
        <f>IF(N$89=0,0,N$89/NMM!N$10*1000)</f>
        <v>3.9229952745642613</v>
      </c>
      <c r="O203" s="277">
        <f>IF(O$89=0,0,O$89/NMM!O$10*1000)</f>
        <v>4.0849646139049769</v>
      </c>
      <c r="P203" s="277">
        <f>IF(P$89=0,0,P$89/NMM!P$10*1000)</f>
        <v>4.2200535211990093</v>
      </c>
      <c r="Q203" s="277">
        <f>IF(Q$89=0,0,Q$89/NMM!Q$10*1000)</f>
        <v>4.0141801556069332</v>
      </c>
      <c r="R203" s="277">
        <f>IF(R$89=0,0,R$89/NMM!R$10*1000)</f>
        <v>4.3599118826572667</v>
      </c>
      <c r="S203" s="277">
        <f>IF(S$89=0,0,S$89/NMM!S$10*1000)</f>
        <v>4.0065326379443231</v>
      </c>
      <c r="T203" s="277">
        <f>IF(T$89=0,0,T$89/NMM!T$10*1000)</f>
        <v>3.763330716370739</v>
      </c>
      <c r="U203" s="277">
        <f>IF(U$89=0,0,U$89/NMM!U$10*1000)</f>
        <v>3.7385699112429021</v>
      </c>
      <c r="V203" s="277">
        <f>IF(V$89=0,0,V$89/NMM!V$10*1000)</f>
        <v>3.2799511629246636</v>
      </c>
      <c r="W203" s="277">
        <f>IF(W$89=0,0,W$89/NMM!W$10*1000)</f>
        <v>3.393867201130067</v>
      </c>
      <c r="X203" s="277">
        <f>IF(X$89=0,0,X$89/NMM!X$10*1000)</f>
        <v>3.5093108960435946</v>
      </c>
      <c r="Y203" s="277">
        <f>IF(Y$89=0,0,Y$89/NMM!Y$10*1000)</f>
        <v>3.3365466737580292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214.51280010300309</v>
      </c>
      <c r="C205" s="320">
        <f t="shared" si="51"/>
        <v>195.29598429900756</v>
      </c>
      <c r="D205" s="320">
        <f t="shared" si="51"/>
        <v>205.51296907438882</v>
      </c>
      <c r="E205" s="320">
        <f t="shared" si="51"/>
        <v>205.12594884930394</v>
      </c>
      <c r="F205" s="320">
        <f t="shared" si="51"/>
        <v>206.83281908115674</v>
      </c>
      <c r="G205" s="320">
        <f t="shared" si="51"/>
        <v>212.22881952362337</v>
      </c>
      <c r="H205" s="320">
        <f t="shared" si="51"/>
        <v>209.71700465173598</v>
      </c>
      <c r="I205" s="320">
        <f t="shared" si="51"/>
        <v>205.17324952057771</v>
      </c>
      <c r="J205" s="320">
        <f t="shared" si="51"/>
        <v>194.47456909499934</v>
      </c>
      <c r="K205" s="320">
        <f t="shared" si="51"/>
        <v>190.30427067915946</v>
      </c>
      <c r="L205" s="320">
        <f t="shared" si="51"/>
        <v>205.61394789529072</v>
      </c>
      <c r="M205" s="320">
        <f t="shared" si="51"/>
        <v>206.14430230949782</v>
      </c>
      <c r="N205" s="320">
        <f t="shared" si="51"/>
        <v>209.95388808782312</v>
      </c>
      <c r="O205" s="320">
        <f t="shared" si="51"/>
        <v>203.34288333676136</v>
      </c>
      <c r="P205" s="320">
        <f t="shared" si="51"/>
        <v>209.74294678250564</v>
      </c>
      <c r="Q205" s="320">
        <f t="shared" si="51"/>
        <v>187.42284838482934</v>
      </c>
      <c r="R205" s="320">
        <f t="shared" si="51"/>
        <v>191.67850903006567</v>
      </c>
      <c r="S205" s="320">
        <f t="shared" si="51"/>
        <v>192.82686608599505</v>
      </c>
      <c r="T205" s="320">
        <f t="shared" si="51"/>
        <v>200.88160016225547</v>
      </c>
      <c r="U205" s="320">
        <f t="shared" si="51"/>
        <v>190.4034278716199</v>
      </c>
      <c r="V205" s="320">
        <f t="shared" si="51"/>
        <v>190.28047654986463</v>
      </c>
      <c r="W205" s="320">
        <f t="shared" si="51"/>
        <v>192.01110884779268</v>
      </c>
      <c r="X205" s="320">
        <f t="shared" si="51"/>
        <v>201.4510109733159</v>
      </c>
      <c r="Y205" s="320">
        <f t="shared" si="51"/>
        <v>206.34097308324266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1.8212366779032512</v>
      </c>
      <c r="C206" s="273">
        <f>IF(C$100=0,0,C$100/NMM!C$11*1000)</f>
        <v>1.6580838508490312</v>
      </c>
      <c r="D206" s="273">
        <f>IF(D$100=0,0,D$100/NMM!D$11*1000)</f>
        <v>1.7448271472898669</v>
      </c>
      <c r="E206" s="273">
        <f>IF(E$100=0,0,E$100/NMM!E$11*1000)</f>
        <v>1.7415413040748338</v>
      </c>
      <c r="F206" s="273">
        <f>IF(F$100=0,0,F$100/NMM!F$11*1000)</f>
        <v>1.7560328153961389</v>
      </c>
      <c r="G206" s="273">
        <f>IF(G$100=0,0,G$100/NMM!G$11*1000)</f>
        <v>1.8018454378286943</v>
      </c>
      <c r="H206" s="273">
        <f>IF(H$100=0,0,H$100/NMM!H$11*1000)</f>
        <v>1.7805198601943557</v>
      </c>
      <c r="I206" s="273">
        <f>IF(I$100=0,0,I$100/NMM!I$11*1000)</f>
        <v>1.7419428918420268</v>
      </c>
      <c r="J206" s="273">
        <f>IF(J$100=0,0,J$100/NMM!J$11*1000)</f>
        <v>1.651109947671205</v>
      </c>
      <c r="K206" s="273">
        <f>IF(K$100=0,0,K$100/NMM!K$11*1000)</f>
        <v>1.6157036668641882</v>
      </c>
      <c r="L206" s="273">
        <f>IF(L$100=0,0,L$100/NMM!L$11*1000)</f>
        <v>1.745684468305456</v>
      </c>
      <c r="M206" s="273">
        <f>IF(M$100=0,0,M$100/NMM!M$11*1000)</f>
        <v>1.7501872341599194</v>
      </c>
      <c r="N206" s="273">
        <f>IF(N$100=0,0,N$100/NMM!N$11*1000)</f>
        <v>1.782531025967284</v>
      </c>
      <c r="O206" s="273">
        <f>IF(O$100=0,0,O$100/NMM!O$11*1000)</f>
        <v>1.7264028866512999</v>
      </c>
      <c r="P206" s="273">
        <f>IF(P$100=0,0,P$100/NMM!P$11*1000)</f>
        <v>1.7807401116682224</v>
      </c>
      <c r="Q206" s="273">
        <f>IF(Q$100=0,0,Q$100/NMM!Q$11*1000)</f>
        <v>1.5912400825949111</v>
      </c>
      <c r="R206" s="273">
        <f>IF(R$100=0,0,R$100/NMM!R$11*1000)</f>
        <v>1.6273710978404003</v>
      </c>
      <c r="S206" s="273">
        <f>IF(S$100=0,0,S$100/NMM!S$11*1000)</f>
        <v>1.6371207723996215</v>
      </c>
      <c r="T206" s="273">
        <f>IF(T$100=0,0,T$100/NMM!T$11*1000)</f>
        <v>1.7055063285415628</v>
      </c>
      <c r="U206" s="273">
        <f>IF(U$100=0,0,U$100/NMM!U$11*1000)</f>
        <v>1.6165455220860085</v>
      </c>
      <c r="V206" s="273">
        <f>IF(V$100=0,0,V$100/NMM!V$11*1000)</f>
        <v>1.6155016521768291</v>
      </c>
      <c r="W206" s="273">
        <f>IF(W$100=0,0,W$100/NMM!W$11*1000)</f>
        <v>1.6301949059904894</v>
      </c>
      <c r="X206" s="273">
        <f>IF(X$100=0,0,X$100/NMM!X$11*1000)</f>
        <v>1.7103406873980969</v>
      </c>
      <c r="Y206" s="273">
        <f>IF(Y$100=0,0,Y$100/NMM!Y$11*1000)</f>
        <v>1.7518569901264087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2.0419512946423612</v>
      </c>
      <c r="C207" s="274">
        <f>IF(C$101=0,0,C$101/NMM!C$11*1000)</f>
        <v>1.859026071100591</v>
      </c>
      <c r="D207" s="274">
        <f>IF(D$101=0,0,D$101/NMM!D$11*1000)</f>
        <v>1.956281737328897</v>
      </c>
      <c r="E207" s="274">
        <f>IF(E$101=0,0,E$101/NMM!E$11*1000)</f>
        <v>1.9525976846803135</v>
      </c>
      <c r="F207" s="274">
        <f>IF(F$101=0,0,F$101/NMM!F$11*1000)</f>
        <v>1.9688454138540585</v>
      </c>
      <c r="G207" s="274">
        <f>IF(G$101=0,0,G$101/NMM!G$11*1000)</f>
        <v>2.0202100414294382</v>
      </c>
      <c r="H207" s="274">
        <f>IF(H$101=0,0,H$101/NMM!H$11*1000)</f>
        <v>1.9963000294097097</v>
      </c>
      <c r="I207" s="274">
        <f>IF(I$101=0,0,I$101/NMM!I$11*1000)</f>
        <v>1.953047940636105</v>
      </c>
      <c r="J207" s="274">
        <f>IF(J$101=0,0,J$101/NMM!J$11*1000)</f>
        <v>1.8512070046412712</v>
      </c>
      <c r="K207" s="274">
        <f>IF(K$101=0,0,K$101/NMM!K$11*1000)</f>
        <v>1.8115098571977053</v>
      </c>
      <c r="L207" s="274">
        <f>IF(L$101=0,0,L$101/NMM!L$11*1000)</f>
        <v>1.9572429565811487</v>
      </c>
      <c r="M207" s="274">
        <f>IF(M$101=0,0,M$101/NMM!M$11*1000)</f>
        <v>1.9622914100180617</v>
      </c>
      <c r="N207" s="274">
        <f>IF(N$101=0,0,N$101/NMM!N$11*1000)</f>
        <v>1.9985549271962495</v>
      </c>
      <c r="O207" s="274">
        <f>IF(O$101=0,0,O$101/NMM!O$11*1000)</f>
        <v>1.9356246512289941</v>
      </c>
      <c r="P207" s="274">
        <f>IF(P$101=0,0,P$101/NMM!P$11*1000)</f>
        <v>1.9965469730319545</v>
      </c>
      <c r="Q207" s="274">
        <f>IF(Q$101=0,0,Q$101/NMM!Q$11*1000)</f>
        <v>1.7840815453388894</v>
      </c>
      <c r="R207" s="274">
        <f>IF(R$101=0,0,R$101/NMM!R$11*1000)</f>
        <v>1.8245912573672061</v>
      </c>
      <c r="S207" s="274">
        <f>IF(S$101=0,0,S$101/NMM!S$11*1000)</f>
        <v>1.8355224893317765</v>
      </c>
      <c r="T207" s="274">
        <f>IF(T$101=0,0,T$101/NMM!T$11*1000)</f>
        <v>1.912195651361239</v>
      </c>
      <c r="U207" s="274">
        <f>IF(U$101=0,0,U$101/NMM!U$11*1000)</f>
        <v>1.8124537363656101</v>
      </c>
      <c r="V207" s="274">
        <f>IF(V$101=0,0,V$101/NMM!V$11*1000)</f>
        <v>1.811283360467546</v>
      </c>
      <c r="W207" s="274">
        <f>IF(W$101=0,0,W$101/NMM!W$11*1000)</f>
        <v>1.8277572811892915</v>
      </c>
      <c r="X207" s="274">
        <f>IF(X$101=0,0,X$101/NMM!X$11*1000)</f>
        <v>1.9176158833638306</v>
      </c>
      <c r="Y207" s="274">
        <f>IF(Y$101=0,0,Y$101/NMM!Y$11*1000)</f>
        <v>1.9641635227417285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3.006953556081176</v>
      </c>
      <c r="C208" s="274">
        <f>IF(C$102=0,0,C$102/NMM!C$11*1000)</f>
        <v>2.7861735754921684</v>
      </c>
      <c r="D208" s="274">
        <f>IF(D$102=0,0,D$102/NMM!D$11*1000)</f>
        <v>2.1279771371792995</v>
      </c>
      <c r="E208" s="274">
        <f>IF(E$102=0,0,E$102/NMM!E$11*1000)</f>
        <v>2.053511254596891</v>
      </c>
      <c r="F208" s="274">
        <f>IF(F$102=0,0,F$102/NMM!F$11*1000)</f>
        <v>2.1716893323095889</v>
      </c>
      <c r="G208" s="274">
        <f>IF(G$102=0,0,G$102/NMM!G$11*1000)</f>
        <v>2.7970105558527831</v>
      </c>
      <c r="H208" s="274">
        <f>IF(H$102=0,0,H$102/NMM!H$11*1000)</f>
        <v>2.6403209702146997</v>
      </c>
      <c r="I208" s="274">
        <f>IF(I$102=0,0,I$102/NMM!I$11*1000)</f>
        <v>2.82700923661488</v>
      </c>
      <c r="J208" s="274">
        <f>IF(J$102=0,0,J$102/NMM!J$11*1000)</f>
        <v>2.9699391517260625</v>
      </c>
      <c r="K208" s="274">
        <f>IF(K$102=0,0,K$102/NMM!K$11*1000)</f>
        <v>4.1307181241357709</v>
      </c>
      <c r="L208" s="274">
        <f>IF(L$102=0,0,L$102/NMM!L$11*1000)</f>
        <v>3.4381811541157687</v>
      </c>
      <c r="M208" s="274">
        <f>IF(M$102=0,0,M$102/NMM!M$11*1000)</f>
        <v>3.2374397148297192</v>
      </c>
      <c r="N208" s="274">
        <f>IF(N$102=0,0,N$102/NMM!N$11*1000)</f>
        <v>3.25881909614978</v>
      </c>
      <c r="O208" s="274">
        <f>IF(O$102=0,0,O$102/NMM!O$11*1000)</f>
        <v>3.7337555031341405</v>
      </c>
      <c r="P208" s="274">
        <f>IF(P$102=0,0,P$102/NMM!P$11*1000)</f>
        <v>3.78047076018614</v>
      </c>
      <c r="Q208" s="274">
        <f>IF(Q$102=0,0,Q$102/NMM!Q$11*1000)</f>
        <v>3.5215495118655653</v>
      </c>
      <c r="R208" s="274">
        <f>IF(R$102=0,0,R$102/NMM!R$11*1000)</f>
        <v>4.0611144026005883</v>
      </c>
      <c r="S208" s="274">
        <f>IF(S$102=0,0,S$102/NMM!S$11*1000)</f>
        <v>3.9289499188619477</v>
      </c>
      <c r="T208" s="274">
        <f>IF(T$102=0,0,T$102/NMM!T$11*1000)</f>
        <v>3.4228892349796052</v>
      </c>
      <c r="U208" s="274">
        <f>IF(U$102=0,0,U$102/NMM!U$11*1000)</f>
        <v>3.4501807990620561</v>
      </c>
      <c r="V208" s="274">
        <f>IF(V$102=0,0,V$102/NMM!V$11*1000)</f>
        <v>3.2570236998595155</v>
      </c>
      <c r="W208" s="274">
        <f>IF(W$102=0,0,W$102/NMM!W$11*1000)</f>
        <v>3.6102141215444092</v>
      </c>
      <c r="X208" s="274">
        <f>IF(X$102=0,0,X$102/NMM!X$11*1000)</f>
        <v>4.2100024694121734</v>
      </c>
      <c r="Y208" s="274">
        <f>IF(Y$102=0,0,Y$102/NMM!Y$11*1000)</f>
        <v>4.1023005356945808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1.6346280660983723</v>
      </c>
      <c r="C209" s="274">
        <f>IF(C$103=0,0,C$103/NMM!C$11*1000)</f>
        <v>1.4881922989068401</v>
      </c>
      <c r="D209" s="274">
        <f>IF(D$103=0,0,D$103/NMM!D$11*1000)</f>
        <v>1.5660476532539325</v>
      </c>
      <c r="E209" s="274">
        <f>IF(E$103=0,0,E$103/NMM!E$11*1000)</f>
        <v>1.5630984860175932</v>
      </c>
      <c r="F209" s="274">
        <f>IF(F$103=0,0,F$103/NMM!F$11*1000)</f>
        <v>1.5761051596769762</v>
      </c>
      <c r="G209" s="274">
        <f>IF(G$103=0,0,G$103/NMM!G$11*1000)</f>
        <v>1.6172237025431571</v>
      </c>
      <c r="H209" s="274">
        <f>IF(H$103=0,0,H$103/NMM!H$11*1000)</f>
        <v>1.5980831986483066</v>
      </c>
      <c r="I209" s="274">
        <f>IF(I$103=0,0,I$103/NMM!I$11*1000)</f>
        <v>1.5634589260654022</v>
      </c>
      <c r="J209" s="274">
        <f>IF(J$103=0,0,J$103/NMM!J$11*1000)</f>
        <v>1.481932959852756</v>
      </c>
      <c r="K209" s="274">
        <f>IF(K$103=0,0,K$103/NMM!K$11*1000)</f>
        <v>1.4501544979836822</v>
      </c>
      <c r="L209" s="274">
        <f>IF(L$103=0,0,L$103/NMM!L$11*1000)</f>
        <v>1.5668171309449661</v>
      </c>
      <c r="M209" s="274">
        <f>IF(M$103=0,0,M$103/NMM!M$11*1000)</f>
        <v>1.5708585317854364</v>
      </c>
      <c r="N209" s="274">
        <f>IF(N$103=0,0,N$103/NMM!N$11*1000)</f>
        <v>1.5998882951840239</v>
      </c>
      <c r="O209" s="274">
        <f>IF(O$103=0,0,O$103/NMM!O$11*1000)</f>
        <v>1.5495111899252969</v>
      </c>
      <c r="P209" s="274">
        <f>IF(P$103=0,0,P$103/NMM!P$11*1000)</f>
        <v>1.5982808825875499</v>
      </c>
      <c r="Q209" s="274">
        <f>IF(Q$103=0,0,Q$103/NMM!Q$11*1000)</f>
        <v>1.4281975157149296</v>
      </c>
      <c r="R209" s="274">
        <f>IF(R$103=0,0,R$103/NMM!R$11*1000)</f>
        <v>1.4606264538609037</v>
      </c>
      <c r="S209" s="274">
        <f>IF(S$103=0,0,S$103/NMM!S$11*1000)</f>
        <v>1.4693771515945864</v>
      </c>
      <c r="T209" s="274">
        <f>IF(T$103=0,0,T$103/NMM!T$11*1000)</f>
        <v>1.5307557471069828</v>
      </c>
      <c r="U209" s="274">
        <f>IF(U$103=0,0,U$103/NMM!U$11*1000)</f>
        <v>1.4509100945461024</v>
      </c>
      <c r="V209" s="274">
        <f>IF(V$103=0,0,V$103/NMM!V$11*1000)</f>
        <v>1.4499731822427195</v>
      </c>
      <c r="W209" s="274">
        <f>IF(W$103=0,0,W$103/NMM!W$11*1000)</f>
        <v>1.4631609273378638</v>
      </c>
      <c r="X209" s="274">
        <f>IF(X$103=0,0,X$103/NMM!X$11*1000)</f>
        <v>1.5350947650744766</v>
      </c>
      <c r="Y209" s="274">
        <f>IF(Y$103=0,0,Y$103/NMM!Y$11*1000)</f>
        <v>1.5723572002448825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1.7203526054210834</v>
      </c>
      <c r="C210" s="275">
        <f>IF(C$104=0,0,C$104/NMM!C$11*1000)</f>
        <v>1.6009312980099484</v>
      </c>
      <c r="D210" s="275">
        <f>IF(D$104=0,0,D$104/NMM!D$11*1000)</f>
        <v>1.7772310581293675</v>
      </c>
      <c r="E210" s="275">
        <f>IF(E$104=0,0,E$104/NMM!E$11*1000)</f>
        <v>1.7584182207792101</v>
      </c>
      <c r="F210" s="275">
        <f>IF(F$104=0,0,F$104/NMM!F$11*1000)</f>
        <v>1.7607156151278385</v>
      </c>
      <c r="G210" s="275">
        <f>IF(G$104=0,0,G$104/NMM!G$11*1000)</f>
        <v>1.7454355832178876</v>
      </c>
      <c r="H210" s="275">
        <f>IF(H$104=0,0,H$104/NMM!H$11*1000)</f>
        <v>1.7188496995949738</v>
      </c>
      <c r="I210" s="275">
        <f>IF(I$104=0,0,I$104/NMM!I$11*1000)</f>
        <v>1.6552985537864646</v>
      </c>
      <c r="J210" s="275">
        <f>IF(J$104=0,0,J$104/NMM!J$11*1000)</f>
        <v>1.5549085486967404</v>
      </c>
      <c r="K210" s="275">
        <f>IF(K$104=0,0,K$104/NMM!K$11*1000)</f>
        <v>1.6194895946725816</v>
      </c>
      <c r="L210" s="275">
        <f>IF(L$104=0,0,L$104/NMM!L$11*1000)</f>
        <v>1.6429756045159063</v>
      </c>
      <c r="M210" s="275">
        <f>IF(M$104=0,0,M$104/NMM!M$11*1000)</f>
        <v>1.6277446783379659</v>
      </c>
      <c r="N210" s="275">
        <f>IF(N$104=0,0,N$104/NMM!N$11*1000)</f>
        <v>1.663027554381445</v>
      </c>
      <c r="O210" s="275">
        <f>IF(O$104=0,0,O$104/NMM!O$11*1000)</f>
        <v>1.6517672442725024</v>
      </c>
      <c r="P210" s="275">
        <f>IF(P$104=0,0,P$104/NMM!P$11*1000)</f>
        <v>1.7002342809778139</v>
      </c>
      <c r="Q210" s="275">
        <f>IF(Q$104=0,0,Q$104/NMM!Q$11*1000)</f>
        <v>1.5309664593220464</v>
      </c>
      <c r="R210" s="275">
        <f>IF(R$104=0,0,R$104/NMM!R$11*1000)</f>
        <v>1.6139261035164953</v>
      </c>
      <c r="S210" s="275">
        <f>IF(S$104=0,0,S$104/NMM!S$11*1000)</f>
        <v>1.6366438583623486</v>
      </c>
      <c r="T210" s="275">
        <f>IF(T$104=0,0,T$104/NMM!T$11*1000)</f>
        <v>1.6348657324662372</v>
      </c>
      <c r="U210" s="275">
        <f>IF(U$104=0,0,U$104/NMM!U$11*1000)</f>
        <v>1.5714633631919155</v>
      </c>
      <c r="V210" s="275">
        <f>IF(V$104=0,0,V$104/NMM!V$11*1000)</f>
        <v>1.5527154220534649</v>
      </c>
      <c r="W210" s="275">
        <f>IF(W$104=0,0,W$104/NMM!W$11*1000)</f>
        <v>1.5996875994597828</v>
      </c>
      <c r="X210" s="275">
        <f>IF(X$104=0,0,X$104/NMM!X$11*1000)</f>
        <v>1.75932671897098</v>
      </c>
      <c r="Y210" s="275">
        <f>IF(Y$104=0,0,Y$104/NMM!Y$11*1000)</f>
        <v>1.7607572775369997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164.73543376713917</v>
      </c>
      <c r="C211" s="276">
        <f>IF(C$110=0,0,C$110/NMM!C$11*1000)</f>
        <v>149.51658364286968</v>
      </c>
      <c r="D211" s="276">
        <f>IF(D$110=0,0,D$110/NMM!D$11*1000)</f>
        <v>164.35493027661946</v>
      </c>
      <c r="E211" s="276">
        <f>IF(E$110=0,0,E$110/NMM!E$11*1000)</f>
        <v>164.68208485931828</v>
      </c>
      <c r="F211" s="276">
        <f>IF(F$110=0,0,F$110/NMM!F$11*1000)</f>
        <v>165.17081853848097</v>
      </c>
      <c r="G211" s="276">
        <f>IF(G$110=0,0,G$110/NMM!G$11*1000)</f>
        <v>164.51311245978016</v>
      </c>
      <c r="H211" s="276">
        <f>IF(H$110=0,0,H$110/NMM!H$11*1000)</f>
        <v>163.66319622345844</v>
      </c>
      <c r="I211" s="276">
        <f>IF(I$110=0,0,I$110/NMM!I$11*1000)</f>
        <v>157.98709694732207</v>
      </c>
      <c r="J211" s="276">
        <f>IF(J$110=0,0,J$110/NMM!J$11*1000)</f>
        <v>147.19716727508515</v>
      </c>
      <c r="K211" s="276">
        <f>IF(K$110=0,0,K$110/NMM!K$11*1000)</f>
        <v>133.13401384793701</v>
      </c>
      <c r="L211" s="276">
        <f>IF(L$110=0,0,L$110/NMM!L$11*1000)</f>
        <v>152.99595783124977</v>
      </c>
      <c r="M211" s="276">
        <f>IF(M$110=0,0,M$110/NMM!M$11*1000)</f>
        <v>155.2601417489181</v>
      </c>
      <c r="N211" s="276">
        <f>IF(N$110=0,0,N$110/NMM!N$11*1000)</f>
        <v>158.46421781944215</v>
      </c>
      <c r="O211" s="276">
        <f>IF(O$110=0,0,O$110/NMM!O$11*1000)</f>
        <v>148.33480548836891</v>
      </c>
      <c r="P211" s="276">
        <f>IF(P$110=0,0,P$110/NMM!P$11*1000)</f>
        <v>153.63220779568957</v>
      </c>
      <c r="Q211" s="276">
        <f>IF(Q$110=0,0,Q$110/NMM!Q$11*1000)</f>
        <v>136.00587849149889</v>
      </c>
      <c r="R211" s="276">
        <f>IF(R$110=0,0,R$110/NMM!R$11*1000)</f>
        <v>134.98967429550302</v>
      </c>
      <c r="S211" s="276">
        <f>IF(S$110=0,0,S$110/NMM!S$11*1000)</f>
        <v>137.16875826452389</v>
      </c>
      <c r="T211" s="276">
        <f>IF(T$110=0,0,T$110/NMM!T$11*1000)</f>
        <v>148.88330627112975</v>
      </c>
      <c r="U211" s="276">
        <f>IF(U$110=0,0,U$110/NMM!U$11*1000)</f>
        <v>139.27900854247716</v>
      </c>
      <c r="V211" s="276">
        <f>IF(V$110=0,0,V$110/NMM!V$11*1000)</f>
        <v>140.89200467100278</v>
      </c>
      <c r="W211" s="276">
        <f>IF(W$110=0,0,W$110/NMM!W$11*1000)</f>
        <v>139.28489994900843</v>
      </c>
      <c r="X211" s="276">
        <f>IF(X$110=0,0,X$110/NMM!X$11*1000)</f>
        <v>142.32749967616357</v>
      </c>
      <c r="Y211" s="276">
        <f>IF(Y$110=0,0,Y$110/NMM!Y$11*1000)</f>
        <v>147.67450237000926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12.381433475950454</v>
      </c>
      <c r="C212" s="276">
        <f>IF(C$118=0,0,C$118/NMM!C$11*1000)</f>
        <v>11.47234971675633</v>
      </c>
      <c r="D212" s="276">
        <f>IF(D$118=0,0,D$118/NMM!D$11*1000)</f>
        <v>8.7621597310822334</v>
      </c>
      <c r="E212" s="276">
        <f>IF(E$118=0,0,E$118/NMM!E$11*1000)</f>
        <v>8.4555389754814616</v>
      </c>
      <c r="F212" s="276">
        <f>IF(F$118=0,0,F$118/NMM!F$11*1000)</f>
        <v>8.942149087751508</v>
      </c>
      <c r="G212" s="276">
        <f>IF(G$118=0,0,G$118/NMM!G$11*1000)</f>
        <v>11.51697207254356</v>
      </c>
      <c r="H212" s="276">
        <f>IF(H$118=0,0,H$118/NMM!H$11*1000)</f>
        <v>10.871786955856708</v>
      </c>
      <c r="I212" s="276">
        <f>IF(I$118=0,0,I$118/NMM!I$11*1000)</f>
        <v>11.640494655548213</v>
      </c>
      <c r="J212" s="276">
        <f>IF(J$118=0,0,J$118/NMM!J$11*1000)</f>
        <v>12.229022945948113</v>
      </c>
      <c r="K212" s="276">
        <f>IF(K$118=0,0,K$118/NMM!K$11*1000)</f>
        <v>17.008647026974298</v>
      </c>
      <c r="L212" s="276">
        <f>IF(L$118=0,0,L$118/NMM!L$11*1000)</f>
        <v>14.15705645065897</v>
      </c>
      <c r="M212" s="276">
        <f>IF(M$118=0,0,M$118/NMM!M$11*1000)</f>
        <v>13.330483399219515</v>
      </c>
      <c r="N212" s="276">
        <f>IF(N$118=0,0,N$118/NMM!N$11*1000)</f>
        <v>13.418515150503447</v>
      </c>
      <c r="O212" s="276">
        <f>IF(O$118=0,0,O$118/NMM!O$11*1000)</f>
        <v>15.37411353894263</v>
      </c>
      <c r="P212" s="276">
        <f>IF(P$118=0,0,P$118/NMM!P$11*1000)</f>
        <v>15.566468304892204</v>
      </c>
      <c r="Q212" s="276">
        <f>IF(Q$118=0,0,Q$118/NMM!Q$11*1000)</f>
        <v>14.500334042489696</v>
      </c>
      <c r="R212" s="276">
        <f>IF(R$118=0,0,R$118/NMM!R$11*1000)</f>
        <v>16.72204670814877</v>
      </c>
      <c r="S212" s="276">
        <f>IF(S$118=0,0,S$118/NMM!S$11*1000)</f>
        <v>16.177846163386803</v>
      </c>
      <c r="T212" s="276">
        <f>IF(T$118=0,0,T$118/NMM!T$11*1000)</f>
        <v>14.094090436727328</v>
      </c>
      <c r="U212" s="276">
        <f>IF(U$118=0,0,U$118/NMM!U$11*1000)</f>
        <v>14.20646619472935</v>
      </c>
      <c r="V212" s="276">
        <f>IF(V$118=0,0,V$118/NMM!V$11*1000)</f>
        <v>13.411122425835014</v>
      </c>
      <c r="W212" s="276">
        <f>IF(W$118=0,0,W$118/NMM!W$11*1000)</f>
        <v>14.865419483929099</v>
      </c>
      <c r="X212" s="276">
        <f>IF(X$118=0,0,X$118/NMM!X$11*1000)</f>
        <v>17.33510828698904</v>
      </c>
      <c r="Y212" s="276">
        <f>IF(Y$118=0,0,Y$118/NMM!Y$11*1000)</f>
        <v>16.891634750505993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16.122762327380652</v>
      </c>
      <c r="C213" s="276">
        <f>IF(C$119=0,0,C$119/NMM!C$11*1000)</f>
        <v>14.67777794391732</v>
      </c>
      <c r="D213" s="276">
        <f>IF(D$119=0,0,D$119/NMM!D$11*1000)</f>
        <v>15.404971804232432</v>
      </c>
      <c r="E213" s="276">
        <f>IF(E$119=0,0,E$119/NMM!E$11*1000)</f>
        <v>15.374215593925713</v>
      </c>
      <c r="F213" s="276">
        <f>IF(F$119=0,0,F$119/NMM!F$11*1000)</f>
        <v>15.507314701796762</v>
      </c>
      <c r="G213" s="276">
        <f>IF(G$119=0,0,G$119/NMM!G$11*1000)</f>
        <v>15.940326898004196</v>
      </c>
      <c r="H213" s="276">
        <f>IF(H$119=0,0,H$119/NMM!H$11*1000)</f>
        <v>15.746968584517383</v>
      </c>
      <c r="I213" s="276">
        <f>IF(I$119=0,0,I$119/NMM!I$11*1000)</f>
        <v>15.417997445350268</v>
      </c>
      <c r="J213" s="276">
        <f>IF(J$119=0,0,J$119/NMM!J$11*1000)</f>
        <v>14.627230017301249</v>
      </c>
      <c r="K213" s="276">
        <f>IF(K$119=0,0,K$119/NMM!K$11*1000)</f>
        <v>14.357087485478647</v>
      </c>
      <c r="L213" s="276">
        <f>IF(L$119=0,0,L$119/NMM!L$11*1000)</f>
        <v>15.477581927561459</v>
      </c>
      <c r="M213" s="276">
        <f>IF(M$119=0,0,M$119/NMM!M$11*1000)</f>
        <v>15.510262712925503</v>
      </c>
      <c r="N213" s="276">
        <f>IF(N$119=0,0,N$119/NMM!N$11*1000)</f>
        <v>15.794889930857154</v>
      </c>
      <c r="O213" s="276">
        <f>IF(O$119=0,0,O$119/NMM!O$11*1000)</f>
        <v>15.318463061027213</v>
      </c>
      <c r="P213" s="276">
        <f>IF(P$119=0,0,P$119/NMM!P$11*1000)</f>
        <v>15.797918262952953</v>
      </c>
      <c r="Q213" s="276">
        <f>IF(Q$119=0,0,Q$119/NMM!Q$11*1000)</f>
        <v>14.121841128859739</v>
      </c>
      <c r="R213" s="276">
        <f>IF(R$119=0,0,R$119/NMM!R$11*1000)</f>
        <v>14.457947802418564</v>
      </c>
      <c r="S213" s="276">
        <f>IF(S$119=0,0,S$119/NMM!S$11*1000)</f>
        <v>14.537030890973533</v>
      </c>
      <c r="T213" s="276">
        <f>IF(T$119=0,0,T$119/NMM!T$11*1000)</f>
        <v>15.121725447170661</v>
      </c>
      <c r="U213" s="276">
        <f>IF(U$119=0,0,U$119/NMM!U$11*1000)</f>
        <v>14.339860553095495</v>
      </c>
      <c r="V213" s="276">
        <f>IF(V$119=0,0,V$119/NMM!V$11*1000)</f>
        <v>14.324004433173931</v>
      </c>
      <c r="W213" s="276">
        <f>IF(W$119=0,0,W$119/NMM!W$11*1000)</f>
        <v>14.465246424442752</v>
      </c>
      <c r="X213" s="276">
        <f>IF(X$119=0,0,X$119/NMM!X$11*1000)</f>
        <v>15.187772014476554</v>
      </c>
      <c r="Y213" s="276">
        <f>IF(Y$119=0,0,Y$119/NMM!Y$11*1000)</f>
        <v>15.550864812854307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11.048048332386578</v>
      </c>
      <c r="C214" s="277">
        <f>IF(C$127=0,0,C$127/NMM!C$11*1000)</f>
        <v>10.236865901105665</v>
      </c>
      <c r="D214" s="277">
        <f>IF(D$127=0,0,D$127/NMM!D$11*1000)</f>
        <v>7.8185425292733868</v>
      </c>
      <c r="E214" s="277">
        <f>IF(E$127=0,0,E$127/NMM!E$11*1000)</f>
        <v>7.5449424704296248</v>
      </c>
      <c r="F214" s="277">
        <f>IF(F$127=0,0,F$127/NMM!F$11*1000)</f>
        <v>7.9791484167628948</v>
      </c>
      <c r="G214" s="277">
        <f>IF(G$127=0,0,G$127/NMM!G$11*1000)</f>
        <v>10.276682772423502</v>
      </c>
      <c r="H214" s="277">
        <f>IF(H$127=0,0,H$127/NMM!H$11*1000)</f>
        <v>9.7009791298413877</v>
      </c>
      <c r="I214" s="277">
        <f>IF(I$127=0,0,I$127/NMM!I$11*1000)</f>
        <v>10.386902923412274</v>
      </c>
      <c r="J214" s="277">
        <f>IF(J$127=0,0,J$127/NMM!J$11*1000)</f>
        <v>10.912051244076794</v>
      </c>
      <c r="K214" s="277">
        <f>IF(K$127=0,0,K$127/NMM!K$11*1000)</f>
        <v>15.176946577915562</v>
      </c>
      <c r="L214" s="277">
        <f>IF(L$127=0,0,L$127/NMM!L$11*1000)</f>
        <v>12.632450371357264</v>
      </c>
      <c r="M214" s="277">
        <f>IF(M$127=0,0,M$127/NMM!M$11*1000)</f>
        <v>11.894892879303587</v>
      </c>
      <c r="N214" s="277">
        <f>IF(N$127=0,0,N$127/NMM!N$11*1000)</f>
        <v>11.973444288141563</v>
      </c>
      <c r="O214" s="277">
        <f>IF(O$127=0,0,O$127/NMM!O$11*1000)</f>
        <v>13.71843977321037</v>
      </c>
      <c r="P214" s="277">
        <f>IF(P$127=0,0,P$127/NMM!P$11*1000)</f>
        <v>13.890079410519226</v>
      </c>
      <c r="Q214" s="277">
        <f>IF(Q$127=0,0,Q$127/NMM!Q$11*1000)</f>
        <v>12.938759607144675</v>
      </c>
      <c r="R214" s="277">
        <f>IF(R$127=0,0,R$127/NMM!R$11*1000)</f>
        <v>14.9212109088097</v>
      </c>
      <c r="S214" s="277">
        <f>IF(S$127=0,0,S$127/NMM!S$11*1000)</f>
        <v>14.435616576560561</v>
      </c>
      <c r="T214" s="277">
        <f>IF(T$127=0,0,T$127/NMM!T$11*1000)</f>
        <v>12.576265312772104</v>
      </c>
      <c r="U214" s="277">
        <f>IF(U$127=0,0,U$127/NMM!U$11*1000)</f>
        <v>12.676539066066212</v>
      </c>
      <c r="V214" s="277">
        <f>IF(V$127=0,0,V$127/NMM!V$11*1000)</f>
        <v>11.966847703052808</v>
      </c>
      <c r="W214" s="277">
        <f>IF(W$127=0,0,W$127/NMM!W$11*1000)</f>
        <v>13.264528154890611</v>
      </c>
      <c r="X214" s="277">
        <f>IF(X$127=0,0,X$127/NMM!X$11*1000)</f>
        <v>15.468250471467178</v>
      </c>
      <c r="Y214" s="277">
        <f>IF(Y$127=0,0,Y$127/NMM!Y$11*1000)</f>
        <v>15.072535623528454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LV: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21.107372220729651</v>
      </c>
      <c r="C5" s="223">
        <v>24.523336337098669</v>
      </c>
      <c r="D5" s="223">
        <v>16.58012674199264</v>
      </c>
      <c r="E5" s="223">
        <v>18.54594719845398</v>
      </c>
      <c r="F5" s="223">
        <v>18.257528991042388</v>
      </c>
      <c r="G5" s="223">
        <v>18.969308528662509</v>
      </c>
      <c r="H5" s="223">
        <v>19.101414357664581</v>
      </c>
      <c r="I5" s="223">
        <v>20.70329163310133</v>
      </c>
      <c r="J5" s="223">
        <v>20.387581679413621</v>
      </c>
      <c r="K5" s="223">
        <v>23.29601359852099</v>
      </c>
      <c r="L5" s="223">
        <v>33.205572503957256</v>
      </c>
      <c r="M5" s="223">
        <v>37.784004034528778</v>
      </c>
      <c r="N5" s="223">
        <v>42.938966200653233</v>
      </c>
      <c r="O5" s="223">
        <v>44.201560470622738</v>
      </c>
      <c r="P5" s="223">
        <v>48.883159709482328</v>
      </c>
      <c r="Q5" s="223">
        <v>45.998621299969543</v>
      </c>
      <c r="R5" s="223">
        <v>42.30803521251552</v>
      </c>
      <c r="S5" s="223">
        <v>44.113421683515263</v>
      </c>
      <c r="T5" s="223">
        <v>45.811289673890997</v>
      </c>
      <c r="U5" s="223">
        <v>48.486681984104543</v>
      </c>
      <c r="V5" s="223">
        <v>47.819945568884947</v>
      </c>
      <c r="W5" s="223">
        <v>49.992813973087337</v>
      </c>
      <c r="X5" s="223">
        <v>53.354953912279427</v>
      </c>
      <c r="Y5" s="223">
        <v>50.387197194576757</v>
      </c>
      <c r="DA5" s="89" t="s">
        <v>1579</v>
      </c>
    </row>
    <row r="6" spans="1:105" ht="12" customHeight="1" x14ac:dyDescent="0.25">
      <c r="A6" s="55" t="s">
        <v>91</v>
      </c>
      <c r="B6" s="259">
        <v>8.4176251396376495E-2</v>
      </c>
      <c r="C6" s="259">
        <v>9.551384557884382E-2</v>
      </c>
      <c r="D6" s="259">
        <v>6.5089708415530481E-2</v>
      </c>
      <c r="E6" s="259">
        <v>7.3727737430330287E-2</v>
      </c>
      <c r="F6" s="259">
        <v>7.2440575793124032E-2</v>
      </c>
      <c r="G6" s="259">
        <v>7.3338470092572133E-2</v>
      </c>
      <c r="H6" s="259">
        <v>7.3976291183479773E-2</v>
      </c>
      <c r="I6" s="259">
        <v>7.9059179818219666E-2</v>
      </c>
      <c r="J6" s="259">
        <v>7.7527206999781731E-2</v>
      </c>
      <c r="K6" s="259">
        <v>8.8189366124649379E-2</v>
      </c>
      <c r="L6" s="259">
        <v>0.12447682011498271</v>
      </c>
      <c r="M6" s="259">
        <v>0.1424302296072959</v>
      </c>
      <c r="N6" s="259">
        <v>0.1631790040011441</v>
      </c>
      <c r="O6" s="259">
        <v>0.16831951929228189</v>
      </c>
      <c r="P6" s="259">
        <v>0.1864471554918021</v>
      </c>
      <c r="Q6" s="259">
        <v>0.17541497981849499</v>
      </c>
      <c r="R6" s="259">
        <v>0.16137689177134729</v>
      </c>
      <c r="S6" s="259">
        <v>0.16807093098180231</v>
      </c>
      <c r="T6" s="259">
        <v>0.17509156395831069</v>
      </c>
      <c r="U6" s="259">
        <v>0.18512562571150909</v>
      </c>
      <c r="V6" s="259">
        <v>0.1834604877506022</v>
      </c>
      <c r="W6" s="259">
        <v>0.19158744999296279</v>
      </c>
      <c r="X6" s="259">
        <v>0.20453401322781689</v>
      </c>
      <c r="Y6" s="259">
        <v>0.19326468720882259</v>
      </c>
      <c r="DA6" s="67" t="s">
        <v>1580</v>
      </c>
    </row>
    <row r="7" spans="1:105" ht="12" customHeight="1" x14ac:dyDescent="0.25">
      <c r="A7" s="173" t="s">
        <v>92</v>
      </c>
      <c r="B7" s="224">
        <v>8.7186177235725037E-3</v>
      </c>
      <c r="C7" s="224">
        <v>9.892917457074147E-3</v>
      </c>
      <c r="D7" s="224">
        <v>6.7417148661271832E-3</v>
      </c>
      <c r="E7" s="224">
        <v>7.6364051334631899E-3</v>
      </c>
      <c r="F7" s="224">
        <v>7.5030864114117102E-3</v>
      </c>
      <c r="G7" s="224">
        <v>7.5960864799963761E-3</v>
      </c>
      <c r="H7" s="224">
        <v>7.6621492729505268E-3</v>
      </c>
      <c r="I7" s="224">
        <v>8.1886132363920769E-3</v>
      </c>
      <c r="J7" s="224">
        <v>8.0299380145178092E-3</v>
      </c>
      <c r="K7" s="224">
        <v>9.134279060543803E-3</v>
      </c>
      <c r="L7" s="224">
        <v>1.3198395430533061E-2</v>
      </c>
      <c r="M7" s="224">
        <v>1.490439969240075E-2</v>
      </c>
      <c r="N7" s="224">
        <v>1.6950835561296861E-2</v>
      </c>
      <c r="O7" s="224">
        <v>1.7433819156599601E-2</v>
      </c>
      <c r="P7" s="224">
        <v>1.9311402532359381E-2</v>
      </c>
      <c r="Q7" s="224">
        <v>1.8168736747660379E-2</v>
      </c>
      <c r="R7" s="224">
        <v>1.6714731357510601E-2</v>
      </c>
      <c r="S7" s="224">
        <v>1.7408071437811149E-2</v>
      </c>
      <c r="T7" s="224">
        <v>1.813523870986573E-2</v>
      </c>
      <c r="U7" s="224">
        <v>1.9174524104375729E-2</v>
      </c>
      <c r="V7" s="224">
        <v>1.9002056204019919E-2</v>
      </c>
      <c r="W7" s="224">
        <v>1.9843812351028611E-2</v>
      </c>
      <c r="X7" s="224">
        <v>2.1184762248491151E-2</v>
      </c>
      <c r="Y7" s="224">
        <v>2.0017533440697632E-2</v>
      </c>
      <c r="DA7" s="177" t="s">
        <v>1581</v>
      </c>
    </row>
    <row r="8" spans="1:105" ht="12" customHeight="1" x14ac:dyDescent="0.25">
      <c r="A8" s="173" t="s">
        <v>93</v>
      </c>
      <c r="B8" s="224">
        <v>0.15334567803444649</v>
      </c>
      <c r="C8" s="224">
        <v>0.18382667631991609</v>
      </c>
      <c r="D8" s="224">
        <v>8.2747954425650277E-2</v>
      </c>
      <c r="E8" s="224">
        <v>8.0432418380100942E-2</v>
      </c>
      <c r="F8" s="224">
        <v>8.3992325671457646E-2</v>
      </c>
      <c r="G8" s="224">
        <v>0.1268132326695208</v>
      </c>
      <c r="H8" s="224">
        <v>0.1201002155736464</v>
      </c>
      <c r="I8" s="224">
        <v>0.14733038851634991</v>
      </c>
      <c r="J8" s="224">
        <v>0.1644140493996438</v>
      </c>
      <c r="K8" s="224">
        <v>0.2921151532110996</v>
      </c>
      <c r="L8" s="224">
        <v>0.27625307201091293</v>
      </c>
      <c r="M8" s="224">
        <v>0.2900934908202501</v>
      </c>
      <c r="N8" s="224">
        <v>0.32439509197568578</v>
      </c>
      <c r="O8" s="224">
        <v>0.41397110342855631</v>
      </c>
      <c r="P8" s="224">
        <v>0.43585644734703211</v>
      </c>
      <c r="Q8" s="224">
        <v>0.43033860452425632</v>
      </c>
      <c r="R8" s="224">
        <v>0.46925551083342132</v>
      </c>
      <c r="S8" s="224">
        <v>0.46063775132024509</v>
      </c>
      <c r="T8" s="224">
        <v>0.36315972852967549</v>
      </c>
      <c r="U8" s="224">
        <v>0.42096351521359199</v>
      </c>
      <c r="V8" s="224">
        <v>0.34833959551480709</v>
      </c>
      <c r="W8" s="224">
        <v>0.40329608360076441</v>
      </c>
      <c r="X8" s="224">
        <v>0.44900021233064191</v>
      </c>
      <c r="Y8" s="224">
        <v>0.40047152823367699</v>
      </c>
      <c r="DA8" s="177" t="s">
        <v>1582</v>
      </c>
    </row>
    <row r="9" spans="1:105" ht="12" customHeight="1" x14ac:dyDescent="0.25">
      <c r="A9" s="173" t="s">
        <v>94</v>
      </c>
      <c r="B9" s="224">
        <v>1.660023440494526E-2</v>
      </c>
      <c r="C9" s="224">
        <v>1.883609924680972E-2</v>
      </c>
      <c r="D9" s="224">
        <v>1.2836214480012551E-2</v>
      </c>
      <c r="E9" s="224">
        <v>1.453970333896842E-2</v>
      </c>
      <c r="F9" s="224">
        <v>1.428586470229568E-2</v>
      </c>
      <c r="G9" s="224">
        <v>1.44629366863107E-2</v>
      </c>
      <c r="H9" s="224">
        <v>1.458872013997896E-2</v>
      </c>
      <c r="I9" s="224">
        <v>1.559110669665268E-2</v>
      </c>
      <c r="J9" s="224">
        <v>1.5288989324279779E-2</v>
      </c>
      <c r="K9" s="224">
        <v>1.739165293544705E-2</v>
      </c>
      <c r="L9" s="224">
        <v>2.5198748587891149E-2</v>
      </c>
      <c r="M9" s="224">
        <v>2.8377953524663359E-2</v>
      </c>
      <c r="N9" s="224">
        <v>3.2274364193812778E-2</v>
      </c>
      <c r="O9" s="224">
        <v>3.3193964198076242E-2</v>
      </c>
      <c r="P9" s="224">
        <v>3.6768879986409417E-2</v>
      </c>
      <c r="Q9" s="224">
        <v>3.4593246133209368E-2</v>
      </c>
      <c r="R9" s="224">
        <v>3.1824822161909273E-2</v>
      </c>
      <c r="S9" s="224">
        <v>3.3144940582081998E-2</v>
      </c>
      <c r="T9" s="224">
        <v>3.4529465922042007E-2</v>
      </c>
      <c r="U9" s="224">
        <v>3.6508263675252013E-2</v>
      </c>
      <c r="V9" s="224">
        <v>3.6179885064787823E-2</v>
      </c>
      <c r="W9" s="224">
        <v>3.7782587442065842E-2</v>
      </c>
      <c r="X9" s="224">
        <v>4.0335753933467437E-2</v>
      </c>
      <c r="Y9" s="224">
        <v>3.8113352123007323E-2</v>
      </c>
      <c r="DA9" s="177" t="s">
        <v>1583</v>
      </c>
    </row>
    <row r="10" spans="1:105" ht="12" customHeight="1" x14ac:dyDescent="0.25">
      <c r="A10" s="56" t="s">
        <v>95</v>
      </c>
      <c r="B10" s="260">
        <v>9.5725892509069974E-2</v>
      </c>
      <c r="C10" s="260">
        <v>0.1132991941002241</v>
      </c>
      <c r="D10" s="260">
        <v>7.303092496939867E-2</v>
      </c>
      <c r="E10" s="260">
        <v>7.2903118526587235E-2</v>
      </c>
      <c r="F10" s="260">
        <v>7.2200632437788945E-2</v>
      </c>
      <c r="G10" s="260">
        <v>8.4385893041757823E-2</v>
      </c>
      <c r="H10" s="260">
        <v>8.3468029247863715E-2</v>
      </c>
      <c r="I10" s="260">
        <v>9.3474613660516959E-2</v>
      </c>
      <c r="J10" s="260">
        <v>9.4654459587688644E-2</v>
      </c>
      <c r="K10" s="260">
        <v>0.13576767706331749</v>
      </c>
      <c r="L10" s="260">
        <v>0.15490833403921811</v>
      </c>
      <c r="M10" s="260">
        <v>0.16680542687568881</v>
      </c>
      <c r="N10" s="260">
        <v>0.18641611447883411</v>
      </c>
      <c r="O10" s="260">
        <v>0.2098173539318961</v>
      </c>
      <c r="P10" s="260">
        <v>0.22493951684693361</v>
      </c>
      <c r="Q10" s="260">
        <v>0.21520520812914251</v>
      </c>
      <c r="R10" s="260">
        <v>0.2190771119287131</v>
      </c>
      <c r="S10" s="260">
        <v>0.226420339080382</v>
      </c>
      <c r="T10" s="260">
        <v>0.1985807449467579</v>
      </c>
      <c r="U10" s="260">
        <v>0.22250158823360269</v>
      </c>
      <c r="V10" s="260">
        <v>0.19063598584734151</v>
      </c>
      <c r="W10" s="260">
        <v>0.2085663474403319</v>
      </c>
      <c r="X10" s="260">
        <v>0.2252926385819011</v>
      </c>
      <c r="Y10" s="260">
        <v>0.20382978751260539</v>
      </c>
      <c r="DA10" s="68" t="s">
        <v>1584</v>
      </c>
    </row>
    <row r="11" spans="1:105" ht="12" customHeight="1" x14ac:dyDescent="0.25">
      <c r="A11" s="37" t="s">
        <v>159</v>
      </c>
      <c r="B11" s="226">
        <v>3.367908575101847E-3</v>
      </c>
      <c r="C11" s="226">
        <v>2.0328118391873201E-3</v>
      </c>
      <c r="D11" s="226">
        <v>1.10802000469029E-3</v>
      </c>
      <c r="E11" s="226">
        <v>1.3605621503673441E-3</v>
      </c>
      <c r="F11" s="226">
        <v>1.3627784729648041E-3</v>
      </c>
      <c r="G11" s="226">
        <v>6.4438833510649064E-3</v>
      </c>
      <c r="H11" s="226">
        <v>6.6428433947585677E-3</v>
      </c>
      <c r="I11" s="226">
        <v>4.1431242755554636E-3</v>
      </c>
      <c r="J11" s="226">
        <v>4.2243037440092158E-3</v>
      </c>
      <c r="K11" s="226">
        <v>5.7119843556521551E-3</v>
      </c>
      <c r="L11" s="226">
        <v>1.5850539020720061E-2</v>
      </c>
      <c r="M11" s="226">
        <v>2.0670645048771349E-2</v>
      </c>
      <c r="N11" s="226">
        <v>2.0365863979197232E-2</v>
      </c>
      <c r="O11" s="226">
        <v>1.8114776316216271E-2</v>
      </c>
      <c r="P11" s="226">
        <v>1.690728162643931E-2</v>
      </c>
      <c r="Q11" s="226">
        <v>1.9478413481636349E-2</v>
      </c>
      <c r="R11" s="226">
        <v>1.4872608246010719E-2</v>
      </c>
      <c r="S11" s="226">
        <v>1.580220704970247E-2</v>
      </c>
      <c r="T11" s="226">
        <v>2.3127442482138841E-2</v>
      </c>
      <c r="U11" s="226">
        <v>2.025410402544453E-2</v>
      </c>
      <c r="V11" s="226">
        <v>1.8882061496383249E-2</v>
      </c>
      <c r="W11" s="226">
        <v>1.666486920979417E-2</v>
      </c>
      <c r="X11" s="226">
        <v>1.5824324674923031E-2</v>
      </c>
      <c r="Y11" s="226">
        <v>1.7382683318934559E-2</v>
      </c>
      <c r="DA11" s="69" t="s">
        <v>1585</v>
      </c>
    </row>
    <row r="12" spans="1:105" ht="12" customHeight="1" x14ac:dyDescent="0.25">
      <c r="A12" s="37" t="s">
        <v>35</v>
      </c>
      <c r="B12" s="226">
        <v>7.106886590370437E-2</v>
      </c>
      <c r="C12" s="226">
        <v>9.663530439288287E-2</v>
      </c>
      <c r="D12" s="226">
        <v>6.8034589064220719E-2</v>
      </c>
      <c r="E12" s="226">
        <v>6.6916060979391803E-2</v>
      </c>
      <c r="F12" s="226">
        <v>6.5648057575592639E-2</v>
      </c>
      <c r="G12" s="226">
        <v>6.6778267418269227E-2</v>
      </c>
      <c r="H12" s="226">
        <v>6.5156323771935448E-2</v>
      </c>
      <c r="I12" s="226">
        <v>7.1235462832399482E-2</v>
      </c>
      <c r="J12" s="226">
        <v>6.5318477280781606E-2</v>
      </c>
      <c r="K12" s="226">
        <v>4.6800711885806187E-2</v>
      </c>
      <c r="L12" s="226">
        <v>6.9527993338780888E-2</v>
      </c>
      <c r="M12" s="226">
        <v>7.5220902452051944E-2</v>
      </c>
      <c r="N12" s="226">
        <v>9.7083720459159056E-2</v>
      </c>
      <c r="O12" s="226">
        <v>9.0488030287162388E-2</v>
      </c>
      <c r="P12" s="226">
        <v>9.9259722491713984E-2</v>
      </c>
      <c r="Q12" s="226">
        <v>8.7425920927881762E-2</v>
      </c>
      <c r="R12" s="226">
        <v>7.5664107658509394E-2</v>
      </c>
      <c r="S12" s="226">
        <v>7.7428349870519983E-2</v>
      </c>
      <c r="T12" s="226">
        <v>8.0647208944546356E-2</v>
      </c>
      <c r="U12" s="226">
        <v>8.5466701848231255E-2</v>
      </c>
      <c r="V12" s="226">
        <v>8.0502048880919636E-2</v>
      </c>
      <c r="W12" s="226">
        <v>7.8409036695485559E-2</v>
      </c>
      <c r="X12" s="226">
        <v>5.9322142796926797E-2</v>
      </c>
      <c r="Y12" s="226">
        <v>6.0232278111733803E-2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8.9871479833817606E-3</v>
      </c>
      <c r="T14" s="226">
        <v>7.3643702429108809E-3</v>
      </c>
      <c r="U14" s="226">
        <v>8.5860793504242746E-3</v>
      </c>
      <c r="V14" s="226">
        <v>7.7188749221358622E-3</v>
      </c>
      <c r="W14" s="226">
        <v>8.3384413566009018E-3</v>
      </c>
      <c r="X14" s="226">
        <v>8.7606551301132388E-3</v>
      </c>
      <c r="Y14" s="226">
        <v>7.9936665734277358E-3</v>
      </c>
      <c r="DA14" s="69" t="s">
        <v>1588</v>
      </c>
    </row>
    <row r="15" spans="1:105" ht="12" customHeight="1" x14ac:dyDescent="0.25">
      <c r="A15" s="37" t="s">
        <v>40</v>
      </c>
      <c r="B15" s="226">
        <v>2.1289118030263759E-2</v>
      </c>
      <c r="C15" s="226">
        <v>1.463107786815389E-2</v>
      </c>
      <c r="D15" s="226">
        <v>3.8883159004876569E-3</v>
      </c>
      <c r="E15" s="226">
        <v>4.6264953968280856E-3</v>
      </c>
      <c r="F15" s="226">
        <v>5.1897963892315064E-3</v>
      </c>
      <c r="G15" s="226">
        <v>1.116374227242369E-2</v>
      </c>
      <c r="H15" s="226">
        <v>1.1668862081169689E-2</v>
      </c>
      <c r="I15" s="226">
        <v>1.8096026552562011E-2</v>
      </c>
      <c r="J15" s="226">
        <v>2.5111678562897831E-2</v>
      </c>
      <c r="K15" s="226">
        <v>8.3254980821859198E-2</v>
      </c>
      <c r="L15" s="226">
        <v>6.952980167971716E-2</v>
      </c>
      <c r="M15" s="226">
        <v>7.091387937486554E-2</v>
      </c>
      <c r="N15" s="226">
        <v>6.8966530040477841E-2</v>
      </c>
      <c r="O15" s="226">
        <v>0.1012145473285174</v>
      </c>
      <c r="P15" s="226">
        <v>0.1087725127287803</v>
      </c>
      <c r="Q15" s="226">
        <v>0.1083008737196243</v>
      </c>
      <c r="R15" s="226">
        <v>0.12854039602419301</v>
      </c>
      <c r="S15" s="226">
        <v>0.12420263417677781</v>
      </c>
      <c r="T15" s="226">
        <v>8.7441723277161792E-2</v>
      </c>
      <c r="U15" s="226">
        <v>0.1081947030095026</v>
      </c>
      <c r="V15" s="226">
        <v>8.3533000547902719E-2</v>
      </c>
      <c r="W15" s="226">
        <v>0.10515400017845131</v>
      </c>
      <c r="X15" s="226">
        <v>0.14138551597993801</v>
      </c>
      <c r="Y15" s="226">
        <v>0.1182211595085093</v>
      </c>
      <c r="DA15" s="69" t="s">
        <v>1589</v>
      </c>
    </row>
    <row r="16" spans="1:105" ht="12" customHeight="1" x14ac:dyDescent="0.25">
      <c r="A16" s="57" t="s">
        <v>1450</v>
      </c>
      <c r="B16" s="261">
        <v>0.59758768119737582</v>
      </c>
      <c r="C16" s="261">
        <v>0.71637204681805644</v>
      </c>
      <c r="D16" s="261">
        <v>0.32246854846435608</v>
      </c>
      <c r="E16" s="261">
        <v>0.31344491092904891</v>
      </c>
      <c r="F16" s="261">
        <v>0.32731785975152311</v>
      </c>
      <c r="G16" s="261">
        <v>0.49419081533617792</v>
      </c>
      <c r="H16" s="261">
        <v>0.46803020636706988</v>
      </c>
      <c r="I16" s="261">
        <v>0.57414611466008636</v>
      </c>
      <c r="J16" s="261">
        <v>0.64072109365177732</v>
      </c>
      <c r="K16" s="261">
        <v>1.138371940360942</v>
      </c>
      <c r="L16" s="261">
        <v>1.0795572539922269</v>
      </c>
      <c r="M16" s="261">
        <v>1.1362965494969239</v>
      </c>
      <c r="N16" s="261">
        <v>1.2731756488752719</v>
      </c>
      <c r="O16" s="261">
        <v>1.613244239756267</v>
      </c>
      <c r="P16" s="261">
        <v>1.6985313641935871</v>
      </c>
      <c r="Q16" s="261">
        <v>1.6770283460457029</v>
      </c>
      <c r="R16" s="261">
        <v>1.8286874217938001</v>
      </c>
      <c r="S16" s="261">
        <v>1.79510403691719</v>
      </c>
      <c r="T16" s="261">
        <v>1.415232452965302</v>
      </c>
      <c r="U16" s="261">
        <v>1.64049364905268</v>
      </c>
      <c r="V16" s="261">
        <v>1.3574784357871821</v>
      </c>
      <c r="W16" s="261">
        <v>1.5716437171501241</v>
      </c>
      <c r="X16" s="261">
        <v>1.749752579812029</v>
      </c>
      <c r="Y16" s="261">
        <v>1.5606364327332001</v>
      </c>
      <c r="DA16" s="70" t="s">
        <v>1590</v>
      </c>
    </row>
    <row r="17" spans="1:105" ht="12" customHeight="1" x14ac:dyDescent="0.25">
      <c r="A17" s="57" t="s">
        <v>1452</v>
      </c>
      <c r="B17" s="261">
        <v>2.279912918701648</v>
      </c>
      <c r="C17" s="261">
        <v>2.6940047838018959</v>
      </c>
      <c r="D17" s="261">
        <v>1.8811002180435721</v>
      </c>
      <c r="E17" s="261">
        <v>2.069097447849086</v>
      </c>
      <c r="F17" s="261">
        <v>2.0300020270538348</v>
      </c>
      <c r="G17" s="261">
        <v>2.0168547539709318</v>
      </c>
      <c r="H17" s="261">
        <v>2.009085461904772</v>
      </c>
      <c r="I17" s="261">
        <v>2.0914513356484128</v>
      </c>
      <c r="J17" s="261">
        <v>2.023571336026829</v>
      </c>
      <c r="K17" s="261">
        <v>2.1869156043816131</v>
      </c>
      <c r="L17" s="261">
        <v>3.2219861285618592</v>
      </c>
      <c r="M17" s="261">
        <v>3.524975078054132</v>
      </c>
      <c r="N17" s="261">
        <v>4.0417026713195963</v>
      </c>
      <c r="O17" s="261">
        <v>4.1106106415344597</v>
      </c>
      <c r="P17" s="261">
        <v>4.5349428393775817</v>
      </c>
      <c r="Q17" s="261">
        <v>4.2589346894746711</v>
      </c>
      <c r="R17" s="261">
        <v>3.9181343472110788</v>
      </c>
      <c r="S17" s="261">
        <v>4.067595698261905</v>
      </c>
      <c r="T17" s="261">
        <v>4.2615092751321884</v>
      </c>
      <c r="U17" s="261">
        <v>4.4818371377392889</v>
      </c>
      <c r="V17" s="261">
        <v>4.4534920448249693</v>
      </c>
      <c r="W17" s="261">
        <v>4.609812658461073</v>
      </c>
      <c r="X17" s="261">
        <v>4.8556245020070534</v>
      </c>
      <c r="Y17" s="261">
        <v>4.619615745359221</v>
      </c>
      <c r="DA17" s="70" t="s">
        <v>1591</v>
      </c>
    </row>
    <row r="18" spans="1:105" ht="12" customHeight="1" x14ac:dyDescent="0.25">
      <c r="A18" s="18" t="s">
        <v>28</v>
      </c>
      <c r="B18" s="230">
        <v>2.1163759457353531E-2</v>
      </c>
      <c r="C18" s="230">
        <v>2.412856952406784E-2</v>
      </c>
      <c r="D18" s="230">
        <v>1.1861676623733469E-2</v>
      </c>
      <c r="E18" s="230">
        <v>8.3128343805160265E-3</v>
      </c>
      <c r="F18" s="230">
        <v>8.820846122934092E-3</v>
      </c>
      <c r="G18" s="230">
        <v>0.25992309088546012</v>
      </c>
      <c r="H18" s="230">
        <v>0.42167053482904959</v>
      </c>
      <c r="I18" s="230">
        <v>0.71792881906832251</v>
      </c>
      <c r="J18" s="230">
        <v>0.79067318670963194</v>
      </c>
      <c r="K18" s="230">
        <v>0.92366695507487551</v>
      </c>
      <c r="L18" s="230">
        <v>0.94153581229240402</v>
      </c>
      <c r="M18" s="230">
        <v>1.088812882960414</v>
      </c>
      <c r="N18" s="230">
        <v>1.060417796733558</v>
      </c>
      <c r="O18" s="230">
        <v>0.81707086581140198</v>
      </c>
      <c r="P18" s="230">
        <v>0.76375810654610277</v>
      </c>
      <c r="Q18" s="230">
        <v>0.63218041570685712</v>
      </c>
      <c r="R18" s="230">
        <v>0.51256070748582794</v>
      </c>
      <c r="S18" s="230">
        <v>0.59842192125059235</v>
      </c>
      <c r="T18" s="230">
        <v>0.61547579855366064</v>
      </c>
      <c r="U18" s="230">
        <v>0.64300357988137136</v>
      </c>
      <c r="V18" s="230">
        <v>0.30523165154738319</v>
      </c>
      <c r="W18" s="230">
        <v>0.20679726845347091</v>
      </c>
      <c r="X18" s="230">
        <v>0.1210852695825855</v>
      </c>
      <c r="Y18" s="230">
        <v>0.1168058279952644</v>
      </c>
      <c r="DA18" s="71" t="s">
        <v>1592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1.160167621438135E-3</v>
      </c>
      <c r="T19" s="230">
        <v>8.6298567878901698E-3</v>
      </c>
      <c r="U19" s="230">
        <v>3.9643466325770876E-3</v>
      </c>
      <c r="V19" s="230">
        <v>4.3567285636347288E-4</v>
      </c>
      <c r="W19" s="230">
        <v>5.4418780315906021E-4</v>
      </c>
      <c r="X19" s="230">
        <v>1.36224174871644E-2</v>
      </c>
      <c r="Y19" s="230">
        <v>4.3647345898122393E-2</v>
      </c>
      <c r="DA19" s="71" t="s">
        <v>1593</v>
      </c>
    </row>
    <row r="20" spans="1:105" ht="12" customHeight="1" x14ac:dyDescent="0.25">
      <c r="A20" s="18" t="s">
        <v>159</v>
      </c>
      <c r="B20" s="295">
        <v>3.4585996776017709E-2</v>
      </c>
      <c r="C20" s="295">
        <v>3.967680646406193E-2</v>
      </c>
      <c r="D20" s="295">
        <v>1.9457512737403052E-2</v>
      </c>
      <c r="E20" s="295">
        <v>1.4755073435101129E-2</v>
      </c>
      <c r="F20" s="295">
        <v>1.5666380633827789E-2</v>
      </c>
      <c r="G20" s="295">
        <v>0.10665549746887711</v>
      </c>
      <c r="H20" s="295">
        <v>8.6954843536872467E-2</v>
      </c>
      <c r="I20" s="295">
        <v>5.5329756813622427E-2</v>
      </c>
      <c r="J20" s="295">
        <v>5.8425206562030478E-2</v>
      </c>
      <c r="K20" s="295">
        <v>0.1007610482902097</v>
      </c>
      <c r="L20" s="295">
        <v>0.14912309471549379</v>
      </c>
      <c r="M20" s="295">
        <v>0.1659344301892488</v>
      </c>
      <c r="N20" s="295">
        <v>0.1797418892872194</v>
      </c>
      <c r="O20" s="295">
        <v>0.20494081743321849</v>
      </c>
      <c r="P20" s="295">
        <v>0.16965658706420469</v>
      </c>
      <c r="Q20" s="295">
        <v>0.21560752590186411</v>
      </c>
      <c r="R20" s="295">
        <v>0.21643440238916481</v>
      </c>
      <c r="S20" s="295">
        <v>0.21234797601816061</v>
      </c>
      <c r="T20" s="295">
        <v>0.2045552338936347</v>
      </c>
      <c r="U20" s="295">
        <v>0.19503102844660911</v>
      </c>
      <c r="V20" s="295">
        <v>0.14273357527350169</v>
      </c>
      <c r="W20" s="295">
        <v>0.14227903339462111</v>
      </c>
      <c r="X20" s="295">
        <v>0.12582068476966299</v>
      </c>
      <c r="Y20" s="295">
        <v>0.13365056366187619</v>
      </c>
      <c r="DA20" s="122" t="s">
        <v>1594</v>
      </c>
    </row>
    <row r="21" spans="1:105" ht="12" customHeight="1" x14ac:dyDescent="0.25">
      <c r="A21" s="18" t="s">
        <v>32</v>
      </c>
      <c r="B21" s="295">
        <v>0.56202907568655891</v>
      </c>
      <c r="C21" s="295">
        <v>0.14239146513331449</v>
      </c>
      <c r="D21" s="295">
        <v>0</v>
      </c>
      <c r="E21" s="295">
        <v>0</v>
      </c>
      <c r="F21" s="295">
        <v>0</v>
      </c>
      <c r="G21" s="295">
        <v>1.6010297170114141E-2</v>
      </c>
      <c r="H21" s="295">
        <v>0</v>
      </c>
      <c r="I21" s="295">
        <v>3.3326594303290678E-2</v>
      </c>
      <c r="J21" s="295">
        <v>1.7587056446905919E-2</v>
      </c>
      <c r="K21" s="295">
        <v>0</v>
      </c>
      <c r="L21" s="295">
        <v>0</v>
      </c>
      <c r="M21" s="295">
        <v>0</v>
      </c>
      <c r="N21" s="295">
        <v>0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1595</v>
      </c>
    </row>
    <row r="22" spans="1:105" ht="12" customHeight="1" x14ac:dyDescent="0.25">
      <c r="A22" s="18" t="s">
        <v>33</v>
      </c>
      <c r="B22" s="295">
        <v>0.92489901624358284</v>
      </c>
      <c r="C22" s="295">
        <v>0.63346877780007294</v>
      </c>
      <c r="D22" s="295">
        <v>0.67266770839806811</v>
      </c>
      <c r="E22" s="295">
        <v>1.1042418892546599</v>
      </c>
      <c r="F22" s="295">
        <v>1.038901749747664</v>
      </c>
      <c r="G22" s="295">
        <v>0.40590548644927932</v>
      </c>
      <c r="H22" s="295">
        <v>0.52685845071544135</v>
      </c>
      <c r="I22" s="295">
        <v>0.1735839207490435</v>
      </c>
      <c r="J22" s="295">
        <v>0.119127228568253</v>
      </c>
      <c r="K22" s="295">
        <v>0.2154133050952125</v>
      </c>
      <c r="L22" s="295">
        <v>0.56477123520729822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0.1882684382351541</v>
      </c>
      <c r="S22" s="295">
        <v>5.5939201270070543E-2</v>
      </c>
      <c r="T22" s="295">
        <v>4.8847718839152478E-3</v>
      </c>
      <c r="U22" s="295">
        <v>4.7816199205865479E-4</v>
      </c>
      <c r="V22" s="295">
        <v>5.9345738670069259E-2</v>
      </c>
      <c r="W22" s="295">
        <v>9.2258190290178075E-5</v>
      </c>
      <c r="X22" s="295">
        <v>4.9804572024796752E-5</v>
      </c>
      <c r="Y22" s="295">
        <v>2.9661058129417951E-4</v>
      </c>
      <c r="DA22" s="122" t="s">
        <v>1596</v>
      </c>
    </row>
    <row r="23" spans="1:105" ht="12" customHeight="1" x14ac:dyDescent="0.25">
      <c r="A23" s="18" t="s">
        <v>35</v>
      </c>
      <c r="B23" s="295">
        <v>0.7123503320495399</v>
      </c>
      <c r="C23" s="295">
        <v>1.8409822006760499</v>
      </c>
      <c r="D23" s="295">
        <v>1.166121307498746</v>
      </c>
      <c r="E23" s="295">
        <v>0.70831689587563351</v>
      </c>
      <c r="F23" s="295">
        <v>0.73661326067814137</v>
      </c>
      <c r="G23" s="295">
        <v>1.0788100050584299</v>
      </c>
      <c r="H23" s="295">
        <v>0.83247381053097314</v>
      </c>
      <c r="I23" s="295">
        <v>0.92854144764416979</v>
      </c>
      <c r="J23" s="295">
        <v>0.88177019120216771</v>
      </c>
      <c r="K23" s="295">
        <v>0.80580947551858351</v>
      </c>
      <c r="L23" s="295">
        <v>0.63846164205715816</v>
      </c>
      <c r="M23" s="295">
        <v>0.58937981936293882</v>
      </c>
      <c r="N23" s="295">
        <v>0.83630966816091956</v>
      </c>
      <c r="O23" s="295">
        <v>0.99921942019670007</v>
      </c>
      <c r="P23" s="295">
        <v>0.97217453037021728</v>
      </c>
      <c r="Q23" s="295">
        <v>0.94454965587193185</v>
      </c>
      <c r="R23" s="295">
        <v>1.0747397512491981</v>
      </c>
      <c r="S23" s="295">
        <v>1.0155577500906949</v>
      </c>
      <c r="T23" s="295">
        <v>0.69622012257387578</v>
      </c>
      <c r="U23" s="295">
        <v>0.80327058268512153</v>
      </c>
      <c r="V23" s="295">
        <v>0.59396097769788303</v>
      </c>
      <c r="W23" s="295">
        <v>0.65340034242393941</v>
      </c>
      <c r="X23" s="295">
        <v>0.46038157294070331</v>
      </c>
      <c r="Y23" s="295">
        <v>0.45201985212253259</v>
      </c>
      <c r="DA23" s="122" t="s">
        <v>1597</v>
      </c>
    </row>
    <row r="24" spans="1:105" ht="12" customHeight="1" x14ac:dyDescent="0.25">
      <c r="A24" s="18" t="s">
        <v>38</v>
      </c>
      <c r="B24" s="295">
        <v>2.4884738488595778E-2</v>
      </c>
      <c r="C24" s="295">
        <v>1.335696420432898E-2</v>
      </c>
      <c r="D24" s="295">
        <v>1.099201278562161E-2</v>
      </c>
      <c r="E24" s="295">
        <v>0.2334707549031747</v>
      </c>
      <c r="F24" s="295">
        <v>0.22999978987126801</v>
      </c>
      <c r="G24" s="295">
        <v>0.1495503769387713</v>
      </c>
      <c r="H24" s="295">
        <v>0.14112782229243501</v>
      </c>
      <c r="I24" s="295">
        <v>0.18274079706996399</v>
      </c>
      <c r="J24" s="295">
        <v>0.15598846653784021</v>
      </c>
      <c r="K24" s="295">
        <v>0.14126482040273189</v>
      </c>
      <c r="L24" s="295">
        <v>0.92809434428950532</v>
      </c>
      <c r="M24" s="295">
        <v>1.6808479455415291</v>
      </c>
      <c r="N24" s="295">
        <v>1.9652333171378991</v>
      </c>
      <c r="O24" s="295">
        <v>2.089379538093139</v>
      </c>
      <c r="P24" s="295">
        <v>2.6293536153970569</v>
      </c>
      <c r="Q24" s="295">
        <v>2.4665970919940179</v>
      </c>
      <c r="R24" s="295">
        <v>1.9261310478517351</v>
      </c>
      <c r="S24" s="295">
        <v>2.1841686820109492</v>
      </c>
      <c r="T24" s="295">
        <v>2.7317434914392118</v>
      </c>
      <c r="U24" s="295">
        <v>2.8360894381015518</v>
      </c>
      <c r="V24" s="295">
        <v>3.351784428779768</v>
      </c>
      <c r="W24" s="295">
        <v>3.6066995681955918</v>
      </c>
      <c r="X24" s="295">
        <v>4.1346647526549134</v>
      </c>
      <c r="Y24" s="295">
        <v>3.8731955451001312</v>
      </c>
      <c r="DA24" s="122" t="s">
        <v>1598</v>
      </c>
    </row>
    <row r="25" spans="1:105" ht="12" customHeight="1" x14ac:dyDescent="0.25">
      <c r="A25" s="57" t="s">
        <v>1461</v>
      </c>
      <c r="B25" s="261">
        <v>17.033396335932231</v>
      </c>
      <c r="C25" s="261">
        <v>19.73372347040106</v>
      </c>
      <c r="D25" s="261">
        <v>13.70265704668321</v>
      </c>
      <c r="E25" s="261">
        <v>15.49068614089953</v>
      </c>
      <c r="F25" s="261">
        <v>15.2013288488829</v>
      </c>
      <c r="G25" s="261">
        <v>15.493084782283709</v>
      </c>
      <c r="H25" s="261">
        <v>15.702764703192059</v>
      </c>
      <c r="I25" s="261">
        <v>16.935241599633191</v>
      </c>
      <c r="J25" s="261">
        <v>16.51982614056837</v>
      </c>
      <c r="K25" s="261">
        <v>17.946600952952949</v>
      </c>
      <c r="L25" s="261">
        <v>26.89309652015702</v>
      </c>
      <c r="M25" s="261">
        <v>30.975137743781499</v>
      </c>
      <c r="N25" s="261">
        <v>35.226293222980658</v>
      </c>
      <c r="O25" s="261">
        <v>35.523755818801391</v>
      </c>
      <c r="P25" s="261">
        <v>39.516284334845949</v>
      </c>
      <c r="Q25" s="261">
        <v>36.985599215903846</v>
      </c>
      <c r="R25" s="261">
        <v>33.248558529570602</v>
      </c>
      <c r="S25" s="261">
        <v>34.988198540194773</v>
      </c>
      <c r="T25" s="261">
        <v>37.479537786663983</v>
      </c>
      <c r="U25" s="261">
        <v>39.321817024437848</v>
      </c>
      <c r="V25" s="261">
        <v>39.435855062853143</v>
      </c>
      <c r="W25" s="261">
        <v>40.8741470619767</v>
      </c>
      <c r="X25" s="261">
        <v>43.505850480544353</v>
      </c>
      <c r="Y25" s="261">
        <v>41.297221376947469</v>
      </c>
      <c r="DA25" s="70" t="s">
        <v>1599</v>
      </c>
    </row>
    <row r="26" spans="1:105" ht="12" customHeight="1" x14ac:dyDescent="0.25">
      <c r="A26" s="18" t="s">
        <v>28</v>
      </c>
      <c r="B26" s="230">
        <v>0.1934121451308673</v>
      </c>
      <c r="C26" s="230">
        <v>0.22050706066628101</v>
      </c>
      <c r="D26" s="230">
        <v>0.1084019276096912</v>
      </c>
      <c r="E26" s="230">
        <v>7.5969637289304212E-2</v>
      </c>
      <c r="F26" s="230">
        <v>8.0612273728767642E-2</v>
      </c>
      <c r="G26" s="230">
        <v>2.3753947250489431</v>
      </c>
      <c r="H26" s="230">
        <v>3.8535782285802358</v>
      </c>
      <c r="I26" s="230">
        <v>6.561034358147924</v>
      </c>
      <c r="J26" s="230">
        <v>7.2258332668694836</v>
      </c>
      <c r="K26" s="230">
        <v>8.4412416200211187</v>
      </c>
      <c r="L26" s="230">
        <v>8.5167836689559717</v>
      </c>
      <c r="M26" s="230">
        <v>9.9504833138862043</v>
      </c>
      <c r="N26" s="230">
        <v>9.6909852530913518</v>
      </c>
      <c r="O26" s="230">
        <v>7.4670773497951943</v>
      </c>
      <c r="P26" s="230">
        <v>6.9798607400465738</v>
      </c>
      <c r="Q26" s="230">
        <v>5.7773936883932233</v>
      </c>
      <c r="R26" s="230">
        <v>4.6842086891222721</v>
      </c>
      <c r="S26" s="230">
        <v>5.468880314749395</v>
      </c>
      <c r="T26" s="230">
        <v>5.6247329173378713</v>
      </c>
      <c r="U26" s="230">
        <v>5.8763048201472294</v>
      </c>
      <c r="V26" s="230">
        <v>2.7894622695262421</v>
      </c>
      <c r="W26" s="230">
        <v>1.889886500524004</v>
      </c>
      <c r="X26" s="230">
        <v>1.106578525469867</v>
      </c>
      <c r="Y26" s="230">
        <v>1.067469406930041</v>
      </c>
      <c r="DA26" s="71" t="s">
        <v>1600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8.7785739752123081E-3</v>
      </c>
      <c r="T27" s="295">
        <v>6.5299043696869508E-2</v>
      </c>
      <c r="U27" s="295">
        <v>2.999679488927845E-2</v>
      </c>
      <c r="V27" s="295">
        <v>3.296580880129948E-3</v>
      </c>
      <c r="W27" s="295">
        <v>4.1176747205876286E-3</v>
      </c>
      <c r="X27" s="295">
        <v>0.10307596714693811</v>
      </c>
      <c r="Y27" s="295">
        <v>0.33026387541602242</v>
      </c>
      <c r="DA27" s="122" t="s">
        <v>1601</v>
      </c>
    </row>
    <row r="28" spans="1:105" ht="12" customHeight="1" x14ac:dyDescent="0.25">
      <c r="A28" s="18" t="s">
        <v>159</v>
      </c>
      <c r="B28" s="295">
        <v>0.27557665428359268</v>
      </c>
      <c r="C28" s="295">
        <v>0.31613955349714151</v>
      </c>
      <c r="D28" s="295">
        <v>0.15503489159439279</v>
      </c>
      <c r="E28" s="295">
        <v>0.1175664763194971</v>
      </c>
      <c r="F28" s="295">
        <v>0.12482765171588719</v>
      </c>
      <c r="G28" s="295">
        <v>0.84981691705372298</v>
      </c>
      <c r="H28" s="295">
        <v>0.69284470853419577</v>
      </c>
      <c r="I28" s="295">
        <v>0.44086019448182362</v>
      </c>
      <c r="J28" s="295">
        <v>0.46552432923825759</v>
      </c>
      <c r="K28" s="295">
        <v>0.80285072452148454</v>
      </c>
      <c r="L28" s="295">
        <v>1.182906777012104</v>
      </c>
      <c r="M28" s="295">
        <v>1.3221436235637321</v>
      </c>
      <c r="N28" s="295">
        <v>1.432159634003388</v>
      </c>
      <c r="O28" s="295">
        <v>1.632941365262391</v>
      </c>
      <c r="P28" s="295">
        <v>1.3518012779306661</v>
      </c>
      <c r="Q28" s="295">
        <v>1.717932289509688</v>
      </c>
      <c r="R28" s="295">
        <v>1.7245207321488241</v>
      </c>
      <c r="S28" s="295">
        <v>1.6919606265491349</v>
      </c>
      <c r="T28" s="295">
        <v>1.6298690865458481</v>
      </c>
      <c r="U28" s="295">
        <v>1.5539814754760159</v>
      </c>
      <c r="V28" s="295">
        <v>1.137282275903108</v>
      </c>
      <c r="W28" s="295">
        <v>1.1336605462468869</v>
      </c>
      <c r="X28" s="295">
        <v>1.002522598178726</v>
      </c>
      <c r="Y28" s="295">
        <v>1.0649100390420201</v>
      </c>
      <c r="DA28" s="122" t="s">
        <v>1602</v>
      </c>
    </row>
    <row r="29" spans="1:105" ht="12" customHeight="1" x14ac:dyDescent="0.25">
      <c r="A29" s="18" t="s">
        <v>32</v>
      </c>
      <c r="B29" s="295">
        <v>4.4552654616373992</v>
      </c>
      <c r="C29" s="295">
        <v>1.1287525932096081</v>
      </c>
      <c r="D29" s="295">
        <v>0</v>
      </c>
      <c r="E29" s="295">
        <v>0</v>
      </c>
      <c r="F29" s="295">
        <v>0</v>
      </c>
      <c r="G29" s="295">
        <v>0.1269153627424448</v>
      </c>
      <c r="H29" s="295">
        <v>0</v>
      </c>
      <c r="I29" s="295">
        <v>0.26418352888963131</v>
      </c>
      <c r="J29" s="295">
        <v>0.13941450460378951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1603</v>
      </c>
    </row>
    <row r="30" spans="1:105" ht="12" customHeight="1" x14ac:dyDescent="0.25">
      <c r="A30" s="18" t="s">
        <v>33</v>
      </c>
      <c r="B30" s="295">
        <v>6.716873088997521</v>
      </c>
      <c r="C30" s="295">
        <v>4.6004258968796208</v>
      </c>
      <c r="D30" s="295">
        <v>4.8850993989885412</v>
      </c>
      <c r="E30" s="295">
        <v>8.0193107565432289</v>
      </c>
      <c r="F30" s="295">
        <v>7.5447925475517463</v>
      </c>
      <c r="G30" s="295">
        <v>2.9477981819904771</v>
      </c>
      <c r="H30" s="295">
        <v>3.8261921433263621</v>
      </c>
      <c r="I30" s="295">
        <v>1.2606145595195071</v>
      </c>
      <c r="J30" s="295">
        <v>0.86513496250300248</v>
      </c>
      <c r="K30" s="295">
        <v>1.5643911460545741</v>
      </c>
      <c r="L30" s="295">
        <v>4.101525295821844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1.367257596862077</v>
      </c>
      <c r="S30" s="295">
        <v>0.40624598905616999</v>
      </c>
      <c r="T30" s="295">
        <v>3.5474567749265572E-2</v>
      </c>
      <c r="U30" s="295">
        <v>3.472544959215714E-3</v>
      </c>
      <c r="V30" s="295">
        <v>0.43098520813507651</v>
      </c>
      <c r="W30" s="295">
        <v>6.7000455694777E-4</v>
      </c>
      <c r="X30" s="295">
        <v>3.6169461061929988E-4</v>
      </c>
      <c r="Y30" s="295">
        <v>2.15406827817632E-3</v>
      </c>
      <c r="DA30" s="122" t="s">
        <v>1604</v>
      </c>
    </row>
    <row r="31" spans="1:105" ht="12" customHeight="1" x14ac:dyDescent="0.25">
      <c r="A31" s="18" t="s">
        <v>35</v>
      </c>
      <c r="B31" s="295">
        <v>5.1638283943770356</v>
      </c>
      <c r="C31" s="295">
        <v>13.345282136729031</v>
      </c>
      <c r="D31" s="295">
        <v>8.4532147288047206</v>
      </c>
      <c r="E31" s="295">
        <v>5.1345900108111913</v>
      </c>
      <c r="F31" s="295">
        <v>5.3397103925262348</v>
      </c>
      <c r="G31" s="295">
        <v>7.8202949947826266</v>
      </c>
      <c r="H31" s="295">
        <v>6.0346036310910813</v>
      </c>
      <c r="I31" s="295">
        <v>6.7309980454497387</v>
      </c>
      <c r="J31" s="295">
        <v>6.3919531525232287</v>
      </c>
      <c r="K31" s="295">
        <v>5.841313835243013</v>
      </c>
      <c r="L31" s="295">
        <v>4.6262732010826424</v>
      </c>
      <c r="M31" s="295">
        <v>4.2724150033631174</v>
      </c>
      <c r="N31" s="295">
        <v>6.0624097675595197</v>
      </c>
      <c r="O31" s="295">
        <v>7.2433427515632163</v>
      </c>
      <c r="P31" s="295">
        <v>7.0472943134204504</v>
      </c>
      <c r="Q31" s="295">
        <v>6.8470415657100334</v>
      </c>
      <c r="R31" s="295">
        <v>7.7907897201350247</v>
      </c>
      <c r="S31" s="295">
        <v>7.361779324170076</v>
      </c>
      <c r="T31" s="295">
        <v>5.0469004869272931</v>
      </c>
      <c r="U31" s="295">
        <v>5.8229093981088402</v>
      </c>
      <c r="V31" s="295">
        <v>4.3056238255181656</v>
      </c>
      <c r="W31" s="295">
        <v>4.7364998502868314</v>
      </c>
      <c r="X31" s="295">
        <v>3.3373065634141361</v>
      </c>
      <c r="Y31" s="295">
        <v>3.2766924393742221</v>
      </c>
      <c r="DA31" s="122" t="s">
        <v>1605</v>
      </c>
    </row>
    <row r="32" spans="1:105" ht="12" customHeight="1" x14ac:dyDescent="0.25">
      <c r="A32" s="18" t="s">
        <v>38</v>
      </c>
      <c r="B32" s="295">
        <v>0.22844059150581991</v>
      </c>
      <c r="C32" s="295">
        <v>0.1226162294193815</v>
      </c>
      <c r="D32" s="295">
        <v>0.10090609968586529</v>
      </c>
      <c r="E32" s="295">
        <v>2.1432492599363111</v>
      </c>
      <c r="F32" s="295">
        <v>2.1113859833602602</v>
      </c>
      <c r="G32" s="295">
        <v>1.372864600665491</v>
      </c>
      <c r="H32" s="295">
        <v>1.295545991660181</v>
      </c>
      <c r="I32" s="295">
        <v>1.6775509131445649</v>
      </c>
      <c r="J32" s="295">
        <v>1.4319659248306129</v>
      </c>
      <c r="K32" s="295">
        <v>1.296803627112759</v>
      </c>
      <c r="L32" s="295">
        <v>8.4656075772844606</v>
      </c>
      <c r="M32" s="295">
        <v>15.43009580296844</v>
      </c>
      <c r="N32" s="295">
        <v>18.0407385683264</v>
      </c>
      <c r="O32" s="295">
        <v>19.180394352180588</v>
      </c>
      <c r="P32" s="295">
        <v>24.13732800344826</v>
      </c>
      <c r="Q32" s="295">
        <v>22.643231672290899</v>
      </c>
      <c r="R32" s="295">
        <v>17.681781791302399</v>
      </c>
      <c r="S32" s="295">
        <v>20.050553711694771</v>
      </c>
      <c r="T32" s="295">
        <v>25.077261684406832</v>
      </c>
      <c r="U32" s="295">
        <v>26.035151990857269</v>
      </c>
      <c r="V32" s="295">
        <v>30.769204902890412</v>
      </c>
      <c r="W32" s="295">
        <v>33.109312485641453</v>
      </c>
      <c r="X32" s="295">
        <v>37.956005131724069</v>
      </c>
      <c r="Y32" s="295">
        <v>35.555731547906987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0.83790861082997559</v>
      </c>
      <c r="C33" s="261">
        <f t="shared" si="0"/>
        <v>0.95786730337479731</v>
      </c>
      <c r="D33" s="261">
        <f t="shared" si="0"/>
        <v>0.43345441164478021</v>
      </c>
      <c r="E33" s="261">
        <f t="shared" si="0"/>
        <v>0.42347931596686084</v>
      </c>
      <c r="F33" s="261">
        <f t="shared" si="0"/>
        <v>0.44845777033805778</v>
      </c>
      <c r="G33" s="261">
        <f t="shared" si="0"/>
        <v>0.65858155810153429</v>
      </c>
      <c r="H33" s="261">
        <f t="shared" si="0"/>
        <v>0.62173858078276045</v>
      </c>
      <c r="I33" s="261">
        <f t="shared" si="0"/>
        <v>0.75880868123151013</v>
      </c>
      <c r="J33" s="261">
        <f t="shared" si="0"/>
        <v>0.84354846584073007</v>
      </c>
      <c r="K33" s="261">
        <f t="shared" si="0"/>
        <v>1.4815269724304339</v>
      </c>
      <c r="L33" s="261">
        <f t="shared" si="0"/>
        <v>1.4168972310626082</v>
      </c>
      <c r="M33" s="261">
        <f t="shared" si="0"/>
        <v>1.5049831626759362</v>
      </c>
      <c r="N33" s="261">
        <f t="shared" si="0"/>
        <v>1.6745792472669261</v>
      </c>
      <c r="O33" s="261">
        <f t="shared" si="0"/>
        <v>2.1112140105232169</v>
      </c>
      <c r="P33" s="261">
        <f t="shared" si="0"/>
        <v>2.2300777688606677</v>
      </c>
      <c r="Q33" s="261">
        <f t="shared" si="0"/>
        <v>2.2033382731925646</v>
      </c>
      <c r="R33" s="261">
        <f t="shared" si="0"/>
        <v>2.4144058458871411</v>
      </c>
      <c r="S33" s="261">
        <f t="shared" si="0"/>
        <v>2.3568413747390786</v>
      </c>
      <c r="T33" s="261">
        <f t="shared" si="0"/>
        <v>1.8655134170628866</v>
      </c>
      <c r="U33" s="261">
        <f t="shared" si="0"/>
        <v>2.1582606559363997</v>
      </c>
      <c r="V33" s="261">
        <f t="shared" si="0"/>
        <v>1.7955020150381029</v>
      </c>
      <c r="W33" s="261">
        <f t="shared" si="0"/>
        <v>2.0761342546722821</v>
      </c>
      <c r="X33" s="261">
        <f t="shared" si="0"/>
        <v>2.3033789695936755</v>
      </c>
      <c r="Y33" s="261">
        <f t="shared" si="0"/>
        <v>2.0540267510180588</v>
      </c>
      <c r="DA33" s="70"/>
    </row>
    <row r="34" spans="1:105" ht="12" customHeight="1" x14ac:dyDescent="0.25">
      <c r="A34" s="60" t="s">
        <v>1471</v>
      </c>
      <c r="B34" s="262">
        <v>0.76587584257901442</v>
      </c>
      <c r="C34" s="262">
        <v>0.91811137046451163</v>
      </c>
      <c r="D34" s="262">
        <v>0.41327972284421838</v>
      </c>
      <c r="E34" s="262">
        <v>0.40171491617579169</v>
      </c>
      <c r="F34" s="262">
        <v>0.41949466081038489</v>
      </c>
      <c r="G34" s="262">
        <v>0.63336112674216161</v>
      </c>
      <c r="H34" s="262">
        <v>0.59983336325739489</v>
      </c>
      <c r="I34" s="262">
        <v>0.73583283786521947</v>
      </c>
      <c r="J34" s="262">
        <v>0.82115616318507456</v>
      </c>
      <c r="K34" s="262">
        <v>1.4589517093882041</v>
      </c>
      <c r="L34" s="262">
        <v>1.3835740721042411</v>
      </c>
      <c r="M34" s="262">
        <v>1.456291862512719</v>
      </c>
      <c r="N34" s="262">
        <v>1.631717827381671</v>
      </c>
      <c r="O34" s="262">
        <v>2.0675539846026161</v>
      </c>
      <c r="P34" s="262">
        <v>2.1768590294433912</v>
      </c>
      <c r="Q34" s="262">
        <v>2.1493004925789689</v>
      </c>
      <c r="R34" s="262">
        <v>2.3436686599257222</v>
      </c>
      <c r="S34" s="262">
        <v>2.3006277740468599</v>
      </c>
      <c r="T34" s="262">
        <v>1.813779603334847</v>
      </c>
      <c r="U34" s="262">
        <v>2.102477168197793</v>
      </c>
      <c r="V34" s="262">
        <v>1.7397613329448209</v>
      </c>
      <c r="W34" s="262">
        <v>2.014238234788519</v>
      </c>
      <c r="X34" s="262">
        <v>2.242504779688935</v>
      </c>
      <c r="Y34" s="262">
        <v>2.0001311614793309</v>
      </c>
      <c r="DA34" s="72" t="s">
        <v>1607</v>
      </c>
    </row>
    <row r="35" spans="1:105" ht="12" customHeight="1" x14ac:dyDescent="0.25">
      <c r="A35" s="60" t="s">
        <v>1473</v>
      </c>
      <c r="B35" s="262">
        <v>7.2032768250961207E-2</v>
      </c>
      <c r="C35" s="262">
        <v>3.9755932910285688E-2</v>
      </c>
      <c r="D35" s="262">
        <v>2.0174688800561839E-2</v>
      </c>
      <c r="E35" s="262">
        <v>2.1764399791069151E-2</v>
      </c>
      <c r="F35" s="262">
        <v>2.8963109527672878E-2</v>
      </c>
      <c r="G35" s="262">
        <v>2.5220431359372679E-2</v>
      </c>
      <c r="H35" s="262">
        <v>2.190521752536552E-2</v>
      </c>
      <c r="I35" s="262">
        <v>2.2975843366290671E-2</v>
      </c>
      <c r="J35" s="262">
        <v>2.2392302655655508E-2</v>
      </c>
      <c r="K35" s="262">
        <v>2.257526304222986E-2</v>
      </c>
      <c r="L35" s="262">
        <v>3.3323158958367141E-2</v>
      </c>
      <c r="M35" s="262">
        <v>4.869130016321721E-2</v>
      </c>
      <c r="N35" s="262">
        <v>4.2861419885255013E-2</v>
      </c>
      <c r="O35" s="262">
        <v>4.3660025920600601E-2</v>
      </c>
      <c r="P35" s="262">
        <v>5.3218739417276673E-2</v>
      </c>
      <c r="Q35" s="262">
        <v>5.4037780613595557E-2</v>
      </c>
      <c r="R35" s="262">
        <v>7.07371859614188E-2</v>
      </c>
      <c r="S35" s="262">
        <v>5.621360069221866E-2</v>
      </c>
      <c r="T35" s="262">
        <v>5.1733813728039667E-2</v>
      </c>
      <c r="U35" s="262">
        <v>5.5783487738606877E-2</v>
      </c>
      <c r="V35" s="262">
        <v>5.5740682093281931E-2</v>
      </c>
      <c r="W35" s="262">
        <v>6.1896019883762809E-2</v>
      </c>
      <c r="X35" s="262">
        <v>6.087418990474032E-2</v>
      </c>
      <c r="Y35" s="262">
        <v>5.3895589538728077E-2</v>
      </c>
      <c r="DA35" s="72" t="s">
        <v>1608</v>
      </c>
    </row>
    <row r="36" spans="1:105" ht="12" customHeight="1" x14ac:dyDescent="0.25">
      <c r="A36" s="64" t="s">
        <v>28</v>
      </c>
      <c r="B36" s="229">
        <v>8.0960105758362568E-5</v>
      </c>
      <c r="C36" s="229">
        <v>1.8277502252496099E-4</v>
      </c>
      <c r="D36" s="229">
        <v>1.168303348857536E-4</v>
      </c>
      <c r="E36" s="229">
        <v>8.2858481649003272E-5</v>
      </c>
      <c r="F36" s="229">
        <v>6.8903567338988181E-5</v>
      </c>
      <c r="G36" s="229">
        <v>2.2890776401642381E-3</v>
      </c>
      <c r="H36" s="229">
        <v>4.1409908992940817E-3</v>
      </c>
      <c r="I36" s="229">
        <v>7.0769086973955899E-3</v>
      </c>
      <c r="J36" s="229">
        <v>7.7591788151541866E-3</v>
      </c>
      <c r="K36" s="229">
        <v>9.5221303179740691E-3</v>
      </c>
      <c r="L36" s="229">
        <v>9.6978817063567146E-3</v>
      </c>
      <c r="M36" s="229">
        <v>9.2633232825550093E-3</v>
      </c>
      <c r="N36" s="229">
        <v>1.0931901803477801E-2</v>
      </c>
      <c r="O36" s="229">
        <v>8.4232257314492548E-3</v>
      </c>
      <c r="P36" s="229">
        <v>7.3597148443589992E-3</v>
      </c>
      <c r="Q36" s="229">
        <v>5.7556126325781628E-3</v>
      </c>
      <c r="R36" s="229">
        <v>3.488351106042046E-3</v>
      </c>
      <c r="S36" s="229">
        <v>5.0887812199472424E-3</v>
      </c>
      <c r="T36" s="229">
        <v>5.8034804143331674E-3</v>
      </c>
      <c r="U36" s="229">
        <v>5.9520859044425237E-3</v>
      </c>
      <c r="V36" s="229">
        <v>2.8256638706866989E-3</v>
      </c>
      <c r="W36" s="229">
        <v>1.820603245327586E-3</v>
      </c>
      <c r="X36" s="229">
        <v>1.125614308722777E-3</v>
      </c>
      <c r="Y36" s="229">
        <v>1.141679754625588E-3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9.9640173078146441E-6</v>
      </c>
      <c r="T38" s="229">
        <v>8.218424656943895E-5</v>
      </c>
      <c r="U38" s="229">
        <v>3.7062513392412138E-5</v>
      </c>
      <c r="V38" s="229">
        <v>4.0734170973427387E-6</v>
      </c>
      <c r="W38" s="229">
        <v>4.8386784800443411E-6</v>
      </c>
      <c r="X38" s="229">
        <v>1.2789687257569479E-4</v>
      </c>
      <c r="Y38" s="229">
        <v>4.3086882717904878E-4</v>
      </c>
      <c r="DA38" s="73" t="s">
        <v>1611</v>
      </c>
    </row>
    <row r="39" spans="1:105" ht="12" customHeight="1" x14ac:dyDescent="0.25">
      <c r="A39" s="64" t="s">
        <v>159</v>
      </c>
      <c r="B39" s="229">
        <v>1.361655850930624E-4</v>
      </c>
      <c r="C39" s="229">
        <v>3.0932198588883421E-4</v>
      </c>
      <c r="D39" s="229">
        <v>1.9723576769948111E-4</v>
      </c>
      <c r="E39" s="229">
        <v>1.5136240788635291E-4</v>
      </c>
      <c r="F39" s="229">
        <v>1.2594732417075901E-4</v>
      </c>
      <c r="G39" s="229">
        <v>9.6669109049668121E-4</v>
      </c>
      <c r="H39" s="229">
        <v>8.788476769409577E-4</v>
      </c>
      <c r="I39" s="229">
        <v>5.6131904381117172E-4</v>
      </c>
      <c r="J39" s="229">
        <v>5.9007581604934303E-4</v>
      </c>
      <c r="K39" s="229">
        <v>1.0690553743864619E-3</v>
      </c>
      <c r="L39" s="229">
        <v>1.5750140291124861E-3</v>
      </c>
      <c r="M39" s="229">
        <v>1.4529105863159439E-3</v>
      </c>
      <c r="N39" s="229">
        <v>1.907026931592062E-3</v>
      </c>
      <c r="O39" s="229">
        <v>2.174382720563904E-3</v>
      </c>
      <c r="P39" s="229">
        <v>1.6825372613113771E-3</v>
      </c>
      <c r="Q39" s="229">
        <v>2.0202413006129558E-3</v>
      </c>
      <c r="R39" s="229">
        <v>1.5159678231038451E-3</v>
      </c>
      <c r="S39" s="229">
        <v>1.858417222035587E-3</v>
      </c>
      <c r="T39" s="229">
        <v>1.9850751312761061E-3</v>
      </c>
      <c r="U39" s="229">
        <v>1.8580111698539761E-3</v>
      </c>
      <c r="V39" s="229">
        <v>1.3598965950291501E-3</v>
      </c>
      <c r="W39" s="229">
        <v>1.289140434581598E-3</v>
      </c>
      <c r="X39" s="229">
        <v>1.20375788935081E-3</v>
      </c>
      <c r="Y39" s="229">
        <v>1.3444337059496431E-3</v>
      </c>
      <c r="DA39" s="73" t="s">
        <v>1612</v>
      </c>
    </row>
    <row r="40" spans="1:105" ht="12" customHeight="1" x14ac:dyDescent="0.25">
      <c r="A40" s="64" t="s">
        <v>32</v>
      </c>
      <c r="B40" s="229">
        <v>2.1451775009130921E-3</v>
      </c>
      <c r="C40" s="229">
        <v>1.0762060500195019E-3</v>
      </c>
      <c r="D40" s="229">
        <v>0</v>
      </c>
      <c r="E40" s="229">
        <v>0</v>
      </c>
      <c r="F40" s="229">
        <v>0</v>
      </c>
      <c r="G40" s="229">
        <v>1.4068288084085801E-4</v>
      </c>
      <c r="H40" s="229">
        <v>0</v>
      </c>
      <c r="I40" s="229">
        <v>3.2777765194121148E-4</v>
      </c>
      <c r="J40" s="229">
        <v>1.7220196640219229E-4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1613</v>
      </c>
    </row>
    <row r="41" spans="1:105" ht="12" customHeight="1" x14ac:dyDescent="0.25">
      <c r="A41" s="64" t="s">
        <v>33</v>
      </c>
      <c r="B41" s="229">
        <v>3.3149472212933399E-3</v>
      </c>
      <c r="C41" s="229">
        <v>4.4958781879158114E-3</v>
      </c>
      <c r="D41" s="229">
        <v>6.2074634630198099E-3</v>
      </c>
      <c r="E41" s="229">
        <v>1.0312313597488781E-2</v>
      </c>
      <c r="F41" s="229">
        <v>7.6034376603631984E-3</v>
      </c>
      <c r="G41" s="229">
        <v>3.3492273773748039E-3</v>
      </c>
      <c r="H41" s="229">
        <v>4.8476250653186137E-3</v>
      </c>
      <c r="I41" s="229">
        <v>1.603155870665711E-3</v>
      </c>
      <c r="J41" s="229">
        <v>1.0953018929755469E-3</v>
      </c>
      <c r="K41" s="229">
        <v>2.0806320737515038E-3</v>
      </c>
      <c r="L41" s="229">
        <v>5.4502529508848501E-3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1.2004842063730219E-3</v>
      </c>
      <c r="S41" s="229">
        <v>4.4568354241045688E-4</v>
      </c>
      <c r="T41" s="229">
        <v>4.3154479272469158E-5</v>
      </c>
      <c r="U41" s="229">
        <v>4.1470082808081421E-6</v>
      </c>
      <c r="V41" s="229">
        <v>5.1473597546597318E-4</v>
      </c>
      <c r="W41" s="229">
        <v>7.6099095811529836E-7</v>
      </c>
      <c r="X41" s="229">
        <v>4.337820285275461E-7</v>
      </c>
      <c r="Y41" s="229">
        <v>2.7162546208092331E-6</v>
      </c>
      <c r="DA41" s="73" t="s">
        <v>1614</v>
      </c>
    </row>
    <row r="42" spans="1:105" ht="12" customHeight="1" x14ac:dyDescent="0.25">
      <c r="A42" s="64" t="s">
        <v>35</v>
      </c>
      <c r="B42" s="229">
        <v>2.7455840007485702E-3</v>
      </c>
      <c r="C42" s="229">
        <v>1.405069202809826E-2</v>
      </c>
      <c r="D42" s="229">
        <v>1.157220522066822E-2</v>
      </c>
      <c r="E42" s="229">
        <v>7.1134174911752874E-3</v>
      </c>
      <c r="F42" s="229">
        <v>5.797407771546673E-3</v>
      </c>
      <c r="G42" s="229">
        <v>9.5724582359540226E-3</v>
      </c>
      <c r="H42" s="229">
        <v>8.2369125499248026E-3</v>
      </c>
      <c r="I42" s="229">
        <v>9.2220262500129734E-3</v>
      </c>
      <c r="J42" s="229">
        <v>8.7184045412359908E-3</v>
      </c>
      <c r="K42" s="229">
        <v>8.369777991133056E-3</v>
      </c>
      <c r="L42" s="229">
        <v>6.5784719125245913E-3</v>
      </c>
      <c r="M42" s="229">
        <v>5.0520970611039832E-3</v>
      </c>
      <c r="N42" s="229">
        <v>8.686577245620419E-3</v>
      </c>
      <c r="O42" s="229">
        <v>1.037868747583647E-2</v>
      </c>
      <c r="P42" s="229">
        <v>9.4387014225030975E-3</v>
      </c>
      <c r="Q42" s="229">
        <v>8.6643934996005582E-3</v>
      </c>
      <c r="R42" s="229">
        <v>7.3695513089712507E-3</v>
      </c>
      <c r="S42" s="229">
        <v>8.7010920830886199E-3</v>
      </c>
      <c r="T42" s="229">
        <v>6.6143468982813262E-3</v>
      </c>
      <c r="U42" s="229">
        <v>7.4917023913250759E-3</v>
      </c>
      <c r="V42" s="229">
        <v>5.5400246859412189E-3</v>
      </c>
      <c r="W42" s="229">
        <v>5.7957911405178619E-3</v>
      </c>
      <c r="X42" s="229">
        <v>4.3120032437953667E-3</v>
      </c>
      <c r="Y42" s="229">
        <v>4.4514361735581588E-3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1.0025123904756331E-4</v>
      </c>
      <c r="C44" s="229">
        <v>1.065544153989744E-4</v>
      </c>
      <c r="D44" s="229">
        <v>1.1401583816457569E-4</v>
      </c>
      <c r="E44" s="229">
        <v>2.4507485147351161E-3</v>
      </c>
      <c r="F44" s="229">
        <v>1.8920705161130081E-3</v>
      </c>
      <c r="G44" s="229">
        <v>1.387016380812716E-3</v>
      </c>
      <c r="H44" s="229">
        <v>1.459560424687562E-3</v>
      </c>
      <c r="I44" s="229">
        <v>1.8970384704887449E-3</v>
      </c>
      <c r="J44" s="229">
        <v>1.612091380139457E-3</v>
      </c>
      <c r="K44" s="229">
        <v>1.5336672849847661E-3</v>
      </c>
      <c r="L44" s="229">
        <v>1.00215383594885E-2</v>
      </c>
      <c r="M44" s="229">
        <v>1.505984199807422E-2</v>
      </c>
      <c r="N44" s="229">
        <v>2.133591390456473E-2</v>
      </c>
      <c r="O44" s="229">
        <v>2.2683729992750978E-2</v>
      </c>
      <c r="P44" s="229">
        <v>2.6682871815474369E-2</v>
      </c>
      <c r="Q44" s="229">
        <v>2.3649782572124699E-2</v>
      </c>
      <c r="R44" s="229">
        <v>1.380508642400775E-2</v>
      </c>
      <c r="S44" s="229">
        <v>1.9560091367970489E-2</v>
      </c>
      <c r="T44" s="229">
        <v>2.7126632102928702E-2</v>
      </c>
      <c r="U44" s="229">
        <v>2.764739007967483E-2</v>
      </c>
      <c r="V44" s="229">
        <v>3.2677244600704293E-2</v>
      </c>
      <c r="W44" s="229">
        <v>3.34394326398769E-2</v>
      </c>
      <c r="X44" s="229">
        <v>4.0477810394327907E-2</v>
      </c>
      <c r="Y44" s="229">
        <v>3.9868291861724463E-2</v>
      </c>
      <c r="DA44" s="73" t="s">
        <v>1617</v>
      </c>
    </row>
    <row r="45" spans="1:105" ht="12" customHeight="1" x14ac:dyDescent="0.25">
      <c r="A45" s="146" t="s">
        <v>39</v>
      </c>
      <c r="B45" s="325">
        <v>6.3509682598107214E-2</v>
      </c>
      <c r="C45" s="325">
        <v>1.9534505220439351E-2</v>
      </c>
      <c r="D45" s="325">
        <v>1.9669381761239909E-3</v>
      </c>
      <c r="E45" s="325">
        <v>1.653699298134614E-3</v>
      </c>
      <c r="F45" s="325">
        <v>1.3475342688140249E-2</v>
      </c>
      <c r="G45" s="325">
        <v>7.5152777537293583E-3</v>
      </c>
      <c r="H45" s="325">
        <v>2.3412809091994981E-3</v>
      </c>
      <c r="I45" s="325">
        <v>2.2876173819752648E-3</v>
      </c>
      <c r="J45" s="325">
        <v>2.4450482436987938E-3</v>
      </c>
      <c r="K45" s="325">
        <v>0</v>
      </c>
      <c r="L45" s="325">
        <v>0</v>
      </c>
      <c r="M45" s="325">
        <v>1.7863127235168051E-2</v>
      </c>
      <c r="N45" s="325">
        <v>0</v>
      </c>
      <c r="O45" s="325">
        <v>0</v>
      </c>
      <c r="P45" s="325">
        <v>8.0549140736288303E-3</v>
      </c>
      <c r="Q45" s="325">
        <v>1.394775060867919E-2</v>
      </c>
      <c r="R45" s="325">
        <v>4.3357745092920889E-2</v>
      </c>
      <c r="S45" s="325">
        <v>2.0549571239458438E-2</v>
      </c>
      <c r="T45" s="325">
        <v>1.0078940455378471E-2</v>
      </c>
      <c r="U45" s="325">
        <v>1.2793088671637261E-2</v>
      </c>
      <c r="V45" s="325">
        <v>1.281904294835726E-2</v>
      </c>
      <c r="W45" s="325">
        <v>1.9545452754020708E-2</v>
      </c>
      <c r="X45" s="325">
        <v>1.3626673413939231E-2</v>
      </c>
      <c r="Y45" s="325">
        <v>6.6561629610703823E-3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5.8561744203542343</v>
      </c>
      <c r="C48" s="223">
        <v>2.8146168971101</v>
      </c>
      <c r="D48" s="223">
        <v>26.359710446427339</v>
      </c>
      <c r="E48" s="223">
        <v>34.65300395756104</v>
      </c>
      <c r="F48" s="223">
        <v>30.542018576557361</v>
      </c>
      <c r="G48" s="223">
        <v>44.824440703244463</v>
      </c>
      <c r="H48" s="223">
        <v>45.783317337604771</v>
      </c>
      <c r="I48" s="223">
        <v>51.174818431312502</v>
      </c>
      <c r="J48" s="223">
        <v>47.393162719428233</v>
      </c>
      <c r="K48" s="223">
        <v>13.922883245305441</v>
      </c>
      <c r="L48" s="223">
        <v>38.201066339136453</v>
      </c>
      <c r="M48" s="223">
        <v>48.560897641292698</v>
      </c>
      <c r="N48" s="223">
        <v>42.715335629911102</v>
      </c>
      <c r="O48" s="223">
        <v>31.194927578642421</v>
      </c>
      <c r="P48" s="223">
        <v>32.808329192737922</v>
      </c>
      <c r="Q48" s="223">
        <v>19.716736480936941</v>
      </c>
      <c r="R48" s="223">
        <v>6.2123356398928049</v>
      </c>
      <c r="S48" s="223">
        <v>17.714175444498629</v>
      </c>
      <c r="T48" s="223">
        <v>43.349445428021333</v>
      </c>
      <c r="U48" s="223">
        <v>35.419819908396029</v>
      </c>
      <c r="V48" s="223">
        <v>47.295528329822403</v>
      </c>
      <c r="W48" s="223">
        <v>40.443574223871749</v>
      </c>
      <c r="X48" s="223">
        <v>33.757666028915807</v>
      </c>
      <c r="Y48" s="223">
        <v>34.239214443550253</v>
      </c>
      <c r="DA48" s="89" t="s">
        <v>1619</v>
      </c>
    </row>
    <row r="49" spans="1:105" ht="12" customHeight="1" x14ac:dyDescent="0.25">
      <c r="A49" s="55" t="s">
        <v>91</v>
      </c>
      <c r="B49" s="259">
        <v>3.3453040143363623E-2</v>
      </c>
      <c r="C49" s="259">
        <v>1.5654644199209429E-2</v>
      </c>
      <c r="D49" s="259">
        <v>0.14682795474960539</v>
      </c>
      <c r="E49" s="259">
        <v>0.19306737820421929</v>
      </c>
      <c r="F49" s="259">
        <v>0.17009837080232909</v>
      </c>
      <c r="G49" s="259">
        <v>0.2461741483115655</v>
      </c>
      <c r="H49" s="259">
        <v>0.25161079142590159</v>
      </c>
      <c r="I49" s="259">
        <v>0.27917381920462331</v>
      </c>
      <c r="J49" s="259">
        <v>0.25799793644272401</v>
      </c>
      <c r="K49" s="259">
        <v>7.5540806004236558E-2</v>
      </c>
      <c r="L49" s="259">
        <v>0.20830201461545181</v>
      </c>
      <c r="M49" s="259">
        <v>0.26405869915263108</v>
      </c>
      <c r="N49" s="259">
        <v>0.23152274424246419</v>
      </c>
      <c r="O49" s="259">
        <v>0.16827199129100651</v>
      </c>
      <c r="P49" s="259">
        <v>0.17684742800438261</v>
      </c>
      <c r="Q49" s="259">
        <v>0.10611320941824121</v>
      </c>
      <c r="R49" s="259">
        <v>3.34024670939016E-2</v>
      </c>
      <c r="S49" s="259">
        <v>9.4885117425445045E-2</v>
      </c>
      <c r="T49" s="259">
        <v>0.23268160976936511</v>
      </c>
      <c r="U49" s="259">
        <v>0.1899783323409425</v>
      </c>
      <c r="V49" s="259">
        <v>0.25192466505916528</v>
      </c>
      <c r="W49" s="259">
        <v>0.2145035651292867</v>
      </c>
      <c r="X49" s="259">
        <v>0.17834138973626601</v>
      </c>
      <c r="Y49" s="259">
        <v>0.18056429583427491</v>
      </c>
      <c r="DA49" s="67" t="s">
        <v>1620</v>
      </c>
    </row>
    <row r="50" spans="1:105" ht="12" customHeight="1" x14ac:dyDescent="0.25">
      <c r="A50" s="173" t="s">
        <v>92</v>
      </c>
      <c r="B50" s="224">
        <v>1.1424168779738991E-2</v>
      </c>
      <c r="C50" s="224">
        <v>5.3460402029861199E-3</v>
      </c>
      <c r="D50" s="224">
        <v>5.0141551543743043E-2</v>
      </c>
      <c r="E50" s="224">
        <v>6.5932253242587696E-2</v>
      </c>
      <c r="F50" s="224">
        <v>5.8088367720143717E-2</v>
      </c>
      <c r="G50" s="224">
        <v>8.406814470276866E-2</v>
      </c>
      <c r="H50" s="224">
        <v>8.5924751105870251E-2</v>
      </c>
      <c r="I50" s="224">
        <v>9.5337488485651142E-2</v>
      </c>
      <c r="J50" s="224">
        <v>8.8105952646302499E-2</v>
      </c>
      <c r="K50" s="224">
        <v>2.5797084924166991E-2</v>
      </c>
      <c r="L50" s="224">
        <v>7.1134861343794986E-2</v>
      </c>
      <c r="M50" s="224">
        <v>9.0175695062393882E-2</v>
      </c>
      <c r="N50" s="224">
        <v>7.9064709671804179E-2</v>
      </c>
      <c r="O50" s="224">
        <v>5.7464661542654623E-2</v>
      </c>
      <c r="P50" s="224">
        <v>6.0393161791174273E-2</v>
      </c>
      <c r="Q50" s="224">
        <v>3.6237520086623953E-2</v>
      </c>
      <c r="R50" s="224">
        <v>1.140689815051414E-2</v>
      </c>
      <c r="S50" s="224">
        <v>3.2403141583192623E-2</v>
      </c>
      <c r="T50" s="224">
        <v>7.9460460710143316E-2</v>
      </c>
      <c r="U50" s="224">
        <v>6.4877348182862379E-2</v>
      </c>
      <c r="V50" s="224">
        <v>8.6031938534771979E-2</v>
      </c>
      <c r="W50" s="224">
        <v>7.3252682607946457E-2</v>
      </c>
      <c r="X50" s="224">
        <v>6.0903347738471308E-2</v>
      </c>
      <c r="Y50" s="224">
        <v>6.1662467218684E-2</v>
      </c>
      <c r="DA50" s="177" t="s">
        <v>1621</v>
      </c>
    </row>
    <row r="51" spans="1:105" ht="12" customHeight="1" x14ac:dyDescent="0.25">
      <c r="A51" s="173" t="s">
        <v>93</v>
      </c>
      <c r="B51" s="224">
        <v>4.883497200719502E-2</v>
      </c>
      <c r="C51" s="224">
        <v>2.470633507788926E-2</v>
      </c>
      <c r="D51" s="224">
        <v>0.15870793778053671</v>
      </c>
      <c r="E51" s="224">
        <v>0.1844823771148783</v>
      </c>
      <c r="F51" s="224">
        <v>0.17082543348042911</v>
      </c>
      <c r="G51" s="224">
        <v>0.35378664591293252</v>
      </c>
      <c r="H51" s="224">
        <v>0.34229952339551689</v>
      </c>
      <c r="I51" s="224">
        <v>0.42998466625775578</v>
      </c>
      <c r="J51" s="224">
        <v>0.44825622249273761</v>
      </c>
      <c r="K51" s="224">
        <v>0.1983964989932066</v>
      </c>
      <c r="L51" s="224">
        <v>0.38422772050899379</v>
      </c>
      <c r="M51" s="224">
        <v>0.44854773043973728</v>
      </c>
      <c r="N51" s="224">
        <v>0.3877803007644039</v>
      </c>
      <c r="O51" s="224">
        <v>0.34196542795650509</v>
      </c>
      <c r="P51" s="224">
        <v>0.34412780595234349</v>
      </c>
      <c r="Q51" s="224">
        <v>0.2158162336823391</v>
      </c>
      <c r="R51" s="224">
        <v>7.8514243222558913E-2</v>
      </c>
      <c r="S51" s="224">
        <v>0.2131062350660094</v>
      </c>
      <c r="T51" s="224">
        <v>0.40857931624882049</v>
      </c>
      <c r="U51" s="224">
        <v>0.36232176496213042</v>
      </c>
      <c r="V51" s="224">
        <v>0.41415485587072631</v>
      </c>
      <c r="W51" s="224">
        <v>0.38898000603244742</v>
      </c>
      <c r="X51" s="224">
        <v>0.34237526503581939</v>
      </c>
      <c r="Y51" s="224">
        <v>0.32853115105981823</v>
      </c>
      <c r="DA51" s="177" t="s">
        <v>1622</v>
      </c>
    </row>
    <row r="52" spans="1:105" ht="12" customHeight="1" x14ac:dyDescent="0.25">
      <c r="A52" s="173" t="s">
        <v>94</v>
      </c>
      <c r="B52" s="224">
        <v>3.2080928660881261E-2</v>
      </c>
      <c r="C52" s="224">
        <v>1.50125525696338E-2</v>
      </c>
      <c r="D52" s="224">
        <v>0.1408056523879081</v>
      </c>
      <c r="E52" s="224">
        <v>0.1856580833575919</v>
      </c>
      <c r="F52" s="224">
        <v>0.16389246057141019</v>
      </c>
      <c r="G52" s="224">
        <v>0.23773084110922449</v>
      </c>
      <c r="H52" s="224">
        <v>0.24347606751280551</v>
      </c>
      <c r="I52" s="224">
        <v>0.27064231915236281</v>
      </c>
      <c r="J52" s="224">
        <v>0.25052473696511879</v>
      </c>
      <c r="K52" s="224">
        <v>7.3461031842683835E-2</v>
      </c>
      <c r="L52" s="224">
        <v>0.2028359810459511</v>
      </c>
      <c r="M52" s="224">
        <v>0.2574363436657236</v>
      </c>
      <c r="N52" s="224">
        <v>0.2258558420487323</v>
      </c>
      <c r="O52" s="224">
        <v>0.164153255917034</v>
      </c>
      <c r="P52" s="224">
        <v>0.17251879462975259</v>
      </c>
      <c r="Q52" s="224">
        <v>0.10351591306533341</v>
      </c>
      <c r="R52" s="224">
        <v>3.258488645114517E-2</v>
      </c>
      <c r="S52" s="224">
        <v>9.2562647199679035E-2</v>
      </c>
      <c r="T52" s="224">
        <v>0.22698634242464941</v>
      </c>
      <c r="U52" s="224">
        <v>0.18532829835906761</v>
      </c>
      <c r="V52" s="224">
        <v>0.2457583921007564</v>
      </c>
      <c r="W52" s="224">
        <v>0.20925323550067179</v>
      </c>
      <c r="X52" s="224">
        <v>0.17397618917665611</v>
      </c>
      <c r="Y52" s="224">
        <v>0.1761446859703675</v>
      </c>
      <c r="DA52" s="177" t="s">
        <v>1623</v>
      </c>
    </row>
    <row r="53" spans="1:105" ht="12" customHeight="1" x14ac:dyDescent="0.25">
      <c r="A53" s="56" t="s">
        <v>95</v>
      </c>
      <c r="B53" s="260">
        <v>5.9200462780143057E-2</v>
      </c>
      <c r="C53" s="260">
        <v>2.957078729870051E-2</v>
      </c>
      <c r="D53" s="260">
        <v>0.27200974145944712</v>
      </c>
      <c r="E53" s="260">
        <v>0.32625232964823342</v>
      </c>
      <c r="F53" s="260">
        <v>0.28650861334414462</v>
      </c>
      <c r="G53" s="260">
        <v>0.46723102770116609</v>
      </c>
      <c r="H53" s="260">
        <v>0.4770136702306893</v>
      </c>
      <c r="I53" s="260">
        <v>0.55231447116001209</v>
      </c>
      <c r="J53" s="260">
        <v>0.52246907614993632</v>
      </c>
      <c r="K53" s="260">
        <v>0.18668456600193201</v>
      </c>
      <c r="L53" s="260">
        <v>0.42201904117895861</v>
      </c>
      <c r="M53" s="260">
        <v>0.51443460336236901</v>
      </c>
      <c r="N53" s="260">
        <v>0.44693524907322502</v>
      </c>
      <c r="O53" s="260">
        <v>0.35090187580932769</v>
      </c>
      <c r="P53" s="260">
        <v>0.35956230684298918</v>
      </c>
      <c r="Q53" s="260">
        <v>0.2185036461816694</v>
      </c>
      <c r="R53" s="260">
        <v>7.4210982877667572E-2</v>
      </c>
      <c r="S53" s="260">
        <v>0.21604709914510931</v>
      </c>
      <c r="T53" s="260">
        <v>0.46079971735957359</v>
      </c>
      <c r="U53" s="260">
        <v>0.39498395603715047</v>
      </c>
      <c r="V53" s="260">
        <v>0.47713864787083399</v>
      </c>
      <c r="W53" s="260">
        <v>0.42353821116001628</v>
      </c>
      <c r="X53" s="260">
        <v>0.36174968856529849</v>
      </c>
      <c r="Y53" s="260">
        <v>0.36020367339264248</v>
      </c>
      <c r="DA53" s="68" t="s">
        <v>1624</v>
      </c>
    </row>
    <row r="54" spans="1:105" ht="12" customHeight="1" x14ac:dyDescent="0.25">
      <c r="A54" s="37" t="s">
        <v>159</v>
      </c>
      <c r="B54" s="226">
        <v>2.082840295569459E-3</v>
      </c>
      <c r="C54" s="226">
        <v>5.3055846506475308E-4</v>
      </c>
      <c r="D54" s="226">
        <v>4.1269124707648194E-3</v>
      </c>
      <c r="E54" s="226">
        <v>6.0887185645792912E-3</v>
      </c>
      <c r="F54" s="226">
        <v>5.4078164885996384E-3</v>
      </c>
      <c r="G54" s="226">
        <v>3.5678738850516457E-2</v>
      </c>
      <c r="H54" s="226">
        <v>3.7963363182946817E-2</v>
      </c>
      <c r="I54" s="226">
        <v>2.448052368009079E-2</v>
      </c>
      <c r="J54" s="226">
        <v>2.3317106073217461E-2</v>
      </c>
      <c r="K54" s="226">
        <v>7.854147198433999E-3</v>
      </c>
      <c r="L54" s="226">
        <v>4.3181855393270421E-2</v>
      </c>
      <c r="M54" s="226">
        <v>6.374909549455926E-2</v>
      </c>
      <c r="N54" s="226">
        <v>4.8827444534938043E-2</v>
      </c>
      <c r="O54" s="226">
        <v>3.0295439676976919E-2</v>
      </c>
      <c r="P54" s="226">
        <v>2.7026025792450611E-2</v>
      </c>
      <c r="Q54" s="226">
        <v>1.977695802332852E-2</v>
      </c>
      <c r="R54" s="226">
        <v>5.0380017619097621E-3</v>
      </c>
      <c r="S54" s="226">
        <v>1.5078243443344521E-2</v>
      </c>
      <c r="T54" s="226">
        <v>5.3666426530309813E-2</v>
      </c>
      <c r="U54" s="226">
        <v>3.5955006871945888E-2</v>
      </c>
      <c r="V54" s="226">
        <v>4.729202564850192E-2</v>
      </c>
      <c r="W54" s="226">
        <v>3.3859752389549393E-2</v>
      </c>
      <c r="X54" s="226">
        <v>2.5419067490556849E-2</v>
      </c>
      <c r="Y54" s="226">
        <v>3.0755055682652951E-2</v>
      </c>
      <c r="DA54" s="69" t="s">
        <v>1625</v>
      </c>
    </row>
    <row r="55" spans="1:105" ht="12" customHeight="1" x14ac:dyDescent="0.25">
      <c r="A55" s="37" t="s">
        <v>35</v>
      </c>
      <c r="B55" s="226">
        <v>4.3951637749009113E-2</v>
      </c>
      <c r="C55" s="226">
        <v>2.5221556555992009E-2</v>
      </c>
      <c r="D55" s="226">
        <v>0.25340047369539398</v>
      </c>
      <c r="E55" s="226">
        <v>0.29945935409399571</v>
      </c>
      <c r="F55" s="226">
        <v>0.26050649848428958</v>
      </c>
      <c r="G55" s="226">
        <v>0.36974045529744731</v>
      </c>
      <c r="H55" s="226">
        <v>0.37236361540170798</v>
      </c>
      <c r="I55" s="226">
        <v>0.42090975764828659</v>
      </c>
      <c r="J55" s="226">
        <v>0.36054174973969549</v>
      </c>
      <c r="K55" s="226">
        <v>6.4352361150795512E-2</v>
      </c>
      <c r="L55" s="226">
        <v>0.18941612964800711</v>
      </c>
      <c r="M55" s="226">
        <v>0.23198426959045551</v>
      </c>
      <c r="N55" s="226">
        <v>0.23275958146470299</v>
      </c>
      <c r="O55" s="226">
        <v>0.15133361931712741</v>
      </c>
      <c r="P55" s="226">
        <v>0.15866511716570419</v>
      </c>
      <c r="Q55" s="226">
        <v>8.876589307294569E-2</v>
      </c>
      <c r="R55" s="226">
        <v>2.5630736814381459E-2</v>
      </c>
      <c r="S55" s="226">
        <v>7.3881041116097501E-2</v>
      </c>
      <c r="T55" s="226">
        <v>0.18713904561818981</v>
      </c>
      <c r="U55" s="226">
        <v>0.15172015747599879</v>
      </c>
      <c r="V55" s="226">
        <v>0.2016254931254533</v>
      </c>
      <c r="W55" s="226">
        <v>0.15931181542378409</v>
      </c>
      <c r="X55" s="226">
        <v>9.5290862796131789E-2</v>
      </c>
      <c r="Y55" s="226">
        <v>0.1065685333634067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8.5754100505438229E-3</v>
      </c>
      <c r="T57" s="226">
        <v>1.7088765214242851E-2</v>
      </c>
      <c r="U57" s="226">
        <v>1.524197474545172E-2</v>
      </c>
      <c r="V57" s="226">
        <v>1.900431211085072E-2</v>
      </c>
      <c r="W57" s="226">
        <v>1.671429696520365E-2</v>
      </c>
      <c r="X57" s="226">
        <v>1.392814077138569E-2</v>
      </c>
      <c r="Y57" s="226">
        <v>1.371224317723361E-2</v>
      </c>
      <c r="DA57" s="69" t="s">
        <v>1628</v>
      </c>
    </row>
    <row r="58" spans="1:105" ht="12" customHeight="1" x14ac:dyDescent="0.25">
      <c r="A58" s="37" t="s">
        <v>40</v>
      </c>
      <c r="B58" s="226">
        <v>1.316598473556449E-2</v>
      </c>
      <c r="C58" s="226">
        <v>3.818672277643743E-3</v>
      </c>
      <c r="D58" s="226">
        <v>1.4482355293288221E-2</v>
      </c>
      <c r="E58" s="226">
        <v>2.0704256989658439E-2</v>
      </c>
      <c r="F58" s="226">
        <v>2.0594298371255419E-2</v>
      </c>
      <c r="G58" s="226">
        <v>6.181183355320239E-2</v>
      </c>
      <c r="H58" s="226">
        <v>6.6686691646034496E-2</v>
      </c>
      <c r="I58" s="226">
        <v>0.10692418983163469</v>
      </c>
      <c r="J58" s="226">
        <v>0.1386102203370233</v>
      </c>
      <c r="K58" s="226">
        <v>0.1144780576527025</v>
      </c>
      <c r="L58" s="226">
        <v>0.18942105613768109</v>
      </c>
      <c r="M58" s="226">
        <v>0.21870123827735441</v>
      </c>
      <c r="N58" s="226">
        <v>0.16534822307358391</v>
      </c>
      <c r="O58" s="226">
        <v>0.16927281681522341</v>
      </c>
      <c r="P58" s="226">
        <v>0.1738711638848344</v>
      </c>
      <c r="Q58" s="226">
        <v>0.1099607950853952</v>
      </c>
      <c r="R58" s="226">
        <v>4.3542244301376348E-2</v>
      </c>
      <c r="S58" s="226">
        <v>0.11851240453512341</v>
      </c>
      <c r="T58" s="226">
        <v>0.20290547999683109</v>
      </c>
      <c r="U58" s="226">
        <v>0.19206681694375419</v>
      </c>
      <c r="V58" s="226">
        <v>0.20921681698602809</v>
      </c>
      <c r="W58" s="226">
        <v>0.2136523463814792</v>
      </c>
      <c r="X58" s="226">
        <v>0.22711161750722431</v>
      </c>
      <c r="Y58" s="226">
        <v>0.20916784116934931</v>
      </c>
      <c r="DA58" s="69" t="s">
        <v>1629</v>
      </c>
    </row>
    <row r="59" spans="1:105" ht="12" customHeight="1" x14ac:dyDescent="0.25">
      <c r="A59" s="57" t="s">
        <v>1496</v>
      </c>
      <c r="B59" s="261">
        <v>0.18127048604449059</v>
      </c>
      <c r="C59" s="261">
        <v>9.1707421625780758E-2</v>
      </c>
      <c r="D59" s="261">
        <v>0.58910784296872365</v>
      </c>
      <c r="E59" s="261">
        <v>0.68477995976592332</v>
      </c>
      <c r="F59" s="261">
        <v>0.63408676370687633</v>
      </c>
      <c r="G59" s="261">
        <v>1.313220313738251</v>
      </c>
      <c r="H59" s="261">
        <v>1.2705812746152689</v>
      </c>
      <c r="I59" s="261">
        <v>1.5960596728249949</v>
      </c>
      <c r="J59" s="261">
        <v>1.663881844997356</v>
      </c>
      <c r="K59" s="261">
        <v>0.73642777550328531</v>
      </c>
      <c r="L59" s="261">
        <v>1.426214509515237</v>
      </c>
      <c r="M59" s="261">
        <v>1.664963893067962</v>
      </c>
      <c r="N59" s="261">
        <v>1.4394013287790091</v>
      </c>
      <c r="O59" s="261">
        <v>1.2693411460736581</v>
      </c>
      <c r="P59" s="261">
        <v>1.2773676748952529</v>
      </c>
      <c r="Q59" s="261">
        <v>0.8010880720915563</v>
      </c>
      <c r="R59" s="261">
        <v>0.29143694457880948</v>
      </c>
      <c r="S59" s="261">
        <v>0.79102883081074626</v>
      </c>
      <c r="T59" s="261">
        <v>1.5166051745301981</v>
      </c>
      <c r="U59" s="261">
        <v>1.344901814001378</v>
      </c>
      <c r="V59" s="261">
        <v>1.5373010147382</v>
      </c>
      <c r="W59" s="261">
        <v>1.4438545136199139</v>
      </c>
      <c r="X59" s="261">
        <v>1.2708624199377121</v>
      </c>
      <c r="Y59" s="261">
        <v>1.219474466466266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0.90627541574889259</v>
      </c>
      <c r="C60" s="261">
        <f t="shared" si="1"/>
        <v>0.37371427317214467</v>
      </c>
      <c r="D60" s="261">
        <f t="shared" si="1"/>
        <v>3.4321234454141072</v>
      </c>
      <c r="E60" s="261">
        <f t="shared" si="1"/>
        <v>4.2303095855894153</v>
      </c>
      <c r="F60" s="261">
        <f t="shared" si="1"/>
        <v>3.9114656948326241</v>
      </c>
      <c r="G60" s="261">
        <f t="shared" si="1"/>
        <v>5.6932456113260059</v>
      </c>
      <c r="H60" s="261">
        <f t="shared" si="1"/>
        <v>5.641524309744077</v>
      </c>
      <c r="I60" s="261">
        <f t="shared" si="1"/>
        <v>6.2295003779124345</v>
      </c>
      <c r="J60" s="261">
        <f t="shared" si="1"/>
        <v>5.6574280586469214</v>
      </c>
      <c r="K60" s="261">
        <f t="shared" si="1"/>
        <v>1.502391032127476</v>
      </c>
      <c r="L60" s="261">
        <f t="shared" si="1"/>
        <v>4.2295619157964435</v>
      </c>
      <c r="M60" s="261">
        <f t="shared" si="1"/>
        <v>5.5645578358586798</v>
      </c>
      <c r="N60" s="261">
        <f t="shared" si="1"/>
        <v>4.7478989671376288</v>
      </c>
      <c r="O60" s="261">
        <f t="shared" si="1"/>
        <v>3.3891689643770544</v>
      </c>
      <c r="P60" s="261">
        <f t="shared" si="1"/>
        <v>3.5738612365212123</v>
      </c>
      <c r="Q60" s="261">
        <f t="shared" si="1"/>
        <v>2.156792684660783</v>
      </c>
      <c r="R60" s="261">
        <f t="shared" si="1"/>
        <v>0.71587156269299113</v>
      </c>
      <c r="S60" s="261">
        <f t="shared" si="1"/>
        <v>1.9577194923812868</v>
      </c>
      <c r="T60" s="261">
        <f t="shared" si="1"/>
        <v>4.7084424568018175</v>
      </c>
      <c r="U60" s="261">
        <f t="shared" si="1"/>
        <v>3.8517907548743278</v>
      </c>
      <c r="V60" s="261">
        <f t="shared" si="1"/>
        <v>5.0143703778806206</v>
      </c>
      <c r="W60" s="261">
        <f t="shared" si="1"/>
        <v>4.2722862505272428</v>
      </c>
      <c r="X60" s="261">
        <f t="shared" si="1"/>
        <v>3.2745936907871664</v>
      </c>
      <c r="Y60" s="261">
        <f t="shared" si="1"/>
        <v>3.3656861736058774</v>
      </c>
      <c r="DA60" s="70"/>
    </row>
    <row r="61" spans="1:105" ht="12" customHeight="1" x14ac:dyDescent="0.25">
      <c r="A61" s="60" t="s">
        <v>1499</v>
      </c>
      <c r="B61" s="262">
        <v>0.53796554950322073</v>
      </c>
      <c r="C61" s="262">
        <v>0.28134406239274551</v>
      </c>
      <c r="D61" s="262">
        <v>2.7149330110408041</v>
      </c>
      <c r="E61" s="262">
        <v>3.298698758616303</v>
      </c>
      <c r="F61" s="262">
        <v>2.8860868543794722</v>
      </c>
      <c r="G61" s="262">
        <v>4.4296471404930378</v>
      </c>
      <c r="H61" s="262">
        <v>4.4776409942831927</v>
      </c>
      <c r="I61" s="262">
        <v>4.9758942464511762</v>
      </c>
      <c r="J61" s="262">
        <v>4.5159670878326619</v>
      </c>
      <c r="K61" s="262">
        <v>1.2090571897643061</v>
      </c>
      <c r="L61" s="262">
        <v>3.3652717115365709</v>
      </c>
      <c r="M61" s="262">
        <v>4.2365936256971279</v>
      </c>
      <c r="N61" s="262">
        <v>3.774442212996751</v>
      </c>
      <c r="O61" s="262">
        <v>2.698330004005264</v>
      </c>
      <c r="P61" s="262">
        <v>2.7910253162797791</v>
      </c>
      <c r="Q61" s="262">
        <v>1.6620471692161369</v>
      </c>
      <c r="R61" s="262">
        <v>0.51437917880866724</v>
      </c>
      <c r="S61" s="262">
        <v>1.4925596521652691</v>
      </c>
      <c r="T61" s="262">
        <v>3.63174722820672</v>
      </c>
      <c r="U61" s="262">
        <v>2.9695661861797902</v>
      </c>
      <c r="V61" s="262">
        <v>3.7978417251210859</v>
      </c>
      <c r="W61" s="262">
        <v>3.195140009593064</v>
      </c>
      <c r="X61" s="262">
        <v>2.422207972226885</v>
      </c>
      <c r="Y61" s="262">
        <v>2.5384565754049779</v>
      </c>
      <c r="DA61" s="72" t="s">
        <v>1631</v>
      </c>
    </row>
    <row r="62" spans="1:105" ht="12" customHeight="1" x14ac:dyDescent="0.25">
      <c r="A62" s="59" t="s">
        <v>28</v>
      </c>
      <c r="B62" s="230">
        <v>8.5595999203957815E-3</v>
      </c>
      <c r="C62" s="230">
        <v>3.3159922171079699E-3</v>
      </c>
      <c r="D62" s="230">
        <v>2.6893743377240469E-2</v>
      </c>
      <c r="E62" s="230">
        <v>3.7492625377498208E-2</v>
      </c>
      <c r="F62" s="230">
        <v>3.344857671252198E-2</v>
      </c>
      <c r="G62" s="230">
        <v>0.78785305210520917</v>
      </c>
      <c r="H62" s="230">
        <v>1.407866985875144</v>
      </c>
      <c r="I62" s="230">
        <v>2.0588341181881278</v>
      </c>
      <c r="J62" s="230">
        <v>2.042175966518752</v>
      </c>
      <c r="K62" s="230">
        <v>0.61017555692397962</v>
      </c>
      <c r="L62" s="230">
        <v>1.832448198142963</v>
      </c>
      <c r="M62" s="230">
        <v>2.5013772847873228</v>
      </c>
      <c r="N62" s="230">
        <v>1.927543831717885</v>
      </c>
      <c r="O62" s="230">
        <v>1.090784140845511</v>
      </c>
      <c r="P62" s="230">
        <v>1.1186399377465559</v>
      </c>
      <c r="Q62" s="230">
        <v>0.58622531371119335</v>
      </c>
      <c r="R62" s="230">
        <v>0.14616924110555121</v>
      </c>
      <c r="S62" s="230">
        <v>0.48949338412483329</v>
      </c>
      <c r="T62" s="230">
        <v>1.465853734235798</v>
      </c>
      <c r="U62" s="230">
        <v>1.1605646641586871</v>
      </c>
      <c r="V62" s="230">
        <v>1.1169596955412759</v>
      </c>
      <c r="W62" s="230">
        <v>0.65875623434779251</v>
      </c>
      <c r="X62" s="230">
        <v>0.40683820139509558</v>
      </c>
      <c r="Y62" s="230">
        <v>0.40031475794983362</v>
      </c>
      <c r="DA62" s="71" t="s">
        <v>1632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9.4898658455394764E-4</v>
      </c>
      <c r="T63" s="295">
        <v>2.0553379723745629E-2</v>
      </c>
      <c r="U63" s="295">
        <v>7.1552954947688959E-3</v>
      </c>
      <c r="V63" s="295">
        <v>1.5869477587841421E-3</v>
      </c>
      <c r="W63" s="295">
        <v>1.7335195511430049E-3</v>
      </c>
      <c r="X63" s="295">
        <v>4.5770388489337198E-2</v>
      </c>
      <c r="Y63" s="295">
        <v>0.14847264451294001</v>
      </c>
      <c r="DA63" s="122" t="s">
        <v>1633</v>
      </c>
    </row>
    <row r="64" spans="1:105" ht="12" customHeight="1" x14ac:dyDescent="0.25">
      <c r="A64" s="59" t="s">
        <v>159</v>
      </c>
      <c r="B64" s="295">
        <v>1.3988171423293481E-2</v>
      </c>
      <c r="C64" s="295">
        <v>5.4527882932840933E-3</v>
      </c>
      <c r="D64" s="295">
        <v>4.4115631450623811E-2</v>
      </c>
      <c r="E64" s="295">
        <v>6.6548473769229816E-2</v>
      </c>
      <c r="F64" s="295">
        <v>5.9406787867630581E-2</v>
      </c>
      <c r="G64" s="295">
        <v>0.32328354867741699</v>
      </c>
      <c r="H64" s="295">
        <v>0.29032347144467241</v>
      </c>
      <c r="I64" s="295">
        <v>0.15867142821591779</v>
      </c>
      <c r="J64" s="295">
        <v>0.15090249003687231</v>
      </c>
      <c r="K64" s="295">
        <v>6.656287574100643E-2</v>
      </c>
      <c r="L64" s="295">
        <v>0.29022830852029791</v>
      </c>
      <c r="M64" s="295">
        <v>0.38120839763668152</v>
      </c>
      <c r="N64" s="295">
        <v>0.32672062941994429</v>
      </c>
      <c r="O64" s="295">
        <v>0.27359462051810501</v>
      </c>
      <c r="P64" s="295">
        <v>0.2484878816541099</v>
      </c>
      <c r="Q64" s="295">
        <v>0.1999343642573766</v>
      </c>
      <c r="R64" s="295">
        <v>6.1721571482793447E-2</v>
      </c>
      <c r="S64" s="295">
        <v>0.17369505645108499</v>
      </c>
      <c r="T64" s="295">
        <v>0.48718089998841663</v>
      </c>
      <c r="U64" s="295">
        <v>0.35201377894571162</v>
      </c>
      <c r="V64" s="295">
        <v>0.52183462127265368</v>
      </c>
      <c r="W64" s="295">
        <v>0.45323229347573801</v>
      </c>
      <c r="X64" s="295">
        <v>0.42274887165425212</v>
      </c>
      <c r="Y64" s="295">
        <v>0.4562829916462261</v>
      </c>
      <c r="DA64" s="122" t="s">
        <v>1634</v>
      </c>
    </row>
    <row r="65" spans="1:105" ht="12" customHeight="1" x14ac:dyDescent="0.25">
      <c r="A65" s="59" t="s">
        <v>32</v>
      </c>
      <c r="B65" s="295">
        <v>0.2273104663281007</v>
      </c>
      <c r="C65" s="295">
        <v>1.9568876210986789E-2</v>
      </c>
      <c r="D65" s="295">
        <v>0</v>
      </c>
      <c r="E65" s="295">
        <v>0</v>
      </c>
      <c r="F65" s="295">
        <v>0</v>
      </c>
      <c r="G65" s="295">
        <v>4.8528822305149939E-2</v>
      </c>
      <c r="H65" s="295">
        <v>0</v>
      </c>
      <c r="I65" s="295">
        <v>9.5572050560209204E-2</v>
      </c>
      <c r="J65" s="295">
        <v>4.5424411250295428E-2</v>
      </c>
      <c r="K65" s="295">
        <v>0</v>
      </c>
      <c r="L65" s="295">
        <v>0</v>
      </c>
      <c r="M65" s="295">
        <v>0</v>
      </c>
      <c r="N65" s="295">
        <v>0</v>
      </c>
      <c r="O65" s="295">
        <v>0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1635</v>
      </c>
    </row>
    <row r="66" spans="1:105" ht="12" customHeight="1" x14ac:dyDescent="0.25">
      <c r="A66" s="59" t="s">
        <v>35</v>
      </c>
      <c r="B66" s="295">
        <v>0.28810731183143079</v>
      </c>
      <c r="C66" s="295">
        <v>0.25300640567136667</v>
      </c>
      <c r="D66" s="295">
        <v>2.6439236362129388</v>
      </c>
      <c r="E66" s="295">
        <v>3.1946576594695748</v>
      </c>
      <c r="F66" s="295">
        <v>2.7932314897993198</v>
      </c>
      <c r="G66" s="295">
        <v>3.2699817174052619</v>
      </c>
      <c r="H66" s="295">
        <v>2.7794505369633771</v>
      </c>
      <c r="I66" s="295">
        <v>2.662816649486921</v>
      </c>
      <c r="J66" s="295">
        <v>2.2774642200267432</v>
      </c>
      <c r="K66" s="295">
        <v>0.53231875709932019</v>
      </c>
      <c r="L66" s="295">
        <v>1.24259520487331</v>
      </c>
      <c r="M66" s="295">
        <v>1.354007943273124</v>
      </c>
      <c r="N66" s="295">
        <v>1.5201777518589219</v>
      </c>
      <c r="O66" s="295">
        <v>1.333951242641648</v>
      </c>
      <c r="P66" s="295">
        <v>1.4238974968791129</v>
      </c>
      <c r="Q66" s="295">
        <v>0.87588749124756704</v>
      </c>
      <c r="R66" s="295">
        <v>0.30648836622032261</v>
      </c>
      <c r="S66" s="295">
        <v>0.82842222500479668</v>
      </c>
      <c r="T66" s="295">
        <v>1.65815921425876</v>
      </c>
      <c r="U66" s="295">
        <v>1.449832447580623</v>
      </c>
      <c r="V66" s="295">
        <v>2.1574604605483718</v>
      </c>
      <c r="W66" s="295">
        <v>2.0814179622183899</v>
      </c>
      <c r="X66" s="295">
        <v>1.5468505106882</v>
      </c>
      <c r="Y66" s="295">
        <v>1.5333861812959779</v>
      </c>
      <c r="DA66" s="122" t="s">
        <v>1636</v>
      </c>
    </row>
    <row r="67" spans="1:105" ht="12" customHeight="1" x14ac:dyDescent="0.25">
      <c r="A67" s="60" t="s">
        <v>1506</v>
      </c>
      <c r="B67" s="262">
        <v>0.3683098662456718</v>
      </c>
      <c r="C67" s="262">
        <v>9.2370210779399164E-2</v>
      </c>
      <c r="D67" s="262">
        <v>0.71719043437330321</v>
      </c>
      <c r="E67" s="262">
        <v>0.93161082697311215</v>
      </c>
      <c r="F67" s="262">
        <v>1.0253788404531521</v>
      </c>
      <c r="G67" s="262">
        <v>1.2635984708329679</v>
      </c>
      <c r="H67" s="262">
        <v>1.1638833154608841</v>
      </c>
      <c r="I67" s="262">
        <v>1.2536061314612581</v>
      </c>
      <c r="J67" s="262">
        <v>1.14146097081426</v>
      </c>
      <c r="K67" s="262">
        <v>0.29333384236317001</v>
      </c>
      <c r="L67" s="262">
        <v>0.86429020425987235</v>
      </c>
      <c r="M67" s="262">
        <v>1.3279642101615521</v>
      </c>
      <c r="N67" s="262">
        <v>0.97345675414087762</v>
      </c>
      <c r="O67" s="262">
        <v>0.69083896037179038</v>
      </c>
      <c r="P67" s="262">
        <v>0.78283592024143323</v>
      </c>
      <c r="Q67" s="262">
        <v>0.49474551544464601</v>
      </c>
      <c r="R67" s="262">
        <v>0.20149238388432389</v>
      </c>
      <c r="S67" s="262">
        <v>0.46515984021601781</v>
      </c>
      <c r="T67" s="262">
        <v>1.076695228595097</v>
      </c>
      <c r="U67" s="262">
        <v>0.88222456869453758</v>
      </c>
      <c r="V67" s="262">
        <v>1.2165286527595349</v>
      </c>
      <c r="W67" s="262">
        <v>1.077146240934179</v>
      </c>
      <c r="X67" s="262">
        <v>0.85238571856028145</v>
      </c>
      <c r="Y67" s="262">
        <v>0.82722959820089947</v>
      </c>
      <c r="DA67" s="72" t="s">
        <v>1637</v>
      </c>
    </row>
    <row r="68" spans="1:105" ht="12" customHeight="1" x14ac:dyDescent="0.25">
      <c r="A68" s="147" t="s">
        <v>28</v>
      </c>
      <c r="B68" s="229">
        <v>4.8653051462757931E-4</v>
      </c>
      <c r="C68" s="229">
        <v>4.635496445711882E-4</v>
      </c>
      <c r="D68" s="229">
        <v>4.228405388859189E-3</v>
      </c>
      <c r="E68" s="229">
        <v>3.6031954932236941E-3</v>
      </c>
      <c r="F68" s="229">
        <v>2.656939881696253E-3</v>
      </c>
      <c r="G68" s="229">
        <v>0.12168651703088799</v>
      </c>
      <c r="H68" s="229">
        <v>0.22590338824844161</v>
      </c>
      <c r="I68" s="229">
        <v>0.39692506458880128</v>
      </c>
      <c r="J68" s="229">
        <v>0.4080139069727679</v>
      </c>
      <c r="K68" s="229">
        <v>0.1251387402058774</v>
      </c>
      <c r="L68" s="229">
        <v>0.25346611810965658</v>
      </c>
      <c r="M68" s="229">
        <v>0.27455294272297071</v>
      </c>
      <c r="N68" s="229">
        <v>0.25247164969880059</v>
      </c>
      <c r="O68" s="229">
        <v>0.1359850742372212</v>
      </c>
      <c r="P68" s="229">
        <v>0.1137778628290987</v>
      </c>
      <c r="Q68" s="229">
        <v>5.661381345925913E-2</v>
      </c>
      <c r="R68" s="229">
        <v>1.146510783404707E-2</v>
      </c>
      <c r="S68" s="229">
        <v>4.6308859492232887E-2</v>
      </c>
      <c r="T68" s="229">
        <v>0.12859246159509041</v>
      </c>
      <c r="U68" s="229">
        <v>0.10099149490031679</v>
      </c>
      <c r="V68" s="229">
        <v>6.6228673626958057E-2</v>
      </c>
      <c r="W68" s="229">
        <v>3.4616585742301267E-2</v>
      </c>
      <c r="X68" s="229">
        <v>1.692041787839042E-2</v>
      </c>
      <c r="Y68" s="229">
        <v>1.8463535009403599E-2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8.82770108733682E-5</v>
      </c>
      <c r="T70" s="229">
        <v>1.7706951164754711E-3</v>
      </c>
      <c r="U70" s="229">
        <v>6.1088765729744939E-4</v>
      </c>
      <c r="V70" s="229">
        <v>9.2746026727091836E-5</v>
      </c>
      <c r="W70" s="229">
        <v>8.9373045257979316E-5</v>
      </c>
      <c r="X70" s="229">
        <v>1.8676361730833469E-3</v>
      </c>
      <c r="Y70" s="229">
        <v>6.7690309790559306E-3</v>
      </c>
      <c r="DA70" s="73" t="s">
        <v>1640</v>
      </c>
    </row>
    <row r="71" spans="1:105" ht="12" customHeight="1" x14ac:dyDescent="0.25">
      <c r="A71" s="147" t="s">
        <v>159</v>
      </c>
      <c r="B71" s="229">
        <v>8.1828836028972267E-4</v>
      </c>
      <c r="C71" s="229">
        <v>7.8449502911286139E-4</v>
      </c>
      <c r="D71" s="229">
        <v>7.1384951847635481E-3</v>
      </c>
      <c r="E71" s="229">
        <v>6.5715042508267896E-3</v>
      </c>
      <c r="F71" s="229">
        <v>4.8565623160829793E-3</v>
      </c>
      <c r="G71" s="229">
        <v>5.1265485103520018E-2</v>
      </c>
      <c r="H71" s="229">
        <v>4.7725901889554473E-2</v>
      </c>
      <c r="I71" s="229">
        <v>3.1279671669588262E-2</v>
      </c>
      <c r="J71" s="229">
        <v>3.077568467062515E-2</v>
      </c>
      <c r="K71" s="229">
        <v>1.3913293952673151E-2</v>
      </c>
      <c r="L71" s="229">
        <v>4.0859209533212142E-2</v>
      </c>
      <c r="M71" s="229">
        <v>4.2533837542733828E-2</v>
      </c>
      <c r="N71" s="229">
        <v>4.3453908229425513E-2</v>
      </c>
      <c r="O71" s="229">
        <v>3.4595011589604777E-2</v>
      </c>
      <c r="P71" s="229">
        <v>2.558622997578798E-2</v>
      </c>
      <c r="Q71" s="229">
        <v>1.9513823142932311E-2</v>
      </c>
      <c r="R71" s="229">
        <v>4.8853352060913794E-3</v>
      </c>
      <c r="S71" s="229">
        <v>1.655942176938574E-2</v>
      </c>
      <c r="T71" s="229">
        <v>4.3015102336762062E-2</v>
      </c>
      <c r="U71" s="229">
        <v>3.08009139753148E-2</v>
      </c>
      <c r="V71" s="229">
        <v>3.1140897009400561E-2</v>
      </c>
      <c r="W71" s="229">
        <v>2.3947976424263571E-2</v>
      </c>
      <c r="X71" s="229">
        <v>1.7679105963889961E-2</v>
      </c>
      <c r="Y71" s="229">
        <v>2.1242695290727049E-2</v>
      </c>
      <c r="DA71" s="73" t="s">
        <v>1641</v>
      </c>
    </row>
    <row r="72" spans="1:105" ht="12" customHeight="1" x14ac:dyDescent="0.25">
      <c r="A72" s="147" t="s">
        <v>32</v>
      </c>
      <c r="B72" s="229">
        <v>1.289146430467631E-2</v>
      </c>
      <c r="C72" s="229">
        <v>2.7294480672476621E-3</v>
      </c>
      <c r="D72" s="229">
        <v>0</v>
      </c>
      <c r="E72" s="229">
        <v>0</v>
      </c>
      <c r="F72" s="229">
        <v>0</v>
      </c>
      <c r="G72" s="229">
        <v>7.5469331724783897E-3</v>
      </c>
      <c r="H72" s="229">
        <v>0</v>
      </c>
      <c r="I72" s="229">
        <v>1.8518990470611771E-2</v>
      </c>
      <c r="J72" s="229">
        <v>9.1147304029560415E-3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1642</v>
      </c>
    </row>
    <row r="73" spans="1:105" ht="12" customHeight="1" x14ac:dyDescent="0.25">
      <c r="A73" s="147" t="s">
        <v>33</v>
      </c>
      <c r="B73" s="229">
        <v>1.992120640692863E-2</v>
      </c>
      <c r="C73" s="229">
        <v>1.1402338827555709E-2</v>
      </c>
      <c r="D73" s="229">
        <v>0.2246648696491936</v>
      </c>
      <c r="E73" s="229">
        <v>0.44844270785196039</v>
      </c>
      <c r="F73" s="229">
        <v>0.29319057834004569</v>
      </c>
      <c r="G73" s="229">
        <v>0.1780436832487664</v>
      </c>
      <c r="H73" s="229">
        <v>0.26445238684302108</v>
      </c>
      <c r="I73" s="229">
        <v>8.9916766588225713E-2</v>
      </c>
      <c r="J73" s="229">
        <v>5.7596095580991068E-2</v>
      </c>
      <c r="K73" s="229">
        <v>2.7343427137279639E-2</v>
      </c>
      <c r="L73" s="229">
        <v>0.1424490935243081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3.9456122565465256E-3</v>
      </c>
      <c r="S73" s="229">
        <v>4.0558034726634294E-3</v>
      </c>
      <c r="T73" s="229">
        <v>9.5620908873847736E-4</v>
      </c>
      <c r="U73" s="229">
        <v>7.0363998834461258E-5</v>
      </c>
      <c r="V73" s="229">
        <v>1.2064520935006019E-2</v>
      </c>
      <c r="W73" s="229">
        <v>1.44693297775454E-5</v>
      </c>
      <c r="X73" s="229">
        <v>6.5206822034363804E-6</v>
      </c>
      <c r="Y73" s="229">
        <v>4.3927959730014429E-5</v>
      </c>
      <c r="DA73" s="73" t="s">
        <v>1643</v>
      </c>
    </row>
    <row r="74" spans="1:105" ht="12" customHeight="1" x14ac:dyDescent="0.25">
      <c r="A74" s="147" t="s">
        <v>35</v>
      </c>
      <c r="B74" s="229">
        <v>1.6462231387601719E-2</v>
      </c>
      <c r="C74" s="229">
        <v>3.5554294896103421E-2</v>
      </c>
      <c r="D74" s="229">
        <v>0.41788046763853431</v>
      </c>
      <c r="E74" s="229">
        <v>0.30718260629025601</v>
      </c>
      <c r="F74" s="229">
        <v>0.22199405103742409</v>
      </c>
      <c r="G74" s="229">
        <v>0.50279957961527633</v>
      </c>
      <c r="H74" s="229">
        <v>0.44199924342344349</v>
      </c>
      <c r="I74" s="229">
        <v>0.50673575818672445</v>
      </c>
      <c r="J74" s="229">
        <v>0.44752673113685693</v>
      </c>
      <c r="K74" s="229">
        <v>0.1070257844396456</v>
      </c>
      <c r="L74" s="229">
        <v>0.16801037311335329</v>
      </c>
      <c r="M74" s="229">
        <v>0.14489524632337911</v>
      </c>
      <c r="N74" s="229">
        <v>0.19367443453656111</v>
      </c>
      <c r="O74" s="229">
        <v>0.16141696334554481</v>
      </c>
      <c r="P74" s="229">
        <v>0.1403082159062177</v>
      </c>
      <c r="Q74" s="229">
        <v>8.1810026454855536E-2</v>
      </c>
      <c r="R74" s="229">
        <v>2.321532017278655E-2</v>
      </c>
      <c r="S74" s="229">
        <v>7.5788787153787202E-2</v>
      </c>
      <c r="T74" s="229">
        <v>0.1401071265199941</v>
      </c>
      <c r="U74" s="229">
        <v>0.1214017776110879</v>
      </c>
      <c r="V74" s="229">
        <v>0.1240127041915987</v>
      </c>
      <c r="W74" s="229">
        <v>0.10524720324717329</v>
      </c>
      <c r="X74" s="229">
        <v>6.1905534435534502E-2</v>
      </c>
      <c r="Y74" s="229">
        <v>6.8754261906267961E-2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6.0246076100049231E-4</v>
      </c>
      <c r="C76" s="229">
        <v>2.7024076213115982E-4</v>
      </c>
      <c r="D76" s="229">
        <v>4.1265411503085322E-3</v>
      </c>
      <c r="E76" s="229">
        <v>0.1063384613249292</v>
      </c>
      <c r="F76" s="229">
        <v>7.295874230299447E-2</v>
      </c>
      <c r="G76" s="229">
        <v>7.3513124472094765E-2</v>
      </c>
      <c r="H76" s="229">
        <v>7.9173691816916025E-2</v>
      </c>
      <c r="I76" s="229">
        <v>0.1055462355809248</v>
      </c>
      <c r="J76" s="229">
        <v>8.3911356614821034E-2</v>
      </c>
      <c r="K76" s="229">
        <v>1.9912596627694231E-2</v>
      </c>
      <c r="L76" s="229">
        <v>0.25950540997934229</v>
      </c>
      <c r="M76" s="229">
        <v>0.43932389052116422</v>
      </c>
      <c r="N76" s="229">
        <v>0.48385676167609049</v>
      </c>
      <c r="O76" s="229">
        <v>0.35884191119941949</v>
      </c>
      <c r="P76" s="229">
        <v>0.40344596633653601</v>
      </c>
      <c r="Q76" s="229">
        <v>0.22713155343055219</v>
      </c>
      <c r="R76" s="229">
        <v>4.4233847274645001E-2</v>
      </c>
      <c r="S76" s="229">
        <v>0.17329419901952339</v>
      </c>
      <c r="T76" s="229">
        <v>0.58445501414311396</v>
      </c>
      <c r="U76" s="229">
        <v>0.4557016729367066</v>
      </c>
      <c r="V76" s="229">
        <v>0.74401528954196228</v>
      </c>
      <c r="W76" s="229">
        <v>0.6176446604275061</v>
      </c>
      <c r="X76" s="229">
        <v>0.5910842179109107</v>
      </c>
      <c r="Y76" s="229">
        <v>0.62633842522543681</v>
      </c>
      <c r="DA76" s="73" t="s">
        <v>1646</v>
      </c>
    </row>
    <row r="77" spans="1:105" ht="12" customHeight="1" x14ac:dyDescent="0.25">
      <c r="A77" s="147" t="s">
        <v>39</v>
      </c>
      <c r="B77" s="229">
        <v>0.31712768451054729</v>
      </c>
      <c r="C77" s="229">
        <v>4.1165843552677168E-2</v>
      </c>
      <c r="D77" s="229">
        <v>5.9151655361644011E-2</v>
      </c>
      <c r="E77" s="229">
        <v>5.9472351761915933E-2</v>
      </c>
      <c r="F77" s="229">
        <v>0.42972196657490808</v>
      </c>
      <c r="G77" s="229">
        <v>0.32874314818994432</v>
      </c>
      <c r="H77" s="229">
        <v>0.1046287032395071</v>
      </c>
      <c r="I77" s="229">
        <v>0.1046836443763819</v>
      </c>
      <c r="J77" s="229">
        <v>0.10452246543524191</v>
      </c>
      <c r="K77" s="229">
        <v>0</v>
      </c>
      <c r="L77" s="229">
        <v>0</v>
      </c>
      <c r="M77" s="229">
        <v>0.42665829305130432</v>
      </c>
      <c r="N77" s="229">
        <v>0</v>
      </c>
      <c r="O77" s="229">
        <v>0</v>
      </c>
      <c r="P77" s="229">
        <v>9.9717645193792878E-2</v>
      </c>
      <c r="Q77" s="229">
        <v>0.10967629895704679</v>
      </c>
      <c r="R77" s="229">
        <v>0.1137471611402073</v>
      </c>
      <c r="S77" s="229">
        <v>0.14906449229755181</v>
      </c>
      <c r="T77" s="229">
        <v>0.1777986197949229</v>
      </c>
      <c r="U77" s="229">
        <v>0.1726474576149796</v>
      </c>
      <c r="V77" s="229">
        <v>0.2389738214278827</v>
      </c>
      <c r="W77" s="229">
        <v>0.29558597271789899</v>
      </c>
      <c r="X77" s="229">
        <v>0.162922285516269</v>
      </c>
      <c r="Y77" s="229">
        <v>8.5617721830278007E-2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4.0677144877428049</v>
      </c>
      <c r="C79" s="261">
        <f t="shared" si="2"/>
        <v>1.992714846562887</v>
      </c>
      <c r="D79" s="261">
        <f t="shared" si="2"/>
        <v>19.348026806196817</v>
      </c>
      <c r="E79" s="261">
        <f t="shared" si="2"/>
        <v>26.115332639775378</v>
      </c>
      <c r="F79" s="261">
        <f t="shared" si="2"/>
        <v>22.77231653995749</v>
      </c>
      <c r="G79" s="261">
        <f t="shared" si="2"/>
        <v>32.360470042521541</v>
      </c>
      <c r="H79" s="261">
        <f t="shared" si="2"/>
        <v>33.407408924337929</v>
      </c>
      <c r="I79" s="261">
        <f t="shared" si="2"/>
        <v>36.964685991456818</v>
      </c>
      <c r="J79" s="261">
        <f t="shared" si="2"/>
        <v>33.92396293307069</v>
      </c>
      <c r="K79" s="261">
        <f t="shared" si="2"/>
        <v>9.5423344585128405</v>
      </c>
      <c r="L79" s="261">
        <f t="shared" si="2"/>
        <v>27.615752492647488</v>
      </c>
      <c r="M79" s="261">
        <f t="shared" si="2"/>
        <v>35.332463659851115</v>
      </c>
      <c r="N79" s="261">
        <f t="shared" si="2"/>
        <v>31.268927023404196</v>
      </c>
      <c r="O79" s="261">
        <f t="shared" si="2"/>
        <v>22.38054982352828</v>
      </c>
      <c r="P79" s="261">
        <f t="shared" si="2"/>
        <v>23.708442306438968</v>
      </c>
      <c r="Q79" s="261">
        <f t="shared" si="2"/>
        <v>14.162275582178193</v>
      </c>
      <c r="R79" s="261">
        <f t="shared" si="2"/>
        <v>4.3286470253379026</v>
      </c>
      <c r="S79" s="261">
        <f t="shared" si="2"/>
        <v>12.497379361651333</v>
      </c>
      <c r="T79" s="261">
        <f t="shared" si="2"/>
        <v>31.779375745156319</v>
      </c>
      <c r="U79" s="261">
        <f t="shared" si="2"/>
        <v>25.676396839547731</v>
      </c>
      <c r="V79" s="261">
        <f t="shared" si="2"/>
        <v>35.195891144279642</v>
      </c>
      <c r="W79" s="261">
        <f t="shared" si="2"/>
        <v>29.787934112422256</v>
      </c>
      <c r="X79" s="261">
        <f t="shared" si="2"/>
        <v>25.112754776643403</v>
      </c>
      <c r="Y79" s="261">
        <f t="shared" si="2"/>
        <v>25.554362397536735</v>
      </c>
      <c r="DA79" s="70"/>
    </row>
    <row r="80" spans="1:105" ht="12" customHeight="1" x14ac:dyDescent="0.25">
      <c r="A80" s="60" t="s">
        <v>1521</v>
      </c>
      <c r="B80" s="262">
        <v>3.8410359902173532</v>
      </c>
      <c r="C80" s="262">
        <v>1.878034839907182</v>
      </c>
      <c r="D80" s="262">
        <v>18.61134824567354</v>
      </c>
      <c r="E80" s="262">
        <v>25.259016226649081</v>
      </c>
      <c r="F80" s="262">
        <v>21.97939189991116</v>
      </c>
      <c r="G80" s="262">
        <v>30.718289817081931</v>
      </c>
      <c r="H80" s="262">
        <v>31.81854875962765</v>
      </c>
      <c r="I80" s="262">
        <v>34.968815530183072</v>
      </c>
      <c r="J80" s="262">
        <v>31.843280937264129</v>
      </c>
      <c r="K80" s="262">
        <v>8.6214325216905188</v>
      </c>
      <c r="L80" s="262">
        <v>25.832273178278768</v>
      </c>
      <c r="M80" s="262">
        <v>33.250428564396351</v>
      </c>
      <c r="N80" s="262">
        <v>29.46895760938893</v>
      </c>
      <c r="O80" s="262">
        <v>20.793240437881291</v>
      </c>
      <c r="P80" s="262">
        <v>22.111095757361099</v>
      </c>
      <c r="Q80" s="262">
        <v>13.16051603196269</v>
      </c>
      <c r="R80" s="262">
        <v>3.964205520479144</v>
      </c>
      <c r="S80" s="262">
        <v>11.508198879046541</v>
      </c>
      <c r="T80" s="262">
        <v>29.88286302649205</v>
      </c>
      <c r="U80" s="262">
        <v>23.99459894089664</v>
      </c>
      <c r="V80" s="262">
        <v>33.273498305438359</v>
      </c>
      <c r="W80" s="262">
        <v>27.982395996788949</v>
      </c>
      <c r="X80" s="262">
        <v>23.523543040087819</v>
      </c>
      <c r="Y80" s="262">
        <v>24.02941122726526</v>
      </c>
      <c r="DA80" s="72" t="s">
        <v>1649</v>
      </c>
    </row>
    <row r="81" spans="1:105" ht="12" customHeight="1" x14ac:dyDescent="0.25">
      <c r="A81" s="59" t="s">
        <v>28</v>
      </c>
      <c r="B81" s="230">
        <v>4.2469765050710567E-2</v>
      </c>
      <c r="C81" s="230">
        <v>2.0434264291221371E-2</v>
      </c>
      <c r="D81" s="230">
        <v>0.14335574452743971</v>
      </c>
      <c r="E81" s="230">
        <v>0.12014356808761829</v>
      </c>
      <c r="F81" s="230">
        <v>0.1130448571655441</v>
      </c>
      <c r="G81" s="230">
        <v>4.5692967488369023</v>
      </c>
      <c r="H81" s="230">
        <v>7.5729205570230071</v>
      </c>
      <c r="I81" s="230">
        <v>13.202909915660831</v>
      </c>
      <c r="J81" s="230">
        <v>13.583511383088091</v>
      </c>
      <c r="K81" s="230">
        <v>3.9529649467674002</v>
      </c>
      <c r="L81" s="230">
        <v>7.9834321035371341</v>
      </c>
      <c r="M81" s="230">
        <v>10.451263034161061</v>
      </c>
      <c r="N81" s="230">
        <v>7.9128638600265138</v>
      </c>
      <c r="O81" s="230">
        <v>4.253040700429044</v>
      </c>
      <c r="P81" s="230">
        <v>3.7997914613144399</v>
      </c>
      <c r="Q81" s="230">
        <v>1.997756159283641</v>
      </c>
      <c r="R81" s="230">
        <v>0.54039586409138407</v>
      </c>
      <c r="S81" s="230">
        <v>1.7445031653578531</v>
      </c>
      <c r="T81" s="230">
        <v>4.3633225009408783</v>
      </c>
      <c r="U81" s="230">
        <v>3.4873135353937221</v>
      </c>
      <c r="V81" s="230">
        <v>2.2867417436687441</v>
      </c>
      <c r="W81" s="230">
        <v>1.256827604166791</v>
      </c>
      <c r="X81" s="230">
        <v>0.58180143318556743</v>
      </c>
      <c r="Y81" s="230">
        <v>0.6038054951799473</v>
      </c>
      <c r="DA81" s="71" t="s">
        <v>1650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2.945285387720408E-3</v>
      </c>
      <c r="T82" s="295">
        <v>5.3278537651101909E-2</v>
      </c>
      <c r="U82" s="295">
        <v>1.872369680740401E-2</v>
      </c>
      <c r="V82" s="295">
        <v>2.8424342690875231E-3</v>
      </c>
      <c r="W82" s="295">
        <v>2.880196317614255E-3</v>
      </c>
      <c r="X82" s="295">
        <v>5.7000679647709801E-2</v>
      </c>
      <c r="Y82" s="295">
        <v>0.19648652118037649</v>
      </c>
      <c r="DA82" s="122" t="s">
        <v>1651</v>
      </c>
    </row>
    <row r="83" spans="1:105" ht="12" customHeight="1" x14ac:dyDescent="0.25">
      <c r="A83" s="59" t="s">
        <v>159</v>
      </c>
      <c r="B83" s="295">
        <v>6.2162701434152798E-2</v>
      </c>
      <c r="C83" s="295">
        <v>3.0095854680295391E-2</v>
      </c>
      <c r="D83" s="295">
        <v>0.210619649298705</v>
      </c>
      <c r="E83" s="295">
        <v>0.19140399239729849</v>
      </c>
      <c r="F83" s="295">
        <v>0.180546851560315</v>
      </c>
      <c r="G83" s="295">
        <v>1.688913144626752</v>
      </c>
      <c r="H83" s="295">
        <v>1.4088586358019659</v>
      </c>
      <c r="I83" s="295">
        <v>0.91923636091900296</v>
      </c>
      <c r="J83" s="295">
        <v>0.90788691380830366</v>
      </c>
      <c r="K83" s="295">
        <v>0.39043524363412652</v>
      </c>
      <c r="L83" s="295">
        <v>1.144844442615671</v>
      </c>
      <c r="M83" s="295">
        <v>1.442118058896581</v>
      </c>
      <c r="N83" s="295">
        <v>1.214380453045883</v>
      </c>
      <c r="O83" s="295">
        <v>0.96586639815616682</v>
      </c>
      <c r="P83" s="295">
        <v>0.76422886244224875</v>
      </c>
      <c r="Q83" s="295">
        <v>0.61689909971905432</v>
      </c>
      <c r="R83" s="295">
        <v>0.2066054526930548</v>
      </c>
      <c r="S83" s="295">
        <v>0.56048135945120647</v>
      </c>
      <c r="T83" s="295">
        <v>1.3130029719122149</v>
      </c>
      <c r="U83" s="295">
        <v>0.95770134045420396</v>
      </c>
      <c r="V83" s="295">
        <v>0.9681942015093421</v>
      </c>
      <c r="W83" s="295">
        <v>0.78292578890496589</v>
      </c>
      <c r="X83" s="295">
        <v>0.54737416786283666</v>
      </c>
      <c r="Y83" s="295">
        <v>0.62553573305674004</v>
      </c>
      <c r="DA83" s="122" t="s">
        <v>1652</v>
      </c>
    </row>
    <row r="84" spans="1:105" ht="12" customHeight="1" x14ac:dyDescent="0.25">
      <c r="A84" s="59" t="s">
        <v>32</v>
      </c>
      <c r="B84" s="295">
        <v>1.0049883848892771</v>
      </c>
      <c r="C84" s="295">
        <v>0.1074549946043057</v>
      </c>
      <c r="D84" s="295">
        <v>0</v>
      </c>
      <c r="E84" s="295">
        <v>0</v>
      </c>
      <c r="F84" s="295">
        <v>0</v>
      </c>
      <c r="G84" s="295">
        <v>0.25631132694622899</v>
      </c>
      <c r="H84" s="295">
        <v>0</v>
      </c>
      <c r="I84" s="295">
        <v>0.56369868325482919</v>
      </c>
      <c r="J84" s="295">
        <v>0.27906022822475363</v>
      </c>
      <c r="K84" s="295">
        <v>0</v>
      </c>
      <c r="L84" s="295">
        <v>0</v>
      </c>
      <c r="M84" s="295">
        <v>0</v>
      </c>
      <c r="N84" s="295">
        <v>0</v>
      </c>
      <c r="O84" s="295">
        <v>0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1653</v>
      </c>
    </row>
    <row r="85" spans="1:105" ht="12" customHeight="1" x14ac:dyDescent="0.25">
      <c r="A85" s="59" t="s">
        <v>33</v>
      </c>
      <c r="B85" s="295">
        <v>1.5151464026875221</v>
      </c>
      <c r="C85" s="295">
        <v>0.43795136587111189</v>
      </c>
      <c r="D85" s="295">
        <v>6.6365571751171712</v>
      </c>
      <c r="E85" s="295">
        <v>13.08990025807266</v>
      </c>
      <c r="F85" s="295">
        <v>10.920330007887779</v>
      </c>
      <c r="G85" s="295">
        <v>5.9023489865725436</v>
      </c>
      <c r="H85" s="295">
        <v>7.8860667325918516</v>
      </c>
      <c r="I85" s="295">
        <v>2.6785877284209669</v>
      </c>
      <c r="J85" s="295">
        <v>1.727650746679342</v>
      </c>
      <c r="K85" s="295">
        <v>0.78244908620323106</v>
      </c>
      <c r="L85" s="295">
        <v>4.0756270536116164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0.16893253556545421</v>
      </c>
      <c r="S85" s="295">
        <v>0.1394202976402312</v>
      </c>
      <c r="T85" s="295">
        <v>2.9728103324389871E-2</v>
      </c>
      <c r="U85" s="295">
        <v>2.2343802303001741E-3</v>
      </c>
      <c r="V85" s="295">
        <v>0.38433118717483922</v>
      </c>
      <c r="W85" s="295">
        <v>4.8611844271725067E-4</v>
      </c>
      <c r="X85" s="295">
        <v>2.08020282726769E-4</v>
      </c>
      <c r="Y85" s="295">
        <v>1.335985271781973E-3</v>
      </c>
      <c r="DA85" s="122" t="s">
        <v>1654</v>
      </c>
    </row>
    <row r="86" spans="1:105" ht="12" customHeight="1" x14ac:dyDescent="0.25">
      <c r="A86" s="59" t="s">
        <v>35</v>
      </c>
      <c r="B86" s="295">
        <v>1.164821176784175</v>
      </c>
      <c r="C86" s="295">
        <v>1.2704442307570041</v>
      </c>
      <c r="D86" s="295">
        <v>11.483951150077051</v>
      </c>
      <c r="E86" s="295">
        <v>8.381178027397775</v>
      </c>
      <c r="F86" s="295">
        <v>7.7286948932553914</v>
      </c>
      <c r="G86" s="295">
        <v>15.59287079383968</v>
      </c>
      <c r="H86" s="295">
        <v>12.339458921881819</v>
      </c>
      <c r="I86" s="295">
        <v>14.14205297508857</v>
      </c>
      <c r="J86" s="295">
        <v>12.58426209151064</v>
      </c>
      <c r="K86" s="295">
        <v>2.8727292814735512</v>
      </c>
      <c r="L86" s="295">
        <v>4.5208207488042911</v>
      </c>
      <c r="M86" s="295">
        <v>4.7348434274634457</v>
      </c>
      <c r="N86" s="295">
        <v>5.2334182135273037</v>
      </c>
      <c r="O86" s="295">
        <v>4.3695927799356564</v>
      </c>
      <c r="P86" s="295">
        <v>4.0699403588822891</v>
      </c>
      <c r="Q86" s="295">
        <v>2.5153289024751011</v>
      </c>
      <c r="R86" s="295">
        <v>0.95610059983875284</v>
      </c>
      <c r="S86" s="295">
        <v>2.50098081453371</v>
      </c>
      <c r="T86" s="295">
        <v>4.1713256321248453</v>
      </c>
      <c r="U86" s="295">
        <v>3.6818039280222221</v>
      </c>
      <c r="V86" s="295">
        <v>3.760682387767913</v>
      </c>
      <c r="W86" s="295">
        <v>3.3560734730121431</v>
      </c>
      <c r="X86" s="295">
        <v>1.8694876292503619</v>
      </c>
      <c r="Y86" s="295">
        <v>1.9747460205053291</v>
      </c>
      <c r="DA86" s="122" t="s">
        <v>1655</v>
      </c>
    </row>
    <row r="87" spans="1:105" ht="12" customHeight="1" x14ac:dyDescent="0.25">
      <c r="A87" s="59" t="s">
        <v>38</v>
      </c>
      <c r="B87" s="295">
        <v>5.144755937151476E-2</v>
      </c>
      <c r="C87" s="295">
        <v>1.165412970324349E-2</v>
      </c>
      <c r="D87" s="295">
        <v>0.1368645266531745</v>
      </c>
      <c r="E87" s="295">
        <v>3.4763903806937302</v>
      </c>
      <c r="F87" s="295">
        <v>3.0367752900421219</v>
      </c>
      <c r="G87" s="295">
        <v>2.7085488162598188</v>
      </c>
      <c r="H87" s="295">
        <v>2.6112439123290061</v>
      </c>
      <c r="I87" s="295">
        <v>3.46232986683887</v>
      </c>
      <c r="J87" s="295">
        <v>2.7609095739530072</v>
      </c>
      <c r="K87" s="295">
        <v>0.62285396361221146</v>
      </c>
      <c r="L87" s="295">
        <v>8.1075488297100566</v>
      </c>
      <c r="M87" s="295">
        <v>16.622204043875261</v>
      </c>
      <c r="N87" s="295">
        <v>15.10829508278923</v>
      </c>
      <c r="O87" s="295">
        <v>11.20474055936042</v>
      </c>
      <c r="P87" s="295">
        <v>13.477135074722121</v>
      </c>
      <c r="Q87" s="295">
        <v>8.0305318704848982</v>
      </c>
      <c r="R87" s="295">
        <v>2.0921710682904981</v>
      </c>
      <c r="S87" s="295">
        <v>6.5598679566758147</v>
      </c>
      <c r="T87" s="295">
        <v>19.952205280538621</v>
      </c>
      <c r="U87" s="295">
        <v>15.84682205998879</v>
      </c>
      <c r="V87" s="295">
        <v>25.87070635104844</v>
      </c>
      <c r="W87" s="295">
        <v>22.58320281594472</v>
      </c>
      <c r="X87" s="295">
        <v>20.467671109858621</v>
      </c>
      <c r="Y87" s="295">
        <v>20.627501472071081</v>
      </c>
      <c r="DA87" s="122" t="s">
        <v>1656</v>
      </c>
    </row>
    <row r="88" spans="1:105" ht="12" customHeight="1" x14ac:dyDescent="0.25">
      <c r="A88" s="60" t="s">
        <v>1530</v>
      </c>
      <c r="B88" s="262">
        <v>0.22667849752545141</v>
      </c>
      <c r="C88" s="262">
        <v>0.11468000665570501</v>
      </c>
      <c r="D88" s="262">
        <v>0.73667856052327552</v>
      </c>
      <c r="E88" s="262">
        <v>0.85631641312629614</v>
      </c>
      <c r="F88" s="262">
        <v>0.79292464004632823</v>
      </c>
      <c r="G88" s="262">
        <v>1.642180225439607</v>
      </c>
      <c r="H88" s="262">
        <v>1.5888601647102809</v>
      </c>
      <c r="I88" s="262">
        <v>1.995870461273745</v>
      </c>
      <c r="J88" s="262">
        <v>2.0806819958065641</v>
      </c>
      <c r="K88" s="262">
        <v>0.92090193682232235</v>
      </c>
      <c r="L88" s="262">
        <v>1.7834793143687191</v>
      </c>
      <c r="M88" s="262">
        <v>2.08203509545476</v>
      </c>
      <c r="N88" s="262">
        <v>1.799969414015266</v>
      </c>
      <c r="O88" s="262">
        <v>1.587309385646988</v>
      </c>
      <c r="P88" s="262">
        <v>1.5973465490778691</v>
      </c>
      <c r="Q88" s="262">
        <v>1.001759550215503</v>
      </c>
      <c r="R88" s="262">
        <v>0.3644415048587587</v>
      </c>
      <c r="S88" s="262">
        <v>0.9891804826047923</v>
      </c>
      <c r="T88" s="262">
        <v>1.8965127186642681</v>
      </c>
      <c r="U88" s="262">
        <v>1.6817978986510911</v>
      </c>
      <c r="V88" s="262">
        <v>1.922392838841281</v>
      </c>
      <c r="W88" s="262">
        <v>1.8055381156333079</v>
      </c>
      <c r="X88" s="262">
        <v>1.5892117365555849</v>
      </c>
      <c r="Y88" s="262">
        <v>1.5249511702714731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0.51592045844672374</v>
      </c>
      <c r="C89" s="261">
        <f t="shared" si="3"/>
        <v>0.26618999640086788</v>
      </c>
      <c r="D89" s="261">
        <f t="shared" si="3"/>
        <v>2.2219595139264561</v>
      </c>
      <c r="E89" s="261">
        <f t="shared" si="3"/>
        <v>2.6671893508628073</v>
      </c>
      <c r="F89" s="261">
        <f t="shared" si="3"/>
        <v>2.3747363321419233</v>
      </c>
      <c r="G89" s="261">
        <f t="shared" si="3"/>
        <v>4.068513927921015</v>
      </c>
      <c r="H89" s="261">
        <f t="shared" si="3"/>
        <v>4.0634780252367015</v>
      </c>
      <c r="I89" s="261">
        <f t="shared" si="3"/>
        <v>4.7571196248578511</v>
      </c>
      <c r="J89" s="261">
        <f t="shared" si="3"/>
        <v>4.58053595801643</v>
      </c>
      <c r="K89" s="261">
        <f t="shared" si="3"/>
        <v>1.581849991395609</v>
      </c>
      <c r="L89" s="261">
        <f t="shared" si="3"/>
        <v>3.6410178024841251</v>
      </c>
      <c r="M89" s="261">
        <f t="shared" si="3"/>
        <v>4.4242591808320952</v>
      </c>
      <c r="N89" s="261">
        <f t="shared" si="3"/>
        <v>3.8879494647896289</v>
      </c>
      <c r="O89" s="261">
        <f t="shared" si="3"/>
        <v>3.0731104321469029</v>
      </c>
      <c r="P89" s="261">
        <f t="shared" si="3"/>
        <v>3.1352084776618483</v>
      </c>
      <c r="Q89" s="261">
        <f t="shared" si="3"/>
        <v>1.9163936195721971</v>
      </c>
      <c r="R89" s="261">
        <f t="shared" si="3"/>
        <v>0.64626062948731344</v>
      </c>
      <c r="S89" s="261">
        <f t="shared" si="3"/>
        <v>1.8190435192358358</v>
      </c>
      <c r="T89" s="261">
        <f t="shared" si="3"/>
        <v>3.936514605020446</v>
      </c>
      <c r="U89" s="261">
        <f t="shared" si="3"/>
        <v>3.3492408000904463</v>
      </c>
      <c r="V89" s="261">
        <f t="shared" si="3"/>
        <v>4.0729572934876863</v>
      </c>
      <c r="W89" s="261">
        <f t="shared" si="3"/>
        <v>3.62997164687197</v>
      </c>
      <c r="X89" s="261">
        <f t="shared" si="3"/>
        <v>2.9821092612950117</v>
      </c>
      <c r="Y89" s="261">
        <f t="shared" si="3"/>
        <v>2.992585132465583</v>
      </c>
      <c r="DA89" s="70"/>
    </row>
    <row r="90" spans="1:105" ht="12" customHeight="1" x14ac:dyDescent="0.25">
      <c r="A90" s="60" t="s">
        <v>1533</v>
      </c>
      <c r="B90" s="262">
        <v>0.30347465543289798</v>
      </c>
      <c r="C90" s="262">
        <v>0.15871052053718729</v>
      </c>
      <c r="D90" s="262">
        <v>1.5315355431399711</v>
      </c>
      <c r="E90" s="262">
        <v>1.860846795993611</v>
      </c>
      <c r="F90" s="262">
        <v>1.628086063300942</v>
      </c>
      <c r="G90" s="262">
        <v>2.498832203831296</v>
      </c>
      <c r="H90" s="262">
        <v>2.525906276242277</v>
      </c>
      <c r="I90" s="262">
        <v>2.8069786128624021</v>
      </c>
      <c r="J90" s="262">
        <v>2.5475266161409111</v>
      </c>
      <c r="K90" s="262">
        <v>0.68204778986538828</v>
      </c>
      <c r="L90" s="262">
        <v>1.8984016244901301</v>
      </c>
      <c r="M90" s="262">
        <v>2.389927741571769</v>
      </c>
      <c r="N90" s="262">
        <v>2.129221008851454</v>
      </c>
      <c r="O90" s="262">
        <v>1.522169531052556</v>
      </c>
      <c r="P90" s="262">
        <v>1.574460384953386</v>
      </c>
      <c r="Q90" s="262">
        <v>0.9375864169310919</v>
      </c>
      <c r="R90" s="262">
        <v>0.29016922030596082</v>
      </c>
      <c r="S90" s="262">
        <v>0.84197589710377785</v>
      </c>
      <c r="T90" s="262">
        <v>2.0487245692910649</v>
      </c>
      <c r="U90" s="262">
        <v>1.6751780406167101</v>
      </c>
      <c r="V90" s="262">
        <v>2.1424210341798191</v>
      </c>
      <c r="W90" s="262">
        <v>1.802427710039296</v>
      </c>
      <c r="X90" s="262">
        <v>1.366404838445834</v>
      </c>
      <c r="Y90" s="262">
        <v>1.4319824666538199</v>
      </c>
      <c r="DA90" s="72" t="s">
        <v>1658</v>
      </c>
    </row>
    <row r="91" spans="1:105" ht="12" customHeight="1" x14ac:dyDescent="0.25">
      <c r="A91" s="59" t="s">
        <v>28</v>
      </c>
      <c r="B91" s="230">
        <v>4.8286022011712866E-3</v>
      </c>
      <c r="C91" s="230">
        <v>1.8706023023858859E-3</v>
      </c>
      <c r="D91" s="230">
        <v>1.5171175017146659E-2</v>
      </c>
      <c r="E91" s="230">
        <v>2.1150167660769281E-2</v>
      </c>
      <c r="F91" s="230">
        <v>1.8868857498267531E-2</v>
      </c>
      <c r="G91" s="230">
        <v>0.44444004591032649</v>
      </c>
      <c r="H91" s="230">
        <v>0.79419945910728607</v>
      </c>
      <c r="I91" s="230">
        <v>1.161420048528397</v>
      </c>
      <c r="J91" s="230">
        <v>1.1520229285033681</v>
      </c>
      <c r="K91" s="230">
        <v>0.3442094332287215</v>
      </c>
      <c r="L91" s="230">
        <v>1.0337122628829989</v>
      </c>
      <c r="M91" s="230">
        <v>1.4110654674997289</v>
      </c>
      <c r="N91" s="230">
        <v>1.0873571750134741</v>
      </c>
      <c r="O91" s="230">
        <v>0.61532814062246799</v>
      </c>
      <c r="P91" s="230">
        <v>0.6310420248556865</v>
      </c>
      <c r="Q91" s="230">
        <v>0.33069873200771172</v>
      </c>
      <c r="R91" s="230">
        <v>8.2456321079217687E-2</v>
      </c>
      <c r="S91" s="230">
        <v>0.27613076008518211</v>
      </c>
      <c r="T91" s="230">
        <v>0.82691067731572732</v>
      </c>
      <c r="U91" s="230">
        <v>0.65469240899978132</v>
      </c>
      <c r="V91" s="230">
        <v>0.6300941743385633</v>
      </c>
      <c r="W91" s="230">
        <v>0.37161454189321269</v>
      </c>
      <c r="X91" s="230">
        <v>0.22950369795859479</v>
      </c>
      <c r="Y91" s="230">
        <v>0.22582372299808851</v>
      </c>
      <c r="DA91" s="71" t="s">
        <v>1659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5.3533795430561835E-4</v>
      </c>
      <c r="T92" s="295">
        <v>1.1594478188064489E-2</v>
      </c>
      <c r="U92" s="295">
        <v>4.0364124371918718E-3</v>
      </c>
      <c r="V92" s="295">
        <v>8.9522168237678949E-4</v>
      </c>
      <c r="W92" s="295">
        <v>9.7790508882049875E-4</v>
      </c>
      <c r="X92" s="295">
        <v>2.5819781375700041E-2</v>
      </c>
      <c r="Y92" s="295">
        <v>8.3755706432100979E-2</v>
      </c>
      <c r="DA92" s="122" t="s">
        <v>1660</v>
      </c>
    </row>
    <row r="93" spans="1:105" ht="12" customHeight="1" x14ac:dyDescent="0.25">
      <c r="A93" s="59" t="s">
        <v>159</v>
      </c>
      <c r="B93" s="295">
        <v>7.8909430292336685E-3</v>
      </c>
      <c r="C93" s="295">
        <v>3.076001892650978E-3</v>
      </c>
      <c r="D93" s="295">
        <v>2.488630743371165E-2</v>
      </c>
      <c r="E93" s="295">
        <v>3.7541019430243933E-2</v>
      </c>
      <c r="F93" s="295">
        <v>3.3512284374255297E-2</v>
      </c>
      <c r="G93" s="295">
        <v>0.1823692309528015</v>
      </c>
      <c r="H93" s="295">
        <v>0.16377594353786271</v>
      </c>
      <c r="I93" s="295">
        <v>8.9508997461524561E-2</v>
      </c>
      <c r="J93" s="295">
        <v>8.5126419731143016E-2</v>
      </c>
      <c r="K93" s="295">
        <v>3.7549143804428323E-2</v>
      </c>
      <c r="L93" s="295">
        <v>0.16372226066595541</v>
      </c>
      <c r="M93" s="295">
        <v>0.21504553075517421</v>
      </c>
      <c r="N93" s="295">
        <v>0.18430814115810509</v>
      </c>
      <c r="O93" s="295">
        <v>0.15433894097251921</v>
      </c>
      <c r="P93" s="295">
        <v>0.1401758427354097</v>
      </c>
      <c r="Q93" s="295">
        <v>0.1127860554606752</v>
      </c>
      <c r="R93" s="295">
        <v>3.4818089477689863E-2</v>
      </c>
      <c r="S93" s="295">
        <v>9.7984057632625812E-2</v>
      </c>
      <c r="T93" s="295">
        <v>0.27482625215313838</v>
      </c>
      <c r="U93" s="295">
        <v>0.1985763965217304</v>
      </c>
      <c r="V93" s="295">
        <v>0.29437495027314442</v>
      </c>
      <c r="W93" s="295">
        <v>0.25567532014015748</v>
      </c>
      <c r="X93" s="295">
        <v>0.2384791522029471</v>
      </c>
      <c r="Y93" s="295">
        <v>0.25739626598320181</v>
      </c>
      <c r="DA93" s="122" t="s">
        <v>1661</v>
      </c>
    </row>
    <row r="94" spans="1:105" ht="12" customHeight="1" x14ac:dyDescent="0.25">
      <c r="A94" s="59" t="s">
        <v>32</v>
      </c>
      <c r="B94" s="295">
        <v>0.12822933644898529</v>
      </c>
      <c r="C94" s="295">
        <v>1.1039104587314649E-2</v>
      </c>
      <c r="D94" s="295">
        <v>0</v>
      </c>
      <c r="E94" s="295">
        <v>0</v>
      </c>
      <c r="F94" s="295">
        <v>0</v>
      </c>
      <c r="G94" s="295">
        <v>2.7375856393071031E-2</v>
      </c>
      <c r="H94" s="295">
        <v>0</v>
      </c>
      <c r="I94" s="295">
        <v>5.3913666292494347E-2</v>
      </c>
      <c r="J94" s="295">
        <v>2.5624610284348939E-2</v>
      </c>
      <c r="K94" s="295">
        <v>0</v>
      </c>
      <c r="L94" s="295">
        <v>0</v>
      </c>
      <c r="M94" s="295">
        <v>0</v>
      </c>
      <c r="N94" s="295">
        <v>0</v>
      </c>
      <c r="O94" s="295">
        <v>0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1662</v>
      </c>
    </row>
    <row r="95" spans="1:105" ht="12" customHeight="1" x14ac:dyDescent="0.25">
      <c r="A95" s="59" t="s">
        <v>35</v>
      </c>
      <c r="B95" s="295">
        <v>0.1625257737535078</v>
      </c>
      <c r="C95" s="295">
        <v>0.14272481175483581</v>
      </c>
      <c r="D95" s="295">
        <v>1.4914780606891129</v>
      </c>
      <c r="E95" s="295">
        <v>1.8021556089025981</v>
      </c>
      <c r="F95" s="295">
        <v>1.5757049214284189</v>
      </c>
      <c r="G95" s="295">
        <v>1.844647070575097</v>
      </c>
      <c r="H95" s="295">
        <v>1.567930873597128</v>
      </c>
      <c r="I95" s="295">
        <v>1.502135900579985</v>
      </c>
      <c r="J95" s="295">
        <v>1.2847526576220509</v>
      </c>
      <c r="K95" s="295">
        <v>0.30028921283223842</v>
      </c>
      <c r="L95" s="295">
        <v>0.70096710094117509</v>
      </c>
      <c r="M95" s="295">
        <v>0.76381674331686567</v>
      </c>
      <c r="N95" s="295">
        <v>0.85755569267987497</v>
      </c>
      <c r="O95" s="295">
        <v>0.75250244945756839</v>
      </c>
      <c r="P95" s="295">
        <v>0.80324251736229024</v>
      </c>
      <c r="Q95" s="295">
        <v>0.49410162946270503</v>
      </c>
      <c r="R95" s="295">
        <v>0.1728948097490533</v>
      </c>
      <c r="S95" s="295">
        <v>0.46732574143166428</v>
      </c>
      <c r="T95" s="295">
        <v>0.93539316163413455</v>
      </c>
      <c r="U95" s="295">
        <v>0.81787282265800654</v>
      </c>
      <c r="V95" s="295">
        <v>1.2170566878857341</v>
      </c>
      <c r="W95" s="295">
        <v>1.174159942917105</v>
      </c>
      <c r="X95" s="295">
        <v>0.87260220690859203</v>
      </c>
      <c r="Y95" s="295">
        <v>0.86500677124042902</v>
      </c>
      <c r="DA95" s="122" t="s">
        <v>1663</v>
      </c>
    </row>
    <row r="96" spans="1:105" ht="12" customHeight="1" x14ac:dyDescent="0.25">
      <c r="A96" s="61" t="s">
        <v>1540</v>
      </c>
      <c r="B96" s="263">
        <v>0.21244580301382579</v>
      </c>
      <c r="C96" s="263">
        <v>0.1074794758636806</v>
      </c>
      <c r="D96" s="263">
        <v>0.69042397078648476</v>
      </c>
      <c r="E96" s="263">
        <v>0.80634255486919637</v>
      </c>
      <c r="F96" s="263">
        <v>0.7466502688409814</v>
      </c>
      <c r="G96" s="263">
        <v>1.569681724089719</v>
      </c>
      <c r="H96" s="263">
        <v>1.5375717489944249</v>
      </c>
      <c r="I96" s="263">
        <v>1.950141011995449</v>
      </c>
      <c r="J96" s="263">
        <v>2.0330093418755188</v>
      </c>
      <c r="K96" s="263">
        <v>0.89980220153022072</v>
      </c>
      <c r="L96" s="263">
        <v>1.742616177993995</v>
      </c>
      <c r="M96" s="263">
        <v>2.0343314392603258</v>
      </c>
      <c r="N96" s="263">
        <v>1.7587284559381751</v>
      </c>
      <c r="O96" s="263">
        <v>1.5509409010943469</v>
      </c>
      <c r="P96" s="263">
        <v>1.560748092708462</v>
      </c>
      <c r="Q96" s="263">
        <v>0.97880720264110521</v>
      </c>
      <c r="R96" s="263">
        <v>0.35609140918135268</v>
      </c>
      <c r="S96" s="263">
        <v>0.97706762213205789</v>
      </c>
      <c r="T96" s="263">
        <v>1.8877900357293811</v>
      </c>
      <c r="U96" s="263">
        <v>1.6740627594737361</v>
      </c>
      <c r="V96" s="263">
        <v>1.930536259307867</v>
      </c>
      <c r="W96" s="263">
        <v>1.827543936832674</v>
      </c>
      <c r="X96" s="263">
        <v>1.6157044228491779</v>
      </c>
      <c r="Y96" s="263">
        <v>1.5606026658117631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5.1205057447209308</v>
      </c>
      <c r="C99" s="223">
        <v>6.4104387980478288</v>
      </c>
      <c r="D99" s="223">
        <v>6.9561971126593267</v>
      </c>
      <c r="E99" s="223">
        <v>6.4790045479891374</v>
      </c>
      <c r="F99" s="223">
        <v>6.9430939463537582</v>
      </c>
      <c r="G99" s="223">
        <v>6.4674942365669299</v>
      </c>
      <c r="H99" s="223">
        <v>5.7459855631995529</v>
      </c>
      <c r="I99" s="223">
        <v>5.6059133746607559</v>
      </c>
      <c r="J99" s="223">
        <v>5.3328920756809737</v>
      </c>
      <c r="K99" s="223">
        <v>6.1221441087154442</v>
      </c>
      <c r="L99" s="223">
        <v>7.8879080643192312</v>
      </c>
      <c r="M99" s="223">
        <v>8.0333441499948055</v>
      </c>
      <c r="N99" s="223">
        <v>10.446868940480311</v>
      </c>
      <c r="O99" s="223">
        <v>10.42008503743488</v>
      </c>
      <c r="P99" s="223">
        <v>11.322346792059349</v>
      </c>
      <c r="Q99" s="223">
        <v>12.00445118837249</v>
      </c>
      <c r="R99" s="223">
        <v>12.563191256650541</v>
      </c>
      <c r="S99" s="223">
        <v>13.57932451797442</v>
      </c>
      <c r="T99" s="223">
        <v>13.77694221773594</v>
      </c>
      <c r="U99" s="223">
        <v>13.237658766629069</v>
      </c>
      <c r="V99" s="223">
        <v>13.36877201871711</v>
      </c>
      <c r="W99" s="223">
        <v>13.75941756657272</v>
      </c>
      <c r="X99" s="223">
        <v>14.690516826089199</v>
      </c>
      <c r="Y99" s="223">
        <v>15.00983360660662</v>
      </c>
      <c r="DA99" s="89" t="s">
        <v>1665</v>
      </c>
    </row>
    <row r="100" spans="1:105" ht="12" customHeight="1" x14ac:dyDescent="0.25">
      <c r="A100" s="55" t="s">
        <v>91</v>
      </c>
      <c r="B100" s="259">
        <v>4.3699348767597797E-2</v>
      </c>
      <c r="C100" s="259">
        <v>5.252786372982296E-2</v>
      </c>
      <c r="D100" s="259">
        <v>5.7329950203180387E-2</v>
      </c>
      <c r="E100" s="259">
        <v>5.349092318703294E-2</v>
      </c>
      <c r="F100" s="259">
        <v>5.7223615781695443E-2</v>
      </c>
      <c r="G100" s="259">
        <v>5.4300358732885731E-2</v>
      </c>
      <c r="H100" s="259">
        <v>4.921504899718783E-2</v>
      </c>
      <c r="I100" s="259">
        <v>4.8386108970369733E-2</v>
      </c>
      <c r="J100" s="259">
        <v>4.586303387110436E-2</v>
      </c>
      <c r="K100" s="259">
        <v>5.120145656771697E-2</v>
      </c>
      <c r="L100" s="259">
        <v>6.8166643982346939E-2</v>
      </c>
      <c r="M100" s="259">
        <v>7.0214066542772485E-2</v>
      </c>
      <c r="N100" s="259">
        <v>9.051955357808622E-2</v>
      </c>
      <c r="O100" s="259">
        <v>8.7889336806365972E-2</v>
      </c>
      <c r="P100" s="259">
        <v>9.5561886582168687E-2</v>
      </c>
      <c r="Q100" s="259">
        <v>0.1005236912119466</v>
      </c>
      <c r="R100" s="259">
        <v>0.1031885494204957</v>
      </c>
      <c r="S100" s="259">
        <v>0.1124606171414942</v>
      </c>
      <c r="T100" s="259">
        <v>0.1171583046774078</v>
      </c>
      <c r="U100" s="259">
        <v>0.1116821762034234</v>
      </c>
      <c r="V100" s="259">
        <v>0.112125301920178</v>
      </c>
      <c r="W100" s="259">
        <v>0.113324633990952</v>
      </c>
      <c r="X100" s="259">
        <v>0.1195339506249789</v>
      </c>
      <c r="Y100" s="259">
        <v>0.1226585726208079</v>
      </c>
      <c r="DA100" s="67" t="s">
        <v>1666</v>
      </c>
    </row>
    <row r="101" spans="1:105" ht="12" customHeight="1" x14ac:dyDescent="0.25">
      <c r="A101" s="173" t="s">
        <v>92</v>
      </c>
      <c r="B101" s="224">
        <v>1.271728252257651E-2</v>
      </c>
      <c r="C101" s="224">
        <v>1.528653634890953E-2</v>
      </c>
      <c r="D101" s="224">
        <v>1.6684028350548039E-2</v>
      </c>
      <c r="E101" s="224">
        <v>1.55668036652147E-2</v>
      </c>
      <c r="F101" s="224">
        <v>1.6653083155298318E-2</v>
      </c>
      <c r="G101" s="224">
        <v>1.580236370925954E-2</v>
      </c>
      <c r="H101" s="224">
        <v>1.4322448734608211E-2</v>
      </c>
      <c r="I101" s="224">
        <v>1.408121254201912E-2</v>
      </c>
      <c r="J101" s="224">
        <v>1.334695311326472E-2</v>
      </c>
      <c r="K101" s="224">
        <v>1.490052843125886E-2</v>
      </c>
      <c r="L101" s="224">
        <v>1.9837697690867691E-2</v>
      </c>
      <c r="M101" s="224">
        <v>2.0433533827522769E-2</v>
      </c>
      <c r="N101" s="224">
        <v>2.6342789289427321E-2</v>
      </c>
      <c r="O101" s="224">
        <v>2.5577349741129358E-2</v>
      </c>
      <c r="P101" s="224">
        <v>2.7810197275913748E-2</v>
      </c>
      <c r="Q101" s="224">
        <v>2.9254170082792311E-2</v>
      </c>
      <c r="R101" s="224">
        <v>3.002969090121364E-2</v>
      </c>
      <c r="S101" s="224">
        <v>3.2728026416543599E-2</v>
      </c>
      <c r="T101" s="224">
        <v>3.4095136482982347E-2</v>
      </c>
      <c r="U101" s="224">
        <v>3.2501486350941411E-2</v>
      </c>
      <c r="V101" s="224">
        <v>3.2630443763166393E-2</v>
      </c>
      <c r="W101" s="224">
        <v>3.2979470584218927E-2</v>
      </c>
      <c r="X101" s="224">
        <v>3.4786491423980388E-2</v>
      </c>
      <c r="Y101" s="224">
        <v>3.5695811627092393E-2</v>
      </c>
      <c r="DA101" s="177" t="s">
        <v>1667</v>
      </c>
    </row>
    <row r="102" spans="1:105" ht="12" customHeight="1" x14ac:dyDescent="0.25">
      <c r="A102" s="173" t="s">
        <v>93</v>
      </c>
      <c r="B102" s="224">
        <v>0.1023270150181258</v>
      </c>
      <c r="C102" s="224">
        <v>0.12518330882847911</v>
      </c>
      <c r="D102" s="224">
        <v>9.9163334207694256E-2</v>
      </c>
      <c r="E102" s="224">
        <v>8.9453720880723009E-2</v>
      </c>
      <c r="F102" s="224">
        <v>0.1003680242187555</v>
      </c>
      <c r="G102" s="224">
        <v>0.11954578769672269</v>
      </c>
      <c r="H102" s="224">
        <v>0.1035053582648288</v>
      </c>
      <c r="I102" s="224">
        <v>0.1113702057584354</v>
      </c>
      <c r="J102" s="224">
        <v>0.1170009387071641</v>
      </c>
      <c r="K102" s="224">
        <v>0.1856526589956467</v>
      </c>
      <c r="L102" s="224">
        <v>0.190410077132799</v>
      </c>
      <c r="M102" s="224">
        <v>0.1842028363283299</v>
      </c>
      <c r="N102" s="224">
        <v>0.2347040407173232</v>
      </c>
      <c r="O102" s="224">
        <v>0.26958449968081311</v>
      </c>
      <c r="P102" s="224">
        <v>0.2877299467216724</v>
      </c>
      <c r="Q102" s="224">
        <v>0.31551609965272182</v>
      </c>
      <c r="R102" s="224">
        <v>0.36521208570041841</v>
      </c>
      <c r="S102" s="224">
        <v>0.38278176862493313</v>
      </c>
      <c r="T102" s="224">
        <v>0.33347831411204493</v>
      </c>
      <c r="U102" s="224">
        <v>0.33805922476895628</v>
      </c>
      <c r="V102" s="224">
        <v>0.32060636933628639</v>
      </c>
      <c r="W102" s="224">
        <v>0.35593669399101951</v>
      </c>
      <c r="X102" s="224">
        <v>0.41729771328614779</v>
      </c>
      <c r="Y102" s="224">
        <v>0.407363148050295</v>
      </c>
      <c r="DA102" s="177" t="s">
        <v>1668</v>
      </c>
    </row>
    <row r="103" spans="1:105" ht="12" customHeight="1" x14ac:dyDescent="0.25">
      <c r="A103" s="173" t="s">
        <v>94</v>
      </c>
      <c r="B103" s="224">
        <v>3.8858613750550837E-2</v>
      </c>
      <c r="C103" s="224">
        <v>4.6709162158778898E-2</v>
      </c>
      <c r="D103" s="224">
        <v>5.0979304134059357E-2</v>
      </c>
      <c r="E103" s="224">
        <v>4.7565540034466697E-2</v>
      </c>
      <c r="F103" s="224">
        <v>5.0884748761281462E-2</v>
      </c>
      <c r="G103" s="224">
        <v>4.8285311475444861E-2</v>
      </c>
      <c r="H103" s="224">
        <v>4.3763319903617988E-2</v>
      </c>
      <c r="I103" s="224">
        <v>4.3026204563620503E-2</v>
      </c>
      <c r="J103" s="224">
        <v>4.0782619624462738E-2</v>
      </c>
      <c r="K103" s="224">
        <v>4.5529685918472562E-2</v>
      </c>
      <c r="L103" s="224">
        <v>6.0615578123795963E-2</v>
      </c>
      <c r="M103" s="224">
        <v>6.2436200277294317E-2</v>
      </c>
      <c r="N103" s="224">
        <v>8.0492375025306429E-2</v>
      </c>
      <c r="O103" s="224">
        <v>7.8153516884512317E-2</v>
      </c>
      <c r="P103" s="224">
        <v>8.4976150553617721E-2</v>
      </c>
      <c r="Q103" s="224">
        <v>8.9388318127089653E-2</v>
      </c>
      <c r="R103" s="224">
        <v>9.1757980347382903E-2</v>
      </c>
      <c r="S103" s="224">
        <v>0.1000029475700154</v>
      </c>
      <c r="T103" s="224">
        <v>0.10418025525598711</v>
      </c>
      <c r="U103" s="224">
        <v>9.9310737351941472E-2</v>
      </c>
      <c r="V103" s="224">
        <v>9.9704776429317118E-2</v>
      </c>
      <c r="W103" s="224">
        <v>0.1007712541460609</v>
      </c>
      <c r="X103" s="224">
        <v>0.10629274230415051</v>
      </c>
      <c r="Y103" s="224">
        <v>0.1090712386130572</v>
      </c>
      <c r="DA103" s="177" t="s">
        <v>1669</v>
      </c>
    </row>
    <row r="104" spans="1:105" ht="12" customHeight="1" x14ac:dyDescent="0.25">
      <c r="A104" s="56" t="s">
        <v>95</v>
      </c>
      <c r="B104" s="260">
        <v>6.0777761205015268E-2</v>
      </c>
      <c r="C104" s="260">
        <v>7.3411013715641141E-2</v>
      </c>
      <c r="D104" s="260">
        <v>8.3271648879149118E-2</v>
      </c>
      <c r="E104" s="260">
        <v>7.7145375662217686E-2</v>
      </c>
      <c r="F104" s="260">
        <v>8.2090571467443238E-2</v>
      </c>
      <c r="G104" s="260">
        <v>7.568957455655731E-2</v>
      </c>
      <c r="H104" s="260">
        <v>6.8444052291196877E-2</v>
      </c>
      <c r="I104" s="260">
        <v>6.7230582741494349E-2</v>
      </c>
      <c r="J104" s="260">
        <v>6.408966617710124E-2</v>
      </c>
      <c r="K104" s="260">
        <v>8.209940012604458E-2</v>
      </c>
      <c r="L104" s="260">
        <v>9.828736244319343E-2</v>
      </c>
      <c r="M104" s="260">
        <v>9.9284676008872419E-2</v>
      </c>
      <c r="N104" s="260">
        <v>0.12712876595641379</v>
      </c>
      <c r="O104" s="260">
        <v>0.1300058231855977</v>
      </c>
      <c r="P104" s="260">
        <v>0.14128753803913541</v>
      </c>
      <c r="Q104" s="260">
        <v>0.1501275867993872</v>
      </c>
      <c r="R104" s="260">
        <v>0.16222929288960011</v>
      </c>
      <c r="S104" s="260">
        <v>0.17902086968620731</v>
      </c>
      <c r="T104" s="260">
        <v>0.17350162987967691</v>
      </c>
      <c r="U104" s="260">
        <v>0.1700113665224533</v>
      </c>
      <c r="V104" s="260">
        <v>0.16694395437438531</v>
      </c>
      <c r="W104" s="260">
        <v>0.17514167632141511</v>
      </c>
      <c r="X104" s="260">
        <v>0.19922460241046791</v>
      </c>
      <c r="Y104" s="260">
        <v>0.19727600007673279</v>
      </c>
      <c r="DA104" s="68" t="s">
        <v>1670</v>
      </c>
    </row>
    <row r="105" spans="1:105" ht="12" customHeight="1" x14ac:dyDescent="0.25">
      <c r="A105" s="37" t="s">
        <v>159</v>
      </c>
      <c r="B105" s="226">
        <v>2.1383341306373169E-3</v>
      </c>
      <c r="C105" s="226">
        <v>1.3171389169448901E-3</v>
      </c>
      <c r="D105" s="226">
        <v>1.26339154023182E-3</v>
      </c>
      <c r="E105" s="226">
        <v>1.4397337222769829E-3</v>
      </c>
      <c r="F105" s="226">
        <v>1.549449912722072E-3</v>
      </c>
      <c r="G105" s="226">
        <v>5.7798142764553476E-3</v>
      </c>
      <c r="H105" s="226">
        <v>5.4471529371196226E-3</v>
      </c>
      <c r="I105" s="226">
        <v>2.9798963430611191E-3</v>
      </c>
      <c r="J105" s="226">
        <v>2.86023730908758E-3</v>
      </c>
      <c r="K105" s="226">
        <v>3.4540657929183721E-3</v>
      </c>
      <c r="L105" s="226">
        <v>1.0056964870947991E-2</v>
      </c>
      <c r="M105" s="226">
        <v>1.230342642323694E-2</v>
      </c>
      <c r="N105" s="226">
        <v>1.388875185254165E-2</v>
      </c>
      <c r="O105" s="226">
        <v>1.1224173609476921E-2</v>
      </c>
      <c r="P105" s="226">
        <v>1.061969114817401E-2</v>
      </c>
      <c r="Q105" s="226">
        <v>1.358818049107764E-2</v>
      </c>
      <c r="R105" s="226">
        <v>1.1013349125943671E-2</v>
      </c>
      <c r="S105" s="226">
        <v>1.2494128665689131E-2</v>
      </c>
      <c r="T105" s="226">
        <v>2.0206636684112621E-2</v>
      </c>
      <c r="U105" s="226">
        <v>1.5475969993699641E-2</v>
      </c>
      <c r="V105" s="226">
        <v>1.6535419579547881E-2</v>
      </c>
      <c r="W105" s="226">
        <v>1.399417099115423E-2</v>
      </c>
      <c r="X105" s="226">
        <v>1.3993332456930799E-2</v>
      </c>
      <c r="Y105" s="226">
        <v>1.6823773785016011E-2</v>
      </c>
      <c r="DA105" s="69" t="s">
        <v>1671</v>
      </c>
    </row>
    <row r="106" spans="1:105" ht="12" customHeight="1" x14ac:dyDescent="0.25">
      <c r="A106" s="37" t="s">
        <v>35</v>
      </c>
      <c r="B106" s="226">
        <v>4.5122656449479791E-2</v>
      </c>
      <c r="C106" s="226">
        <v>6.2613822741984099E-2</v>
      </c>
      <c r="D106" s="226">
        <v>7.7574704340207593E-2</v>
      </c>
      <c r="E106" s="226">
        <v>7.0809929210482347E-2</v>
      </c>
      <c r="F106" s="226">
        <v>7.4640434303002476E-2</v>
      </c>
      <c r="G106" s="226">
        <v>5.9896488243735987E-2</v>
      </c>
      <c r="H106" s="226">
        <v>5.3428394937965328E-2</v>
      </c>
      <c r="I106" s="226">
        <v>5.1235319307933173E-2</v>
      </c>
      <c r="J106" s="226">
        <v>4.4226541700802792E-2</v>
      </c>
      <c r="K106" s="226">
        <v>2.8300626882675511E-2</v>
      </c>
      <c r="L106" s="226">
        <v>4.4114625101491327E-2</v>
      </c>
      <c r="M106" s="226">
        <v>4.477242179064525E-2</v>
      </c>
      <c r="N106" s="226">
        <v>6.6207439259934123E-2</v>
      </c>
      <c r="O106" s="226">
        <v>5.6067673361967309E-2</v>
      </c>
      <c r="P106" s="226">
        <v>6.2346367654222301E-2</v>
      </c>
      <c r="Q106" s="226">
        <v>6.0988498590334887E-2</v>
      </c>
      <c r="R106" s="226">
        <v>5.6030201304446497E-2</v>
      </c>
      <c r="S106" s="226">
        <v>6.1219281750423932E-2</v>
      </c>
      <c r="T106" s="226">
        <v>7.0462129653492842E-2</v>
      </c>
      <c r="U106" s="226">
        <v>6.530430137033276E-2</v>
      </c>
      <c r="V106" s="226">
        <v>7.0497342438708324E-2</v>
      </c>
      <c r="W106" s="226">
        <v>6.5843269032284435E-2</v>
      </c>
      <c r="X106" s="226">
        <v>5.2458129068244541E-2</v>
      </c>
      <c r="Y106" s="226">
        <v>5.829561540732775E-2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7.1057531956635429E-3</v>
      </c>
      <c r="T108" s="226">
        <v>6.4343108417938824E-3</v>
      </c>
      <c r="U108" s="226">
        <v>6.5605423090431573E-3</v>
      </c>
      <c r="V108" s="226">
        <v>6.7595816031006039E-3</v>
      </c>
      <c r="W108" s="226">
        <v>7.0021296101985004E-3</v>
      </c>
      <c r="X108" s="226">
        <v>7.7469820857797292E-3</v>
      </c>
      <c r="Y108" s="226">
        <v>7.7366443187572966E-3</v>
      </c>
      <c r="DA108" s="69" t="s">
        <v>1674</v>
      </c>
    </row>
    <row r="109" spans="1:105" ht="12" customHeight="1" x14ac:dyDescent="0.25">
      <c r="A109" s="37" t="s">
        <v>40</v>
      </c>
      <c r="B109" s="226">
        <v>1.351677062489816E-2</v>
      </c>
      <c r="C109" s="226">
        <v>9.4800520567121568E-3</v>
      </c>
      <c r="D109" s="226">
        <v>4.4335529987097047E-3</v>
      </c>
      <c r="E109" s="226">
        <v>4.8957127294583444E-3</v>
      </c>
      <c r="F109" s="226">
        <v>5.9006872517186849E-3</v>
      </c>
      <c r="G109" s="226">
        <v>1.0013272036365969E-2</v>
      </c>
      <c r="H109" s="226">
        <v>9.5685044161119264E-3</v>
      </c>
      <c r="I109" s="226">
        <v>1.301536709050005E-2</v>
      </c>
      <c r="J109" s="226">
        <v>1.7002887167210878E-2</v>
      </c>
      <c r="K109" s="226">
        <v>5.0344707450450693E-2</v>
      </c>
      <c r="L109" s="226">
        <v>4.4115772470754107E-2</v>
      </c>
      <c r="M109" s="226">
        <v>4.2208827794990231E-2</v>
      </c>
      <c r="N109" s="226">
        <v>4.7032574843938073E-2</v>
      </c>
      <c r="O109" s="226">
        <v>6.2713976214153436E-2</v>
      </c>
      <c r="P109" s="226">
        <v>6.8321479236739022E-2</v>
      </c>
      <c r="Q109" s="226">
        <v>7.555090771797468E-2</v>
      </c>
      <c r="R109" s="226">
        <v>9.5185742459209952E-2</v>
      </c>
      <c r="S109" s="226">
        <v>9.8201706074430753E-2</v>
      </c>
      <c r="T109" s="226">
        <v>7.6398552700277553E-2</v>
      </c>
      <c r="U109" s="226">
        <v>8.2670552849377715E-2</v>
      </c>
      <c r="V109" s="226">
        <v>7.3151610753028506E-2</v>
      </c>
      <c r="W109" s="226">
        <v>8.8302106687777909E-2</v>
      </c>
      <c r="X109" s="226">
        <v>0.12502615879951279</v>
      </c>
      <c r="Y109" s="226">
        <v>0.11441996656563171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3.7772377041983156</v>
      </c>
      <c r="C110" s="261">
        <f t="shared" si="4"/>
        <v>4.7583008258062085</v>
      </c>
      <c r="D110" s="261">
        <f t="shared" si="4"/>
        <v>5.4441196444070465</v>
      </c>
      <c r="E110" s="261">
        <f t="shared" si="4"/>
        <v>5.0934133793346943</v>
      </c>
      <c r="F110" s="261">
        <f t="shared" si="4"/>
        <v>5.4240033921404365</v>
      </c>
      <c r="G110" s="261">
        <f t="shared" si="4"/>
        <v>4.8489441757244824</v>
      </c>
      <c r="H110" s="261">
        <f t="shared" si="4"/>
        <v>4.3259332920715314</v>
      </c>
      <c r="I110" s="261">
        <f t="shared" si="4"/>
        <v>4.1386791699167702</v>
      </c>
      <c r="J110" s="261">
        <f t="shared" si="4"/>
        <v>3.8515165021879572</v>
      </c>
      <c r="K110" s="261">
        <f t="shared" si="4"/>
        <v>4.0181010586924728</v>
      </c>
      <c r="L110" s="261">
        <f t="shared" si="4"/>
        <v>5.5582156893768806</v>
      </c>
      <c r="M110" s="261">
        <f t="shared" si="4"/>
        <v>5.7352949597765566</v>
      </c>
      <c r="N110" s="261">
        <f t="shared" si="4"/>
        <v>7.4993833177697748</v>
      </c>
      <c r="O110" s="261">
        <f t="shared" si="4"/>
        <v>7.2065959680575826</v>
      </c>
      <c r="P110" s="261">
        <f t="shared" si="4"/>
        <v>7.8708030534796984</v>
      </c>
      <c r="Q110" s="261">
        <f t="shared" si="4"/>
        <v>8.2651334789145956</v>
      </c>
      <c r="R110" s="261">
        <f t="shared" si="4"/>
        <v>8.3773994452834319</v>
      </c>
      <c r="S110" s="261">
        <f t="shared" si="4"/>
        <v>9.142649749275094</v>
      </c>
      <c r="T110" s="261">
        <f t="shared" si="4"/>
        <v>9.7029887731898103</v>
      </c>
      <c r="U110" s="261">
        <f t="shared" si="4"/>
        <v>9.1850371154948292</v>
      </c>
      <c r="V110" s="261">
        <f t="shared" si="4"/>
        <v>9.4431835692844697</v>
      </c>
      <c r="W110" s="261">
        <f t="shared" si="4"/>
        <v>9.5187077240860951</v>
      </c>
      <c r="X110" s="261">
        <f t="shared" si="4"/>
        <v>9.8651648977358146</v>
      </c>
      <c r="Y110" s="261">
        <f t="shared" si="4"/>
        <v>10.231845818930779</v>
      </c>
      <c r="DA110" s="70"/>
    </row>
    <row r="111" spans="1:105" ht="12" customHeight="1" x14ac:dyDescent="0.25">
      <c r="A111" s="60" t="s">
        <v>1554</v>
      </c>
      <c r="B111" s="262">
        <v>3.3290786236587802</v>
      </c>
      <c r="C111" s="262">
        <v>4.210038604206856</v>
      </c>
      <c r="D111" s="262">
        <v>5.0098164579622662</v>
      </c>
      <c r="E111" s="262">
        <v>4.7016351446852838</v>
      </c>
      <c r="F111" s="262">
        <v>4.9844240548414884</v>
      </c>
      <c r="G111" s="262">
        <v>4.3253724650960859</v>
      </c>
      <c r="H111" s="262">
        <v>3.872613450945861</v>
      </c>
      <c r="I111" s="262">
        <v>3.6509138519960032</v>
      </c>
      <c r="J111" s="262">
        <v>3.339090403332468</v>
      </c>
      <c r="K111" s="262">
        <v>3.205002729375714</v>
      </c>
      <c r="L111" s="262">
        <v>4.7242814142670131</v>
      </c>
      <c r="M111" s="262">
        <v>4.9285463827067</v>
      </c>
      <c r="N111" s="262">
        <v>6.4714558729189964</v>
      </c>
      <c r="O111" s="262">
        <v>6.0259034453326414</v>
      </c>
      <c r="P111" s="262">
        <v>6.6106393680283766</v>
      </c>
      <c r="Q111" s="262">
        <v>6.8832754711271402</v>
      </c>
      <c r="R111" s="262">
        <v>6.7778891644408494</v>
      </c>
      <c r="S111" s="262">
        <v>7.4661899654745003</v>
      </c>
      <c r="T111" s="262">
        <v>8.2424621018522828</v>
      </c>
      <c r="U111" s="262">
        <v>7.7044475437817592</v>
      </c>
      <c r="V111" s="262">
        <v>8.0390318340714622</v>
      </c>
      <c r="W111" s="262">
        <v>7.9598206454290938</v>
      </c>
      <c r="X111" s="262">
        <v>8.0375364902772013</v>
      </c>
      <c r="Y111" s="262">
        <v>8.4477275795433382</v>
      </c>
      <c r="DA111" s="72" t="s">
        <v>1676</v>
      </c>
    </row>
    <row r="112" spans="1:105" ht="12" customHeight="1" x14ac:dyDescent="0.25">
      <c r="A112" s="59" t="s">
        <v>28</v>
      </c>
      <c r="B112" s="230">
        <v>5.2969156014497511E-2</v>
      </c>
      <c r="C112" s="230">
        <v>4.962057889739923E-2</v>
      </c>
      <c r="D112" s="230">
        <v>4.9626535034049173E-2</v>
      </c>
      <c r="E112" s="230">
        <v>5.343823672317001E-2</v>
      </c>
      <c r="F112" s="230">
        <v>5.7767454265319262E-2</v>
      </c>
      <c r="G112" s="230">
        <v>0.76930685222446116</v>
      </c>
      <c r="H112" s="230">
        <v>1.21763326573159</v>
      </c>
      <c r="I112" s="230">
        <v>1.510608069376856</v>
      </c>
      <c r="J112" s="230">
        <v>1.509977827360917</v>
      </c>
      <c r="K112" s="230">
        <v>1.6174704901435879</v>
      </c>
      <c r="L112" s="230">
        <v>2.5724523031577511</v>
      </c>
      <c r="M112" s="230">
        <v>2.9099212853332559</v>
      </c>
      <c r="N112" s="230">
        <v>3.3048631151715631</v>
      </c>
      <c r="O112" s="230">
        <v>2.4359362652746701</v>
      </c>
      <c r="P112" s="230">
        <v>2.6495371317423442</v>
      </c>
      <c r="Q112" s="230">
        <v>2.4278193767058651</v>
      </c>
      <c r="R112" s="230">
        <v>1.926047857843743</v>
      </c>
      <c r="S112" s="230">
        <v>2.4448489926636672</v>
      </c>
      <c r="T112" s="230">
        <v>3.3268405238828169</v>
      </c>
      <c r="U112" s="230">
        <v>3.0110490945750361</v>
      </c>
      <c r="V112" s="230">
        <v>2.3540451898861479</v>
      </c>
      <c r="W112" s="230">
        <v>1.6411116441606299</v>
      </c>
      <c r="X112" s="230">
        <v>1.349998400981868</v>
      </c>
      <c r="Y112" s="230">
        <v>1.322493790918879</v>
      </c>
      <c r="DA112" s="71" t="s">
        <v>1677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4.7398575150228387E-3</v>
      </c>
      <c r="T113" s="295">
        <v>4.6647093752062663E-2</v>
      </c>
      <c r="U113" s="295">
        <v>1.8564192660956991E-2</v>
      </c>
      <c r="V113" s="295">
        <v>3.360049938094909E-3</v>
      </c>
      <c r="W113" s="295">
        <v>4.3185915706399529E-3</v>
      </c>
      <c r="X113" s="295">
        <v>0.1518784397852492</v>
      </c>
      <c r="Y113" s="295">
        <v>0.4941820535076018</v>
      </c>
      <c r="DA113" s="122" t="s">
        <v>1678</v>
      </c>
    </row>
    <row r="114" spans="1:105" ht="12" customHeight="1" x14ac:dyDescent="0.25">
      <c r="A114" s="59" t="s">
        <v>159</v>
      </c>
      <c r="B114" s="295">
        <v>8.6562647947184462E-2</v>
      </c>
      <c r="C114" s="295">
        <v>8.1595641365435803E-2</v>
      </c>
      <c r="D114" s="295">
        <v>8.1405771558984263E-2</v>
      </c>
      <c r="E114" s="295">
        <v>9.4851535709742557E-2</v>
      </c>
      <c r="F114" s="295">
        <v>0.1025986525731044</v>
      </c>
      <c r="G114" s="295">
        <v>0.31567339689097917</v>
      </c>
      <c r="H114" s="295">
        <v>0.25109440039462588</v>
      </c>
      <c r="I114" s="295">
        <v>0.1164204234450197</v>
      </c>
      <c r="J114" s="295">
        <v>0.11157677780218681</v>
      </c>
      <c r="K114" s="295">
        <v>0.17644673902200569</v>
      </c>
      <c r="L114" s="295">
        <v>0.40743224362425928</v>
      </c>
      <c r="M114" s="295">
        <v>0.4434702582361858</v>
      </c>
      <c r="N114" s="295">
        <v>0.5601776412904137</v>
      </c>
      <c r="O114" s="295">
        <v>0.61099078465471102</v>
      </c>
      <c r="P114" s="295">
        <v>0.58855208634588085</v>
      </c>
      <c r="Q114" s="295">
        <v>0.82801699663990336</v>
      </c>
      <c r="R114" s="295">
        <v>0.81329491511377272</v>
      </c>
      <c r="S114" s="295">
        <v>0.86754631945504568</v>
      </c>
      <c r="T114" s="295">
        <v>1.105685460076365</v>
      </c>
      <c r="U114" s="295">
        <v>0.9132888524921472</v>
      </c>
      <c r="V114" s="295">
        <v>1.100807483773284</v>
      </c>
      <c r="W114" s="295">
        <v>1.129104751576389</v>
      </c>
      <c r="X114" s="295">
        <v>1.4027942774132249</v>
      </c>
      <c r="Y114" s="295">
        <v>1.513212513700992</v>
      </c>
      <c r="DA114" s="122" t="s">
        <v>1679</v>
      </c>
    </row>
    <row r="115" spans="1:105" ht="12" customHeight="1" x14ac:dyDescent="0.25">
      <c r="A115" s="59" t="s">
        <v>32</v>
      </c>
      <c r="B115" s="295">
        <v>1.4066596180472679</v>
      </c>
      <c r="C115" s="295">
        <v>0.29282908474603681</v>
      </c>
      <c r="D115" s="295">
        <v>0</v>
      </c>
      <c r="E115" s="295">
        <v>0</v>
      </c>
      <c r="F115" s="295">
        <v>0</v>
      </c>
      <c r="G115" s="295">
        <v>4.738644526409682E-2</v>
      </c>
      <c r="H115" s="295">
        <v>0</v>
      </c>
      <c r="I115" s="295">
        <v>7.0123138871527421E-2</v>
      </c>
      <c r="J115" s="295">
        <v>3.3586652146236608E-2</v>
      </c>
      <c r="K115" s="295">
        <v>0</v>
      </c>
      <c r="L115" s="295">
        <v>0</v>
      </c>
      <c r="M115" s="295">
        <v>0</v>
      </c>
      <c r="N115" s="295">
        <v>0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1680</v>
      </c>
    </row>
    <row r="116" spans="1:105" ht="12" customHeight="1" x14ac:dyDescent="0.25">
      <c r="A116" s="59" t="s">
        <v>35</v>
      </c>
      <c r="B116" s="295">
        <v>1.7828872016498301</v>
      </c>
      <c r="C116" s="295">
        <v>3.7859932991979841</v>
      </c>
      <c r="D116" s="295">
        <v>4.8787841513692323</v>
      </c>
      <c r="E116" s="295">
        <v>4.5533453722523713</v>
      </c>
      <c r="F116" s="295">
        <v>4.8240579480030634</v>
      </c>
      <c r="G116" s="295">
        <v>3.1930057707165491</v>
      </c>
      <c r="H116" s="295">
        <v>2.4038857848196451</v>
      </c>
      <c r="I116" s="295">
        <v>1.9537622203025999</v>
      </c>
      <c r="J116" s="295">
        <v>1.6839491460231271</v>
      </c>
      <c r="K116" s="295">
        <v>1.411085500210121</v>
      </c>
      <c r="L116" s="295">
        <v>1.744396867485003</v>
      </c>
      <c r="M116" s="295">
        <v>1.5751548391372581</v>
      </c>
      <c r="N116" s="295">
        <v>2.6064151164570188</v>
      </c>
      <c r="O116" s="295">
        <v>2.9789763954032611</v>
      </c>
      <c r="P116" s="295">
        <v>3.3725501499401518</v>
      </c>
      <c r="Q116" s="295">
        <v>3.6274390977813709</v>
      </c>
      <c r="R116" s="295">
        <v>4.0385463914833331</v>
      </c>
      <c r="S116" s="295">
        <v>4.1490547958407653</v>
      </c>
      <c r="T116" s="295">
        <v>3.7632890241410388</v>
      </c>
      <c r="U116" s="295">
        <v>3.7615454040536189</v>
      </c>
      <c r="V116" s="295">
        <v>4.5808191104739358</v>
      </c>
      <c r="W116" s="295">
        <v>5.185285658121435</v>
      </c>
      <c r="X116" s="295">
        <v>5.1328653720968607</v>
      </c>
      <c r="Y116" s="295">
        <v>5.1178392214158652</v>
      </c>
      <c r="DA116" s="122" t="s">
        <v>1681</v>
      </c>
    </row>
    <row r="117" spans="1:105" ht="12" customHeight="1" x14ac:dyDescent="0.25">
      <c r="A117" s="60" t="s">
        <v>1561</v>
      </c>
      <c r="B117" s="262">
        <v>0.44815908053953563</v>
      </c>
      <c r="C117" s="262">
        <v>0.54826222159935245</v>
      </c>
      <c r="D117" s="262">
        <v>0.43430318644478039</v>
      </c>
      <c r="E117" s="262">
        <v>0.39177823464941081</v>
      </c>
      <c r="F117" s="262">
        <v>0.43957933729894849</v>
      </c>
      <c r="G117" s="262">
        <v>0.5235717106283968</v>
      </c>
      <c r="H117" s="262">
        <v>0.45331984112567048</v>
      </c>
      <c r="I117" s="262">
        <v>0.48776531792076749</v>
      </c>
      <c r="J117" s="262">
        <v>0.51242609885548907</v>
      </c>
      <c r="K117" s="262">
        <v>0.81309832931675874</v>
      </c>
      <c r="L117" s="262">
        <v>0.83393427510986728</v>
      </c>
      <c r="M117" s="262">
        <v>0.80674857706985703</v>
      </c>
      <c r="N117" s="262">
        <v>1.027927444850778</v>
      </c>
      <c r="O117" s="262">
        <v>1.180692522724941</v>
      </c>
      <c r="P117" s="262">
        <v>1.2601636854513221</v>
      </c>
      <c r="Q117" s="262">
        <v>1.3818580077874549</v>
      </c>
      <c r="R117" s="262">
        <v>1.599510280842583</v>
      </c>
      <c r="S117" s="262">
        <v>1.676459783800593</v>
      </c>
      <c r="T117" s="262">
        <v>1.460526671337528</v>
      </c>
      <c r="U117" s="262">
        <v>1.480589571713069</v>
      </c>
      <c r="V117" s="262">
        <v>1.4041517352130071</v>
      </c>
      <c r="W117" s="262">
        <v>1.5588870786570019</v>
      </c>
      <c r="X117" s="262">
        <v>1.8276284074586131</v>
      </c>
      <c r="Y117" s="262">
        <v>1.7841182393874411</v>
      </c>
      <c r="DA117" s="72" t="s">
        <v>1682</v>
      </c>
    </row>
    <row r="118" spans="1:105" ht="12" customHeight="1" x14ac:dyDescent="0.25">
      <c r="A118" s="57" t="s">
        <v>1563</v>
      </c>
      <c r="B118" s="261">
        <v>0.35925059025119399</v>
      </c>
      <c r="C118" s="261">
        <v>0.43949466891282268</v>
      </c>
      <c r="D118" s="261">
        <v>0.34814351165310747</v>
      </c>
      <c r="E118" s="261">
        <v>0.31405491522324591</v>
      </c>
      <c r="F118" s="261">
        <v>0.35237294800935037</v>
      </c>
      <c r="G118" s="261">
        <v>0.41970240981312829</v>
      </c>
      <c r="H118" s="261">
        <v>0.36338752815387371</v>
      </c>
      <c r="I118" s="261">
        <v>0.39099950436380521</v>
      </c>
      <c r="J118" s="261">
        <v>0.41076793145042889</v>
      </c>
      <c r="K118" s="261">
        <v>0.65179099882934632</v>
      </c>
      <c r="L118" s="261">
        <v>0.66849338454382201</v>
      </c>
      <c r="M118" s="261">
        <v>0.64670094857330329</v>
      </c>
      <c r="N118" s="261">
        <v>0.82400102404143161</v>
      </c>
      <c r="O118" s="261">
        <v>0.94645964817550532</v>
      </c>
      <c r="P118" s="261">
        <v>1.0101648442925399</v>
      </c>
      <c r="Q118" s="261">
        <v>1.1077167160003321</v>
      </c>
      <c r="R118" s="261">
        <v>1.282189823787045</v>
      </c>
      <c r="S118" s="261">
        <v>1.34387362214704</v>
      </c>
      <c r="T118" s="261">
        <v>1.1707786175479069</v>
      </c>
      <c r="U118" s="261">
        <v>1.1868613192380899</v>
      </c>
      <c r="V118" s="261">
        <v>1.125587679870766</v>
      </c>
      <c r="W118" s="261">
        <v>1.249625696456423</v>
      </c>
      <c r="X118" s="261">
        <v>1.4650525062415529</v>
      </c>
      <c r="Y118" s="261">
        <v>1.4301741466584359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0.39617086205069157</v>
      </c>
      <c r="C119" s="261">
        <f t="shared" si="5"/>
        <v>0.49646748714249922</v>
      </c>
      <c r="D119" s="261">
        <f t="shared" si="5"/>
        <v>0.53722535919737324</v>
      </c>
      <c r="E119" s="261">
        <f t="shared" si="5"/>
        <v>0.50029600621133319</v>
      </c>
      <c r="F119" s="261">
        <f t="shared" si="5"/>
        <v>0.5363384404143422</v>
      </c>
      <c r="G119" s="261">
        <f t="shared" si="5"/>
        <v>0.50031768585888692</v>
      </c>
      <c r="H119" s="261">
        <f t="shared" si="5"/>
        <v>0.44415398682620622</v>
      </c>
      <c r="I119" s="261">
        <f t="shared" si="5"/>
        <v>0.43355707966546808</v>
      </c>
      <c r="J119" s="261">
        <f t="shared" si="5"/>
        <v>0.41281161820221701</v>
      </c>
      <c r="K119" s="261">
        <f t="shared" si="5"/>
        <v>0.47511469573235821</v>
      </c>
      <c r="L119" s="261">
        <f t="shared" si="5"/>
        <v>0.6108103475934562</v>
      </c>
      <c r="M119" s="261">
        <f t="shared" si="5"/>
        <v>0.62169135787455021</v>
      </c>
      <c r="N119" s="261">
        <f t="shared" si="5"/>
        <v>0.80861066487480993</v>
      </c>
      <c r="O119" s="261">
        <f t="shared" si="5"/>
        <v>0.80782641414071266</v>
      </c>
      <c r="P119" s="261">
        <f t="shared" si="5"/>
        <v>0.87759704013520146</v>
      </c>
      <c r="Q119" s="261">
        <f t="shared" si="5"/>
        <v>0.9309107547046882</v>
      </c>
      <c r="R119" s="261">
        <f t="shared" si="5"/>
        <v>0.97529577214701457</v>
      </c>
      <c r="S119" s="261">
        <f t="shared" si="5"/>
        <v>1.0533484585115693</v>
      </c>
      <c r="T119" s="261">
        <f t="shared" si="5"/>
        <v>1.0670471210953258</v>
      </c>
      <c r="U119" s="261">
        <f t="shared" si="5"/>
        <v>1.0257319257048738</v>
      </c>
      <c r="V119" s="261">
        <f t="shared" si="5"/>
        <v>1.035720196814321</v>
      </c>
      <c r="W119" s="261">
        <f t="shared" si="5"/>
        <v>1.0669061671694038</v>
      </c>
      <c r="X119" s="261">
        <f t="shared" si="5"/>
        <v>1.1395730338593821</v>
      </c>
      <c r="Y119" s="261">
        <f t="shared" si="5"/>
        <v>1.1641447167264249</v>
      </c>
      <c r="DA119" s="70"/>
    </row>
    <row r="120" spans="1:105" ht="12" customHeight="1" x14ac:dyDescent="0.25">
      <c r="A120" s="60" t="s">
        <v>1566</v>
      </c>
      <c r="B120" s="262">
        <v>0.28612893178794629</v>
      </c>
      <c r="C120" s="262">
        <v>0.36184601951029</v>
      </c>
      <c r="D120" s="262">
        <v>0.43058563453061288</v>
      </c>
      <c r="E120" s="262">
        <v>0.40409794831669088</v>
      </c>
      <c r="F120" s="262">
        <v>0.42840319848694491</v>
      </c>
      <c r="G120" s="262">
        <v>0.37175877860846551</v>
      </c>
      <c r="H120" s="262">
        <v>0.33284487247374328</v>
      </c>
      <c r="I120" s="262">
        <v>0.31379014995246451</v>
      </c>
      <c r="J120" s="262">
        <v>0.28698942808351902</v>
      </c>
      <c r="K120" s="262">
        <v>0.2754648090365196</v>
      </c>
      <c r="L120" s="262">
        <v>0.40604435861723248</v>
      </c>
      <c r="M120" s="262">
        <v>0.42360060280022871</v>
      </c>
      <c r="N120" s="262">
        <v>0.55621118193840979</v>
      </c>
      <c r="O120" s="262">
        <v>0.51791667028139765</v>
      </c>
      <c r="P120" s="262">
        <v>0.56817377858456264</v>
      </c>
      <c r="Q120" s="262">
        <v>0.5916064113833468</v>
      </c>
      <c r="R120" s="262">
        <v>0.58254862850524658</v>
      </c>
      <c r="S120" s="262">
        <v>0.64170697086127604</v>
      </c>
      <c r="T120" s="262">
        <v>0.70842630743086765</v>
      </c>
      <c r="U120" s="262">
        <v>0.66218482496990516</v>
      </c>
      <c r="V120" s="262">
        <v>0.69094180442159658</v>
      </c>
      <c r="W120" s="262">
        <v>0.68413373067085237</v>
      </c>
      <c r="X120" s="262">
        <v>0.69081328203721437</v>
      </c>
      <c r="Y120" s="262">
        <v>0.7260685437683605</v>
      </c>
      <c r="DA120" s="72" t="s">
        <v>1684</v>
      </c>
    </row>
    <row r="121" spans="1:105" ht="12" customHeight="1" x14ac:dyDescent="0.25">
      <c r="A121" s="59" t="s">
        <v>28</v>
      </c>
      <c r="B121" s="230">
        <v>4.5526134229537168E-3</v>
      </c>
      <c r="C121" s="230">
        <v>4.2648086271415116E-3</v>
      </c>
      <c r="D121" s="230">
        <v>4.2653205474683879E-3</v>
      </c>
      <c r="E121" s="230">
        <v>4.5929301523757668E-3</v>
      </c>
      <c r="F121" s="230">
        <v>4.9650194091477853E-3</v>
      </c>
      <c r="G121" s="230">
        <v>6.6120681644403934E-2</v>
      </c>
      <c r="H121" s="230">
        <v>0.1046536129117743</v>
      </c>
      <c r="I121" s="230">
        <v>0.12983432417886731</v>
      </c>
      <c r="J121" s="230">
        <v>0.12978015589533479</v>
      </c>
      <c r="K121" s="230">
        <v>0.1390189766784993</v>
      </c>
      <c r="L121" s="230">
        <v>0.22109812136819409</v>
      </c>
      <c r="M121" s="230">
        <v>0.2501030354291664</v>
      </c>
      <c r="N121" s="230">
        <v>0.28404764793754139</v>
      </c>
      <c r="O121" s="230">
        <v>0.20936478836313599</v>
      </c>
      <c r="P121" s="230">
        <v>0.2277234379056948</v>
      </c>
      <c r="Q121" s="230">
        <v>0.2086671548980901</v>
      </c>
      <c r="R121" s="230">
        <v>0.16554070313053029</v>
      </c>
      <c r="S121" s="230">
        <v>0.2101308228896285</v>
      </c>
      <c r="T121" s="230">
        <v>0.28593657072636608</v>
      </c>
      <c r="U121" s="230">
        <v>0.25879480732868521</v>
      </c>
      <c r="V121" s="230">
        <v>0.2023263826741373</v>
      </c>
      <c r="W121" s="230">
        <v>0.14105089568968099</v>
      </c>
      <c r="X121" s="230">
        <v>0.1160301825385693</v>
      </c>
      <c r="Y121" s="230">
        <v>0.11366620571908601</v>
      </c>
      <c r="DA121" s="71" t="s">
        <v>1685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4.0738309932434978E-4</v>
      </c>
      <c r="T122" s="295">
        <v>4.0092423805902586E-3</v>
      </c>
      <c r="U122" s="295">
        <v>1.595562381085325E-3</v>
      </c>
      <c r="V122" s="295">
        <v>2.8879086625014261E-4</v>
      </c>
      <c r="W122" s="295">
        <v>3.7117597167999228E-4</v>
      </c>
      <c r="X122" s="295">
        <v>1.3053706640791991E-2</v>
      </c>
      <c r="Y122" s="295">
        <v>4.2474149476079442E-2</v>
      </c>
      <c r="DA122" s="122" t="s">
        <v>1686</v>
      </c>
    </row>
    <row r="123" spans="1:105" ht="12" customHeight="1" x14ac:dyDescent="0.25">
      <c r="A123" s="59" t="s">
        <v>159</v>
      </c>
      <c r="B123" s="295">
        <v>7.4399198065928911E-3</v>
      </c>
      <c r="C123" s="295">
        <v>7.0130136117919151E-3</v>
      </c>
      <c r="D123" s="295">
        <v>6.996694608535972E-3</v>
      </c>
      <c r="E123" s="295">
        <v>8.1523363245915963E-3</v>
      </c>
      <c r="F123" s="295">
        <v>8.818188508675464E-3</v>
      </c>
      <c r="G123" s="295">
        <v>2.7131618702059868E-2</v>
      </c>
      <c r="H123" s="295">
        <v>2.1581158237677339E-2</v>
      </c>
      <c r="I123" s="295">
        <v>1.000614739522541E-2</v>
      </c>
      <c r="J123" s="295">
        <v>9.5898438739165717E-3</v>
      </c>
      <c r="K123" s="295">
        <v>1.51653122864207E-2</v>
      </c>
      <c r="L123" s="295">
        <v>3.5018143403309568E-2</v>
      </c>
      <c r="M123" s="295">
        <v>3.8115552563726493E-2</v>
      </c>
      <c r="N123" s="295">
        <v>4.814636367397071E-2</v>
      </c>
      <c r="O123" s="295">
        <v>5.2513671291246233E-2</v>
      </c>
      <c r="P123" s="295">
        <v>5.0585101406416838E-2</v>
      </c>
      <c r="Q123" s="295">
        <v>7.1166723749664929E-2</v>
      </c>
      <c r="R123" s="295">
        <v>6.9901384616239085E-2</v>
      </c>
      <c r="S123" s="295">
        <v>7.4564205212258539E-2</v>
      </c>
      <c r="T123" s="295">
        <v>9.5031879793038218E-2</v>
      </c>
      <c r="U123" s="295">
        <v>7.8495702060114997E-2</v>
      </c>
      <c r="V123" s="295">
        <v>9.4612625606919451E-2</v>
      </c>
      <c r="W123" s="295">
        <v>9.7044730079153665E-2</v>
      </c>
      <c r="X123" s="295">
        <v>0.1205679028611702</v>
      </c>
      <c r="Y123" s="295">
        <v>0.1300581719627768</v>
      </c>
      <c r="DA123" s="122" t="s">
        <v>1687</v>
      </c>
    </row>
    <row r="124" spans="1:105" ht="12" customHeight="1" x14ac:dyDescent="0.25">
      <c r="A124" s="59" t="s">
        <v>32</v>
      </c>
      <c r="B124" s="295">
        <v>0.1209001226467756</v>
      </c>
      <c r="C124" s="295">
        <v>2.5168186963016408E-2</v>
      </c>
      <c r="D124" s="295">
        <v>0</v>
      </c>
      <c r="E124" s="295">
        <v>0</v>
      </c>
      <c r="F124" s="295">
        <v>0</v>
      </c>
      <c r="G124" s="295">
        <v>4.0727884491182651E-3</v>
      </c>
      <c r="H124" s="295">
        <v>0</v>
      </c>
      <c r="I124" s="295">
        <v>6.0269705486488611E-3</v>
      </c>
      <c r="J124" s="295">
        <v>2.886718515038899E-3</v>
      </c>
      <c r="K124" s="295">
        <v>0</v>
      </c>
      <c r="L124" s="295">
        <v>0</v>
      </c>
      <c r="M124" s="295">
        <v>0</v>
      </c>
      <c r="N124" s="295">
        <v>0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1688</v>
      </c>
    </row>
    <row r="125" spans="1:105" ht="12" customHeight="1" x14ac:dyDescent="0.25">
      <c r="A125" s="59" t="s">
        <v>35</v>
      </c>
      <c r="B125" s="295">
        <v>0.15323627591162409</v>
      </c>
      <c r="C125" s="295">
        <v>0.32540001030834009</v>
      </c>
      <c r="D125" s="295">
        <v>0.4193236193746086</v>
      </c>
      <c r="E125" s="295">
        <v>0.39135268183972349</v>
      </c>
      <c r="F125" s="295">
        <v>0.41461999056912169</v>
      </c>
      <c r="G125" s="295">
        <v>0.27443368981288341</v>
      </c>
      <c r="H125" s="295">
        <v>0.20661010132429161</v>
      </c>
      <c r="I125" s="295">
        <v>0.16792270782972291</v>
      </c>
      <c r="J125" s="295">
        <v>0.1447327097992287</v>
      </c>
      <c r="K125" s="295">
        <v>0.12128052007159951</v>
      </c>
      <c r="L125" s="295">
        <v>0.14992809384572889</v>
      </c>
      <c r="M125" s="295">
        <v>0.1353820148073358</v>
      </c>
      <c r="N125" s="295">
        <v>0.22401717032689761</v>
      </c>
      <c r="O125" s="295">
        <v>0.25603821062701548</v>
      </c>
      <c r="P125" s="295">
        <v>0.28986523927245089</v>
      </c>
      <c r="Q125" s="295">
        <v>0.31177253273559169</v>
      </c>
      <c r="R125" s="295">
        <v>0.34710654075847719</v>
      </c>
      <c r="S125" s="295">
        <v>0.35660455966006471</v>
      </c>
      <c r="T125" s="295">
        <v>0.32344861453087309</v>
      </c>
      <c r="U125" s="295">
        <v>0.32329875320001961</v>
      </c>
      <c r="V125" s="295">
        <v>0.39371400527428968</v>
      </c>
      <c r="W125" s="295">
        <v>0.44566692893033782</v>
      </c>
      <c r="X125" s="295">
        <v>0.44116148999668292</v>
      </c>
      <c r="Y125" s="295">
        <v>0.43987001661041841</v>
      </c>
      <c r="DA125" s="122" t="s">
        <v>1689</v>
      </c>
    </row>
    <row r="126" spans="1:105" ht="12" customHeight="1" x14ac:dyDescent="0.25">
      <c r="A126" s="60" t="s">
        <v>1573</v>
      </c>
      <c r="B126" s="262">
        <v>0.11004193026274529</v>
      </c>
      <c r="C126" s="262">
        <v>0.1346214676322092</v>
      </c>
      <c r="D126" s="262">
        <v>0.1066397246667604</v>
      </c>
      <c r="E126" s="262">
        <v>9.6198057894642322E-2</v>
      </c>
      <c r="F126" s="262">
        <v>0.1079352419273973</v>
      </c>
      <c r="G126" s="262">
        <v>0.12855890725042141</v>
      </c>
      <c r="H126" s="262">
        <v>0.11130911435246291</v>
      </c>
      <c r="I126" s="262">
        <v>0.11976692971300359</v>
      </c>
      <c r="J126" s="262">
        <v>0.125822190118698</v>
      </c>
      <c r="K126" s="262">
        <v>0.19964988669583861</v>
      </c>
      <c r="L126" s="262">
        <v>0.2047659889762237</v>
      </c>
      <c r="M126" s="262">
        <v>0.1980907550743215</v>
      </c>
      <c r="N126" s="262">
        <v>0.25239948293640008</v>
      </c>
      <c r="O126" s="262">
        <v>0.28990974385931501</v>
      </c>
      <c r="P126" s="262">
        <v>0.30942326155063882</v>
      </c>
      <c r="Q126" s="262">
        <v>0.33930434332134141</v>
      </c>
      <c r="R126" s="262">
        <v>0.39274714364176799</v>
      </c>
      <c r="S126" s="262">
        <v>0.41164148765029329</v>
      </c>
      <c r="T126" s="262">
        <v>0.35862081366445819</v>
      </c>
      <c r="U126" s="262">
        <v>0.3635471007349686</v>
      </c>
      <c r="V126" s="262">
        <v>0.34477839239272451</v>
      </c>
      <c r="W126" s="262">
        <v>0.38277243649855142</v>
      </c>
      <c r="X126" s="262">
        <v>0.44875975182216782</v>
      </c>
      <c r="Y126" s="262">
        <v>0.4380761729580645</v>
      </c>
      <c r="DA126" s="72" t="s">
        <v>1690</v>
      </c>
    </row>
    <row r="127" spans="1:105" ht="12" customHeight="1" x14ac:dyDescent="0.25">
      <c r="A127" s="132" t="s">
        <v>1575</v>
      </c>
      <c r="B127" s="316">
        <v>0.32946656695686488</v>
      </c>
      <c r="C127" s="316">
        <v>0.40305793140466639</v>
      </c>
      <c r="D127" s="316">
        <v>0.31928033162716662</v>
      </c>
      <c r="E127" s="316">
        <v>0.28801788379020787</v>
      </c>
      <c r="F127" s="316">
        <v>0.32315912240515698</v>
      </c>
      <c r="G127" s="316">
        <v>0.38490656899956199</v>
      </c>
      <c r="H127" s="316">
        <v>0.33326052795650191</v>
      </c>
      <c r="I127" s="316">
        <v>0.35858330613877248</v>
      </c>
      <c r="J127" s="316">
        <v>0.37671281234727427</v>
      </c>
      <c r="K127" s="316">
        <v>0.59775362542212807</v>
      </c>
      <c r="L127" s="316">
        <v>0.61307128343207062</v>
      </c>
      <c r="M127" s="316">
        <v>0.59308557078560309</v>
      </c>
      <c r="N127" s="316">
        <v>0.75568640922774188</v>
      </c>
      <c r="O127" s="316">
        <v>0.86799248076266566</v>
      </c>
      <c r="P127" s="316">
        <v>0.92641613497939912</v>
      </c>
      <c r="Q127" s="316">
        <v>1.0158803728789381</v>
      </c>
      <c r="R127" s="316">
        <v>1.175888616173933</v>
      </c>
      <c r="S127" s="316">
        <v>1.2324584586015179</v>
      </c>
      <c r="T127" s="316">
        <v>1.0737140654947921</v>
      </c>
      <c r="U127" s="316">
        <v>1.0884634149935659</v>
      </c>
      <c r="V127" s="316">
        <v>1.0322697269242169</v>
      </c>
      <c r="W127" s="316">
        <v>1.146024249827132</v>
      </c>
      <c r="X127" s="316">
        <v>1.3435908882027261</v>
      </c>
      <c r="Y127" s="316">
        <v>1.311604153302995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0.99999999999999944</v>
      </c>
      <c r="C132" s="232">
        <f t="shared" si="6"/>
        <v>1.0000000000000004</v>
      </c>
      <c r="D132" s="232">
        <f t="shared" si="6"/>
        <v>0.99999999999999989</v>
      </c>
      <c r="E132" s="232">
        <f t="shared" si="6"/>
        <v>0.99999999999999989</v>
      </c>
      <c r="F132" s="232">
        <f t="shared" si="6"/>
        <v>1.0000000000000004</v>
      </c>
      <c r="G132" s="232">
        <f t="shared" si="6"/>
        <v>1.0000000000000002</v>
      </c>
      <c r="H132" s="232">
        <f t="shared" si="6"/>
        <v>1</v>
      </c>
      <c r="I132" s="232">
        <f t="shared" si="6"/>
        <v>1</v>
      </c>
      <c r="J132" s="232">
        <f t="shared" si="6"/>
        <v>0.99999999999999989</v>
      </c>
      <c r="K132" s="232">
        <f t="shared" si="6"/>
        <v>1.0000000000000002</v>
      </c>
      <c r="L132" s="232">
        <f t="shared" si="6"/>
        <v>0.99999999999999989</v>
      </c>
      <c r="M132" s="232">
        <f t="shared" si="6"/>
        <v>1.0000000000000004</v>
      </c>
      <c r="N132" s="232">
        <f t="shared" si="6"/>
        <v>0.99999999999999989</v>
      </c>
      <c r="O132" s="232">
        <f t="shared" si="6"/>
        <v>1</v>
      </c>
      <c r="P132" s="232">
        <f t="shared" si="6"/>
        <v>0.99999999999999989</v>
      </c>
      <c r="Q132" s="232">
        <f t="shared" si="6"/>
        <v>1.0000000000000002</v>
      </c>
      <c r="R132" s="232">
        <f t="shared" si="6"/>
        <v>1.0000000000000002</v>
      </c>
      <c r="S132" s="232">
        <f t="shared" si="6"/>
        <v>1.0000000000000002</v>
      </c>
      <c r="T132" s="232">
        <f t="shared" si="6"/>
        <v>1.0000000000000004</v>
      </c>
      <c r="U132" s="232">
        <f t="shared" si="6"/>
        <v>1</v>
      </c>
      <c r="V132" s="232">
        <f t="shared" si="6"/>
        <v>1.0000000000000002</v>
      </c>
      <c r="W132" s="232">
        <f t="shared" si="6"/>
        <v>0.99999999999999989</v>
      </c>
      <c r="X132" s="232">
        <f t="shared" si="6"/>
        <v>1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3.9880024152749152E-3</v>
      </c>
      <c r="C133" s="266">
        <f t="shared" si="7"/>
        <v>3.8948144846976383E-3</v>
      </c>
      <c r="D133" s="266">
        <f t="shared" si="7"/>
        <v>3.9257666378796239E-3</v>
      </c>
      <c r="E133" s="266">
        <f t="shared" si="7"/>
        <v>3.9754096483395765E-3</v>
      </c>
      <c r="F133" s="266">
        <f t="shared" si="7"/>
        <v>3.9677097502441453E-3</v>
      </c>
      <c r="G133" s="266">
        <f t="shared" si="7"/>
        <v>3.8661646512711915E-3</v>
      </c>
      <c r="H133" s="266">
        <f t="shared" si="7"/>
        <v>3.8728174677701943E-3</v>
      </c>
      <c r="I133" s="266">
        <f t="shared" si="7"/>
        <v>3.8186768181256931E-3</v>
      </c>
      <c r="J133" s="266">
        <f t="shared" si="7"/>
        <v>3.8026681250805188E-3</v>
      </c>
      <c r="K133" s="266">
        <f t="shared" si="7"/>
        <v>3.7855990146849982E-3</v>
      </c>
      <c r="L133" s="266">
        <f t="shared" si="7"/>
        <v>3.7486726090974112E-3</v>
      </c>
      <c r="M133" s="266">
        <f t="shared" si="7"/>
        <v>3.7695906838549069E-3</v>
      </c>
      <c r="N133" s="266">
        <f t="shared" si="7"/>
        <v>3.8002546041423246E-3</v>
      </c>
      <c r="O133" s="266">
        <f t="shared" si="7"/>
        <v>3.8079994801122575E-3</v>
      </c>
      <c r="P133" s="266">
        <f t="shared" si="7"/>
        <v>3.8141387872608241E-3</v>
      </c>
      <c r="Q133" s="266">
        <f t="shared" si="7"/>
        <v>3.8134834232218858E-3</v>
      </c>
      <c r="R133" s="266">
        <f t="shared" si="7"/>
        <v>3.814331981164867E-3</v>
      </c>
      <c r="S133" s="266">
        <f t="shared" si="7"/>
        <v>3.8099726697149116E-3</v>
      </c>
      <c r="T133" s="266">
        <f t="shared" si="7"/>
        <v>3.8220177865479254E-3</v>
      </c>
      <c r="U133" s="266">
        <f t="shared" si="7"/>
        <v>3.8180716463997078E-3</v>
      </c>
      <c r="V133" s="266">
        <f t="shared" si="7"/>
        <v>3.8364846627925611E-3</v>
      </c>
      <c r="W133" s="266">
        <f t="shared" si="7"/>
        <v>3.832299780046392E-3</v>
      </c>
      <c r="X133" s="266">
        <f t="shared" si="7"/>
        <v>3.8334587180806133E-3</v>
      </c>
      <c r="Y133" s="266">
        <f t="shared" si="7"/>
        <v>3.835591141585147E-3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4.1306031051131542E-4</v>
      </c>
      <c r="C134" s="267">
        <f t="shared" si="8"/>
        <v>4.0340830142708746E-4</v>
      </c>
      <c r="D134" s="267">
        <f t="shared" si="8"/>
        <v>4.0661419366912194E-4</v>
      </c>
      <c r="E134" s="267">
        <f t="shared" si="8"/>
        <v>4.1175600532820309E-4</v>
      </c>
      <c r="F134" s="267">
        <f t="shared" si="8"/>
        <v>4.1095848266722824E-4</v>
      </c>
      <c r="G134" s="267">
        <f t="shared" si="8"/>
        <v>4.0044087366277668E-4</v>
      </c>
      <c r="H134" s="267">
        <f t="shared" si="8"/>
        <v>4.0112994407013816E-4</v>
      </c>
      <c r="I134" s="267">
        <f t="shared" si="8"/>
        <v>3.9552228609385779E-4</v>
      </c>
      <c r="J134" s="267">
        <f t="shared" si="8"/>
        <v>3.9386417382823025E-4</v>
      </c>
      <c r="K134" s="267">
        <f t="shared" si="8"/>
        <v>3.9209622804837807E-4</v>
      </c>
      <c r="L134" s="267">
        <f t="shared" si="8"/>
        <v>3.9747531619760954E-4</v>
      </c>
      <c r="M134" s="267">
        <f t="shared" si="8"/>
        <v>3.9446321461273444E-4</v>
      </c>
      <c r="N134" s="267">
        <f t="shared" si="8"/>
        <v>3.9476580507518105E-4</v>
      </c>
      <c r="O134" s="267">
        <f t="shared" si="8"/>
        <v>3.9441637288318079E-4</v>
      </c>
      <c r="P134" s="267">
        <f t="shared" si="8"/>
        <v>3.9505225617838624E-4</v>
      </c>
      <c r="Q134" s="267">
        <f t="shared" si="8"/>
        <v>3.9498437636156737E-4</v>
      </c>
      <c r="R134" s="267">
        <f t="shared" si="8"/>
        <v>3.950722663804077E-4</v>
      </c>
      <c r="S134" s="267">
        <f t="shared" si="8"/>
        <v>3.9462074746100161E-4</v>
      </c>
      <c r="T134" s="267">
        <f t="shared" si="8"/>
        <v>3.9586832937823748E-4</v>
      </c>
      <c r="U134" s="267">
        <f t="shared" si="8"/>
        <v>3.9545960498311143E-4</v>
      </c>
      <c r="V134" s="267">
        <f t="shared" si="8"/>
        <v>3.973667468242374E-4</v>
      </c>
      <c r="W134" s="267">
        <f t="shared" si="8"/>
        <v>3.9693329448730659E-4</v>
      </c>
      <c r="X134" s="267">
        <f t="shared" si="8"/>
        <v>3.9705333235449697E-4</v>
      </c>
      <c r="Y134" s="267">
        <f t="shared" si="8"/>
        <v>3.9727419970190652E-4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7.2650293191800046E-3</v>
      </c>
      <c r="C135" s="267">
        <f t="shared" si="9"/>
        <v>7.4959896888835984E-3</v>
      </c>
      <c r="D135" s="267">
        <f t="shared" si="9"/>
        <v>4.990791428395645E-3</v>
      </c>
      <c r="E135" s="267">
        <f t="shared" si="9"/>
        <v>4.3369269587269135E-3</v>
      </c>
      <c r="F135" s="267">
        <f t="shared" si="9"/>
        <v>4.6004213227686195E-3</v>
      </c>
      <c r="G135" s="267">
        <f t="shared" si="9"/>
        <v>6.6851795086735385E-3</v>
      </c>
      <c r="H135" s="267">
        <f t="shared" si="9"/>
        <v>6.2875038112272207E-3</v>
      </c>
      <c r="I135" s="267">
        <f t="shared" si="9"/>
        <v>7.1162784704627176E-3</v>
      </c>
      <c r="J135" s="267">
        <f t="shared" si="9"/>
        <v>8.0644213710575115E-3</v>
      </c>
      <c r="K135" s="267">
        <f t="shared" si="9"/>
        <v>1.2539276386310375E-2</v>
      </c>
      <c r="L135" s="267">
        <f t="shared" si="9"/>
        <v>8.319479267463032E-3</v>
      </c>
      <c r="M135" s="267">
        <f t="shared" si="9"/>
        <v>7.6776799662404546E-3</v>
      </c>
      <c r="N135" s="267">
        <f t="shared" si="9"/>
        <v>7.5547951122016243E-3</v>
      </c>
      <c r="O135" s="267">
        <f t="shared" si="9"/>
        <v>9.3655314206314046E-3</v>
      </c>
      <c r="P135" s="267">
        <f t="shared" si="9"/>
        <v>8.9162903940205995E-3</v>
      </c>
      <c r="Q135" s="267">
        <f t="shared" si="9"/>
        <v>9.3554674545113219E-3</v>
      </c>
      <c r="R135" s="267">
        <f t="shared" si="9"/>
        <v>1.1091403996340786E-2</v>
      </c>
      <c r="S135" s="267">
        <f t="shared" si="9"/>
        <v>1.044212245935075E-2</v>
      </c>
      <c r="T135" s="267">
        <f t="shared" si="9"/>
        <v>7.9272976402724876E-3</v>
      </c>
      <c r="U135" s="267">
        <f t="shared" si="9"/>
        <v>8.6820441817734E-3</v>
      </c>
      <c r="V135" s="267">
        <f t="shared" si="9"/>
        <v>7.2843996656797028E-3</v>
      </c>
      <c r="W135" s="267">
        <f t="shared" si="9"/>
        <v>8.0670810772498439E-3</v>
      </c>
      <c r="X135" s="267">
        <f t="shared" si="9"/>
        <v>8.4153425203747825E-3</v>
      </c>
      <c r="Y135" s="267">
        <f t="shared" si="9"/>
        <v>7.9478826077029798E-3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7.8646618022124471E-4</v>
      </c>
      <c r="C136" s="267">
        <f t="shared" si="10"/>
        <v>7.6808877013665746E-4</v>
      </c>
      <c r="D136" s="267">
        <f t="shared" si="10"/>
        <v>7.7419278391293309E-4</v>
      </c>
      <c r="E136" s="267">
        <f t="shared" si="10"/>
        <v>7.8398278520821379E-4</v>
      </c>
      <c r="F136" s="267">
        <f t="shared" si="10"/>
        <v>7.8246430331863049E-4</v>
      </c>
      <c r="G136" s="267">
        <f t="shared" si="10"/>
        <v>7.6243879235014236E-4</v>
      </c>
      <c r="H136" s="267">
        <f t="shared" si="10"/>
        <v>7.637507813197681E-4</v>
      </c>
      <c r="I136" s="267">
        <f t="shared" si="10"/>
        <v>7.5307380937072522E-4</v>
      </c>
      <c r="J136" s="267">
        <f t="shared" si="10"/>
        <v>7.4991676623019246E-4</v>
      </c>
      <c r="K136" s="267">
        <f t="shared" si="10"/>
        <v>7.4655060025167596E-4</v>
      </c>
      <c r="L136" s="267">
        <f t="shared" si="10"/>
        <v>7.5887107758458615E-4</v>
      </c>
      <c r="M136" s="267">
        <f t="shared" si="10"/>
        <v>7.5105733893978701E-4</v>
      </c>
      <c r="N136" s="267">
        <f t="shared" si="10"/>
        <v>7.5163347070339546E-4</v>
      </c>
      <c r="O136" s="267">
        <f t="shared" si="10"/>
        <v>7.5096815236054006E-4</v>
      </c>
      <c r="P136" s="267">
        <f t="shared" si="10"/>
        <v>7.5217887315244493E-4</v>
      </c>
      <c r="Q136" s="267">
        <f t="shared" si="10"/>
        <v>7.5204963008820163E-4</v>
      </c>
      <c r="R136" s="267">
        <f t="shared" si="10"/>
        <v>7.5221697254555765E-4</v>
      </c>
      <c r="S136" s="267">
        <f t="shared" si="10"/>
        <v>7.5135728123461179E-4</v>
      </c>
      <c r="T136" s="267">
        <f t="shared" si="10"/>
        <v>7.537326752388116E-4</v>
      </c>
      <c r="U136" s="267">
        <f t="shared" si="10"/>
        <v>7.5295446463465097E-4</v>
      </c>
      <c r="V136" s="267">
        <f t="shared" si="10"/>
        <v>7.5658565969445655E-4</v>
      </c>
      <c r="W136" s="267">
        <f t="shared" si="10"/>
        <v>7.5576036712807096E-4</v>
      </c>
      <c r="X136" s="267">
        <f t="shared" si="10"/>
        <v>7.5598891903801884E-4</v>
      </c>
      <c r="Y136" s="267">
        <f t="shared" si="10"/>
        <v>7.5640945011939487E-4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4.535187587920448E-3</v>
      </c>
      <c r="C137" s="268">
        <f t="shared" si="11"/>
        <v>4.6200562820168213E-3</v>
      </c>
      <c r="D137" s="268">
        <f t="shared" si="11"/>
        <v>4.404726580553367E-3</v>
      </c>
      <c r="E137" s="268">
        <f t="shared" si="11"/>
        <v>3.9309460846876859E-3</v>
      </c>
      <c r="F137" s="268">
        <f t="shared" si="11"/>
        <v>3.9545675908942788E-3</v>
      </c>
      <c r="G137" s="268">
        <f t="shared" si="11"/>
        <v>4.4485487130040222E-3</v>
      </c>
      <c r="H137" s="268">
        <f t="shared" si="11"/>
        <v>4.3697303081837793E-3</v>
      </c>
      <c r="I137" s="268">
        <f t="shared" si="11"/>
        <v>4.5149638674395936E-3</v>
      </c>
      <c r="J137" s="268">
        <f t="shared" si="11"/>
        <v>4.6427507232633712E-3</v>
      </c>
      <c r="K137" s="268">
        <f t="shared" si="11"/>
        <v>5.8279360324522246E-3</v>
      </c>
      <c r="L137" s="268">
        <f t="shared" si="11"/>
        <v>4.6651306500063204E-3</v>
      </c>
      <c r="M137" s="268">
        <f t="shared" si="11"/>
        <v>4.4147101700300019E-3</v>
      </c>
      <c r="N137" s="268">
        <f t="shared" si="11"/>
        <v>4.3414206482688478E-3</v>
      </c>
      <c r="O137" s="268">
        <f t="shared" si="11"/>
        <v>4.7468313719680778E-3</v>
      </c>
      <c r="P137" s="268">
        <f t="shared" si="11"/>
        <v>4.6015748201174477E-3</v>
      </c>
      <c r="Q137" s="268">
        <f t="shared" si="11"/>
        <v>4.6785143129775717E-3</v>
      </c>
      <c r="R137" s="268">
        <f t="shared" si="11"/>
        <v>5.1781443129721594E-3</v>
      </c>
      <c r="S137" s="268">
        <f t="shared" si="11"/>
        <v>5.1326859363755271E-3</v>
      </c>
      <c r="T137" s="268">
        <f t="shared" si="11"/>
        <v>4.3347556106881234E-3</v>
      </c>
      <c r="U137" s="268">
        <f t="shared" si="11"/>
        <v>4.5889217230113974E-3</v>
      </c>
      <c r="V137" s="268">
        <f t="shared" si="11"/>
        <v>3.986537073170213E-3</v>
      </c>
      <c r="W137" s="268">
        <f t="shared" si="11"/>
        <v>4.1719265403345682E-3</v>
      </c>
      <c r="X137" s="268">
        <f t="shared" si="11"/>
        <v>4.2225252214124938E-3</v>
      </c>
      <c r="Y137" s="268">
        <f t="shared" si="11"/>
        <v>4.0452694109078934E-3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2.83117990694494E-2</v>
      </c>
      <c r="C138" s="269">
        <f t="shared" si="12"/>
        <v>2.9211850988412846E-2</v>
      </c>
      <c r="D138" s="269">
        <f t="shared" si="12"/>
        <v>1.9449100328505754E-2</v>
      </c>
      <c r="E138" s="269">
        <f t="shared" si="12"/>
        <v>1.6900992307105143E-2</v>
      </c>
      <c r="F138" s="269">
        <f t="shared" si="12"/>
        <v>1.7927829111601776E-2</v>
      </c>
      <c r="G138" s="269">
        <f t="shared" si="12"/>
        <v>2.6052125969138973E-2</v>
      </c>
      <c r="H138" s="269">
        <f t="shared" si="12"/>
        <v>2.4502384881215322E-2</v>
      </c>
      <c r="I138" s="269">
        <f t="shared" si="12"/>
        <v>2.7732117425333293E-2</v>
      </c>
      <c r="J138" s="269">
        <f t="shared" si="12"/>
        <v>3.1427027674338935E-2</v>
      </c>
      <c r="K138" s="269">
        <f t="shared" si="12"/>
        <v>4.886552523446392E-2</v>
      </c>
      <c r="L138" s="269">
        <f t="shared" si="12"/>
        <v>3.2511327846058709E-2</v>
      </c>
      <c r="M138" s="269">
        <f t="shared" si="12"/>
        <v>3.0073481583860816E-2</v>
      </c>
      <c r="N138" s="269">
        <f t="shared" si="12"/>
        <v>2.9650822121001671E-2</v>
      </c>
      <c r="O138" s="269">
        <f t="shared" si="12"/>
        <v>3.6497449922123497E-2</v>
      </c>
      <c r="P138" s="269">
        <f t="shared" si="12"/>
        <v>3.4746758889730833E-2</v>
      </c>
      <c r="Q138" s="269">
        <f t="shared" si="12"/>
        <v>3.6458230674118346E-2</v>
      </c>
      <c r="R138" s="269">
        <f t="shared" si="12"/>
        <v>4.3223170553967009E-2</v>
      </c>
      <c r="S138" s="269">
        <f t="shared" si="12"/>
        <v>4.0692922208480649E-2</v>
      </c>
      <c r="T138" s="269">
        <f t="shared" si="12"/>
        <v>3.0892656876496505E-2</v>
      </c>
      <c r="U138" s="269">
        <f t="shared" si="12"/>
        <v>3.3833902051505306E-2</v>
      </c>
      <c r="V138" s="269">
        <f t="shared" si="12"/>
        <v>2.8387285255934168E-2</v>
      </c>
      <c r="W138" s="269">
        <f t="shared" si="12"/>
        <v>3.1437392541979893E-2</v>
      </c>
      <c r="X138" s="269">
        <f t="shared" si="12"/>
        <v>3.2794566418120931E-2</v>
      </c>
      <c r="Y138" s="269">
        <f t="shared" si="12"/>
        <v>3.097287643737353E-2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0.10801500512993913</v>
      </c>
      <c r="C139" s="269">
        <f t="shared" si="13"/>
        <v>0.10985474189849247</v>
      </c>
      <c r="D139" s="269">
        <f t="shared" si="13"/>
        <v>0.11345511691893718</v>
      </c>
      <c r="E139" s="269">
        <f t="shared" si="13"/>
        <v>0.11156601632196868</v>
      </c>
      <c r="F139" s="269">
        <f t="shared" si="13"/>
        <v>0.111187117821355</v>
      </c>
      <c r="G139" s="269">
        <f t="shared" si="13"/>
        <v>0.10632199644617919</v>
      </c>
      <c r="H139" s="269">
        <f t="shared" si="13"/>
        <v>0.10517993192994171</v>
      </c>
      <c r="I139" s="269">
        <f t="shared" si="13"/>
        <v>0.10102023256555537</v>
      </c>
      <c r="J139" s="269">
        <f t="shared" si="13"/>
        <v>9.9255094000193847E-2</v>
      </c>
      <c r="K139" s="269">
        <f t="shared" si="13"/>
        <v>9.3875099923553251E-2</v>
      </c>
      <c r="L139" s="269">
        <f t="shared" si="13"/>
        <v>9.7031488560478232E-2</v>
      </c>
      <c r="M139" s="269">
        <f t="shared" si="13"/>
        <v>9.3292787996551288E-2</v>
      </c>
      <c r="N139" s="269">
        <f t="shared" si="13"/>
        <v>9.4126687923336852E-2</v>
      </c>
      <c r="O139" s="269">
        <f t="shared" si="13"/>
        <v>9.2996957522946636E-2</v>
      </c>
      <c r="P139" s="269">
        <f t="shared" si="13"/>
        <v>9.2771066075294964E-2</v>
      </c>
      <c r="Q139" s="269">
        <f t="shared" si="13"/>
        <v>9.2588311760498157E-2</v>
      </c>
      <c r="R139" s="269">
        <f t="shared" si="13"/>
        <v>9.2609697603069502E-2</v>
      </c>
      <c r="S139" s="269">
        <f t="shared" si="13"/>
        <v>9.220766703259213E-2</v>
      </c>
      <c r="T139" s="269">
        <f t="shared" si="13"/>
        <v>9.302312389517664E-2</v>
      </c>
      <c r="U139" s="269">
        <f t="shared" si="13"/>
        <v>9.2434395473969033E-2</v>
      </c>
      <c r="V139" s="269">
        <f t="shared" si="13"/>
        <v>9.3130428984066593E-2</v>
      </c>
      <c r="W139" s="269">
        <f t="shared" si="13"/>
        <v>9.2209505568993905E-2</v>
      </c>
      <c r="X139" s="269">
        <f t="shared" si="13"/>
        <v>9.1006066840394195E-2</v>
      </c>
      <c r="Y139" s="269">
        <f t="shared" si="13"/>
        <v>9.1682332071775494E-2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0.8069880114779826</v>
      </c>
      <c r="C140" s="269">
        <f t="shared" si="14"/>
        <v>0.80469162919517079</v>
      </c>
      <c r="D140" s="269">
        <f t="shared" si="14"/>
        <v>0.82645068158486179</v>
      </c>
      <c r="E140" s="269">
        <f t="shared" si="14"/>
        <v>0.83525990746867107</v>
      </c>
      <c r="F140" s="269">
        <f t="shared" si="14"/>
        <v>0.83260603646534326</v>
      </c>
      <c r="G140" s="269">
        <f t="shared" si="14"/>
        <v>0.81674483594769698</v>
      </c>
      <c r="H140" s="269">
        <f t="shared" si="14"/>
        <v>0.82207340300385723</v>
      </c>
      <c r="I140" s="269">
        <f t="shared" si="14"/>
        <v>0.81799753873709558</v>
      </c>
      <c r="J140" s="269">
        <f t="shared" si="14"/>
        <v>0.81028865513997073</v>
      </c>
      <c r="K140" s="269">
        <f t="shared" si="14"/>
        <v>0.77037218737253554</v>
      </c>
      <c r="L140" s="269">
        <f t="shared" si="14"/>
        <v>0.80989708931993409</v>
      </c>
      <c r="M140" s="269">
        <f t="shared" si="14"/>
        <v>0.81979500413653827</v>
      </c>
      <c r="N140" s="269">
        <f t="shared" si="14"/>
        <v>0.82038056199044584</v>
      </c>
      <c r="O140" s="269">
        <f t="shared" si="14"/>
        <v>0.80367650916784272</v>
      </c>
      <c r="P140" s="269">
        <f t="shared" si="14"/>
        <v>0.80838236664109508</v>
      </c>
      <c r="Q140" s="269">
        <f t="shared" si="14"/>
        <v>0.80405886460619502</v>
      </c>
      <c r="R140" s="269">
        <f t="shared" si="14"/>
        <v>0.78586865030629094</v>
      </c>
      <c r="S140" s="269">
        <f t="shared" si="14"/>
        <v>0.79314179687107578</v>
      </c>
      <c r="T140" s="269">
        <f t="shared" si="14"/>
        <v>0.8181288510640754</v>
      </c>
      <c r="U140" s="269">
        <f t="shared" si="14"/>
        <v>0.81098180810410525</v>
      </c>
      <c r="V140" s="269">
        <f t="shared" si="14"/>
        <v>0.82467377563292155</v>
      </c>
      <c r="W140" s="269">
        <f t="shared" si="14"/>
        <v>0.81760044721588399</v>
      </c>
      <c r="X140" s="269">
        <f t="shared" si="14"/>
        <v>0.81540414320424814</v>
      </c>
      <c r="Y140" s="269">
        <f t="shared" si="14"/>
        <v>0.81959751040473328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3.9697438509520455E-2</v>
      </c>
      <c r="C141" s="269">
        <f t="shared" si="15"/>
        <v>3.9059420390762441E-2</v>
      </c>
      <c r="D141" s="269">
        <f t="shared" si="15"/>
        <v>2.6143009543284506E-2</v>
      </c>
      <c r="E141" s="269">
        <f t="shared" si="15"/>
        <v>2.2834062419964333E-2</v>
      </c>
      <c r="F141" s="269">
        <f t="shared" si="15"/>
        <v>2.456289515180738E-2</v>
      </c>
      <c r="G141" s="269">
        <f t="shared" si="15"/>
        <v>3.4718269098023342E-2</v>
      </c>
      <c r="H141" s="269">
        <f t="shared" si="15"/>
        <v>3.2549347872414661E-2</v>
      </c>
      <c r="I141" s="269">
        <f t="shared" si="15"/>
        <v>3.6651596020523307E-2</v>
      </c>
      <c r="J141" s="269">
        <f t="shared" si="15"/>
        <v>4.1375602026036462E-2</v>
      </c>
      <c r="K141" s="269">
        <f t="shared" si="15"/>
        <v>6.3595729207699833E-2</v>
      </c>
      <c r="L141" s="269">
        <f t="shared" si="15"/>
        <v>4.2670465353179809E-2</v>
      </c>
      <c r="M141" s="269">
        <f t="shared" si="15"/>
        <v>3.9831224909372041E-2</v>
      </c>
      <c r="N141" s="269">
        <f t="shared" si="15"/>
        <v>3.8999058324824101E-2</v>
      </c>
      <c r="O141" s="269">
        <f t="shared" si="15"/>
        <v>4.7763336589131802E-2</v>
      </c>
      <c r="P141" s="269">
        <f t="shared" si="15"/>
        <v>4.5620573263149319E-2</v>
      </c>
      <c r="Q141" s="269">
        <f t="shared" si="15"/>
        <v>4.7900093762028112E-2</v>
      </c>
      <c r="R141" s="269">
        <f t="shared" si="15"/>
        <v>5.7067312007268868E-2</v>
      </c>
      <c r="S141" s="269">
        <f t="shared" si="15"/>
        <v>5.342685479371477E-2</v>
      </c>
      <c r="T141" s="269">
        <f t="shared" si="15"/>
        <v>4.0721696122126193E-2</v>
      </c>
      <c r="U141" s="269">
        <f t="shared" si="15"/>
        <v>4.4512442749618242E-2</v>
      </c>
      <c r="V141" s="269">
        <f t="shared" si="15"/>
        <v>3.754713631891677E-2</v>
      </c>
      <c r="W141" s="269">
        <f t="shared" si="15"/>
        <v>4.1528653613895961E-2</v>
      </c>
      <c r="X141" s="269">
        <f t="shared" si="15"/>
        <v>4.3170854825976379E-2</v>
      </c>
      <c r="Y141" s="269">
        <f t="shared" si="15"/>
        <v>4.0764854276100444E-2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3.6284755609077859E-2</v>
      </c>
      <c r="C142" s="318">
        <f t="shared" si="16"/>
        <v>3.7438273399839218E-2</v>
      </c>
      <c r="D142" s="318">
        <f t="shared" si="16"/>
        <v>2.4926210111379968E-2</v>
      </c>
      <c r="E142" s="318">
        <f t="shared" si="16"/>
        <v>2.1660523017626152E-2</v>
      </c>
      <c r="F142" s="318">
        <f t="shared" si="16"/>
        <v>2.297652990260619E-2</v>
      </c>
      <c r="G142" s="318">
        <f t="shared" si="16"/>
        <v>3.3388730315876136E-2</v>
      </c>
      <c r="H142" s="318">
        <f t="shared" si="16"/>
        <v>3.1402562764505836E-2</v>
      </c>
      <c r="I142" s="318">
        <f t="shared" si="16"/>
        <v>3.554182836746296E-2</v>
      </c>
      <c r="J142" s="318">
        <f t="shared" si="16"/>
        <v>4.0277271532122801E-2</v>
      </c>
      <c r="K142" s="318">
        <f t="shared" si="16"/>
        <v>6.2626668001293989E-2</v>
      </c>
      <c r="L142" s="318">
        <f t="shared" si="16"/>
        <v>4.1666924186877202E-2</v>
      </c>
      <c r="M142" s="318">
        <f t="shared" si="16"/>
        <v>3.854254994208374E-2</v>
      </c>
      <c r="N142" s="318">
        <f t="shared" si="16"/>
        <v>3.800086429087917E-2</v>
      </c>
      <c r="O142" s="318">
        <f t="shared" si="16"/>
        <v>4.6775588069492585E-2</v>
      </c>
      <c r="P142" s="318">
        <f t="shared" si="16"/>
        <v>4.4531880557244857E-2</v>
      </c>
      <c r="Q142" s="318">
        <f t="shared" si="16"/>
        <v>4.6725324190975089E-2</v>
      </c>
      <c r="R142" s="318">
        <f t="shared" si="16"/>
        <v>5.5395355708516107E-2</v>
      </c>
      <c r="S142" s="318">
        <f t="shared" si="16"/>
        <v>5.2152557798675163E-2</v>
      </c>
      <c r="T142" s="318">
        <f t="shared" si="16"/>
        <v>3.9592415237516561E-2</v>
      </c>
      <c r="U142" s="318">
        <f t="shared" si="16"/>
        <v>4.3361951821884841E-2</v>
      </c>
      <c r="V142" s="318">
        <f t="shared" si="16"/>
        <v>3.6381499649318576E-2</v>
      </c>
      <c r="W142" s="318">
        <f t="shared" si="16"/>
        <v>4.029055527606118E-2</v>
      </c>
      <c r="X142" s="318">
        <f t="shared" si="16"/>
        <v>4.2029926281556239E-2</v>
      </c>
      <c r="Y142" s="318">
        <f t="shared" si="16"/>
        <v>3.9695225629549559E-2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3.4126829004425987E-3</v>
      </c>
      <c r="C143" s="326">
        <f t="shared" si="17"/>
        <v>1.6211469909232249E-3</v>
      </c>
      <c r="D143" s="326">
        <f t="shared" si="17"/>
        <v>1.2167994319045353E-3</v>
      </c>
      <c r="E143" s="326">
        <f t="shared" si="17"/>
        <v>1.1735394023381814E-3</v>
      </c>
      <c r="F143" s="326">
        <f t="shared" si="17"/>
        <v>1.5863652492011883E-3</v>
      </c>
      <c r="G143" s="326">
        <f t="shared" si="17"/>
        <v>1.3295387821472123E-3</v>
      </c>
      <c r="H143" s="326">
        <f t="shared" si="17"/>
        <v>1.1467851079088231E-3</v>
      </c>
      <c r="I143" s="326">
        <f t="shared" si="17"/>
        <v>1.1097676530603417E-3</v>
      </c>
      <c r="J143" s="326">
        <f t="shared" si="17"/>
        <v>1.098330493913663E-3</v>
      </c>
      <c r="K143" s="326">
        <f t="shared" si="17"/>
        <v>9.6906120640585097E-4</v>
      </c>
      <c r="L143" s="326">
        <f t="shared" si="17"/>
        <v>1.0035411663026099E-3</v>
      </c>
      <c r="M143" s="326">
        <f t="shared" si="17"/>
        <v>1.2886749672882958E-3</v>
      </c>
      <c r="N143" s="326">
        <f t="shared" si="17"/>
        <v>9.9819403394492911E-4</v>
      </c>
      <c r="O143" s="326">
        <f t="shared" si="17"/>
        <v>9.8774851963920936E-4</v>
      </c>
      <c r="P143" s="326">
        <f t="shared" si="17"/>
        <v>1.0886927059044699E-3</v>
      </c>
      <c r="Q143" s="326">
        <f t="shared" si="17"/>
        <v>1.1747695710530206E-3</v>
      </c>
      <c r="R143" s="326">
        <f t="shared" si="17"/>
        <v>1.6719562987527578E-3</v>
      </c>
      <c r="S143" s="326">
        <f t="shared" si="17"/>
        <v>1.2742969950396098E-3</v>
      </c>
      <c r="T143" s="326">
        <f t="shared" si="17"/>
        <v>1.1292808846096306E-3</v>
      </c>
      <c r="U143" s="326">
        <f t="shared" si="17"/>
        <v>1.1504909277334024E-3</v>
      </c>
      <c r="V143" s="326">
        <f t="shared" si="17"/>
        <v>1.1656366695981934E-3</v>
      </c>
      <c r="W143" s="326">
        <f t="shared" si="17"/>
        <v>1.2380983378347803E-3</v>
      </c>
      <c r="X143" s="326">
        <f t="shared" si="17"/>
        <v>1.1409285444201344E-3</v>
      </c>
      <c r="Y143" s="326">
        <f t="shared" si="17"/>
        <v>1.0696286465508927E-3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</v>
      </c>
      <c r="C146" s="232">
        <f t="shared" si="18"/>
        <v>0.99999999999999978</v>
      </c>
      <c r="D146" s="232">
        <f t="shared" si="18"/>
        <v>1</v>
      </c>
      <c r="E146" s="232">
        <f t="shared" si="18"/>
        <v>0.99999999999999989</v>
      </c>
      <c r="F146" s="232">
        <f t="shared" si="18"/>
        <v>1.0000000000000002</v>
      </c>
      <c r="G146" s="232">
        <f t="shared" si="18"/>
        <v>1.0000000000000002</v>
      </c>
      <c r="H146" s="232">
        <f t="shared" si="18"/>
        <v>0.99999999999999978</v>
      </c>
      <c r="I146" s="232">
        <f t="shared" si="18"/>
        <v>1</v>
      </c>
      <c r="J146" s="232">
        <f t="shared" si="18"/>
        <v>0.99999999999999978</v>
      </c>
      <c r="K146" s="232">
        <f t="shared" si="18"/>
        <v>0.99999999999999967</v>
      </c>
      <c r="L146" s="232">
        <f t="shared" si="18"/>
        <v>0.99999999999999978</v>
      </c>
      <c r="M146" s="232">
        <f t="shared" si="18"/>
        <v>1</v>
      </c>
      <c r="N146" s="232">
        <f t="shared" si="18"/>
        <v>0.99999999999999989</v>
      </c>
      <c r="O146" s="232">
        <f t="shared" si="18"/>
        <v>1.0000000000000002</v>
      </c>
      <c r="P146" s="232">
        <f t="shared" si="18"/>
        <v>1</v>
      </c>
      <c r="Q146" s="232">
        <f t="shared" si="18"/>
        <v>0.99999999999999978</v>
      </c>
      <c r="R146" s="232">
        <f t="shared" si="18"/>
        <v>0.99999999999999989</v>
      </c>
      <c r="S146" s="232">
        <f t="shared" si="18"/>
        <v>1.0000000000000004</v>
      </c>
      <c r="T146" s="232">
        <f t="shared" si="18"/>
        <v>0.99999999999999989</v>
      </c>
      <c r="U146" s="232">
        <f t="shared" si="18"/>
        <v>1.0000000000000002</v>
      </c>
      <c r="V146" s="232">
        <f t="shared" si="18"/>
        <v>1</v>
      </c>
      <c r="W146" s="232">
        <f t="shared" si="18"/>
        <v>0.99999999999999989</v>
      </c>
      <c r="X146" s="232">
        <f t="shared" si="18"/>
        <v>1</v>
      </c>
      <c r="Y146" s="232">
        <f t="shared" si="18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5.7124391696892251E-3</v>
      </c>
      <c r="C147" s="266">
        <f t="shared" si="19"/>
        <v>5.5619094077360197E-3</v>
      </c>
      <c r="D147" s="266">
        <f t="shared" si="19"/>
        <v>5.5701656908566577E-3</v>
      </c>
      <c r="E147" s="266">
        <f t="shared" si="19"/>
        <v>5.5714470941874393E-3</v>
      </c>
      <c r="F147" s="266">
        <f t="shared" si="19"/>
        <v>5.5693231400523319E-3</v>
      </c>
      <c r="G147" s="266">
        <f t="shared" si="19"/>
        <v>5.4919625197631756E-3</v>
      </c>
      <c r="H147" s="266">
        <f t="shared" si="19"/>
        <v>5.4956872078650697E-3</v>
      </c>
      <c r="I147" s="266">
        <f t="shared" si="19"/>
        <v>5.4552967213617768E-3</v>
      </c>
      <c r="J147" s="266">
        <f t="shared" si="19"/>
        <v>5.4437796854811078E-3</v>
      </c>
      <c r="K147" s="266">
        <f t="shared" si="19"/>
        <v>5.4256582256198716E-3</v>
      </c>
      <c r="L147" s="266">
        <f t="shared" si="19"/>
        <v>5.4527801073984503E-3</v>
      </c>
      <c r="M147" s="266">
        <f t="shared" si="19"/>
        <v>5.4376815911264071E-3</v>
      </c>
      <c r="N147" s="266">
        <f t="shared" si="19"/>
        <v>5.4201316887310625E-3</v>
      </c>
      <c r="O147" s="266">
        <f t="shared" si="19"/>
        <v>5.394210031960894E-3</v>
      </c>
      <c r="P147" s="266">
        <f t="shared" si="19"/>
        <v>5.3903210665030617E-3</v>
      </c>
      <c r="Q147" s="266">
        <f t="shared" si="19"/>
        <v>5.3818850559186806E-3</v>
      </c>
      <c r="R147" s="266">
        <f t="shared" si="19"/>
        <v>5.3767969134516959E-3</v>
      </c>
      <c r="S147" s="266">
        <f t="shared" si="19"/>
        <v>5.3564512625911059E-3</v>
      </c>
      <c r="T147" s="266">
        <f t="shared" si="19"/>
        <v>5.3675798495673114E-3</v>
      </c>
      <c r="U147" s="266">
        <f t="shared" si="19"/>
        <v>5.363616552322148E-3</v>
      </c>
      <c r="V147" s="266">
        <f t="shared" si="19"/>
        <v>5.3266064246567067E-3</v>
      </c>
      <c r="W147" s="266">
        <f t="shared" si="19"/>
        <v>5.3037736957154578E-3</v>
      </c>
      <c r="X147" s="266">
        <f t="shared" si="19"/>
        <v>5.2829893388809555E-3</v>
      </c>
      <c r="Y147" s="266">
        <f t="shared" si="19"/>
        <v>5.2736109390584566E-3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1.9507903897179268E-3</v>
      </c>
      <c r="C148" s="267">
        <f t="shared" si="20"/>
        <v>1.899384675930551E-3</v>
      </c>
      <c r="D148" s="267">
        <f t="shared" si="20"/>
        <v>1.9022041856510215E-3</v>
      </c>
      <c r="E148" s="267">
        <f t="shared" si="20"/>
        <v>1.9026417831866419E-3</v>
      </c>
      <c r="F148" s="267">
        <f t="shared" si="20"/>
        <v>1.901916455670342E-3</v>
      </c>
      <c r="G148" s="267">
        <f t="shared" si="20"/>
        <v>1.8754979065847815E-3</v>
      </c>
      <c r="H148" s="267">
        <f t="shared" si="20"/>
        <v>1.876769882624795E-3</v>
      </c>
      <c r="I148" s="267">
        <f t="shared" si="20"/>
        <v>1.8629765851268108E-3</v>
      </c>
      <c r="J148" s="267">
        <f t="shared" si="20"/>
        <v>1.8590435326694195E-3</v>
      </c>
      <c r="K148" s="267">
        <f t="shared" si="20"/>
        <v>1.8528550781940463E-3</v>
      </c>
      <c r="L148" s="267">
        <f t="shared" si="20"/>
        <v>1.8621171648006674E-3</v>
      </c>
      <c r="M148" s="267">
        <f t="shared" si="20"/>
        <v>1.8569610415462121E-3</v>
      </c>
      <c r="N148" s="267">
        <f t="shared" si="20"/>
        <v>1.8509677731863516E-3</v>
      </c>
      <c r="O148" s="267">
        <f t="shared" si="20"/>
        <v>1.8421155618260755E-3</v>
      </c>
      <c r="P148" s="267">
        <f t="shared" si="20"/>
        <v>1.8407874852871878E-3</v>
      </c>
      <c r="Q148" s="267">
        <f t="shared" si="20"/>
        <v>1.8379065988765471E-3</v>
      </c>
      <c r="R148" s="267">
        <f t="shared" si="20"/>
        <v>1.8361690049816704E-3</v>
      </c>
      <c r="S148" s="267">
        <f t="shared" si="20"/>
        <v>1.8292209922339822E-3</v>
      </c>
      <c r="T148" s="267">
        <f t="shared" si="20"/>
        <v>1.8330213899064004E-3</v>
      </c>
      <c r="U148" s="267">
        <f t="shared" si="20"/>
        <v>1.8316679291608606E-3</v>
      </c>
      <c r="V148" s="267">
        <f t="shared" si="20"/>
        <v>1.8190290197165249E-3</v>
      </c>
      <c r="W148" s="267">
        <f t="shared" si="20"/>
        <v>1.8112316731073979E-3</v>
      </c>
      <c r="X148" s="267">
        <f t="shared" si="20"/>
        <v>1.8041338428522672E-3</v>
      </c>
      <c r="Y148" s="267">
        <f t="shared" si="20"/>
        <v>1.8009311317684028E-3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8.3390569511488429E-3</v>
      </c>
      <c r="C149" s="267">
        <f t="shared" si="21"/>
        <v>8.7778678168444237E-3</v>
      </c>
      <c r="D149" s="267">
        <f t="shared" si="21"/>
        <v>6.0208528505307302E-3</v>
      </c>
      <c r="E149" s="267">
        <f t="shared" si="21"/>
        <v>5.3237051927968728E-3</v>
      </c>
      <c r="F149" s="267">
        <f t="shared" si="21"/>
        <v>5.5931284650434596E-3</v>
      </c>
      <c r="G149" s="267">
        <f t="shared" si="21"/>
        <v>7.8927174631166098E-3</v>
      </c>
      <c r="H149" s="267">
        <f t="shared" si="21"/>
        <v>7.4765120419608465E-3</v>
      </c>
      <c r="I149" s="267">
        <f t="shared" si="21"/>
        <v>8.4022704806444356E-3</v>
      </c>
      <c r="J149" s="267">
        <f t="shared" si="21"/>
        <v>9.4582466493416898E-3</v>
      </c>
      <c r="K149" s="267">
        <f t="shared" si="21"/>
        <v>1.424967052425025E-2</v>
      </c>
      <c r="L149" s="267">
        <f t="shared" si="21"/>
        <v>1.0058036524372042E-2</v>
      </c>
      <c r="M149" s="267">
        <f t="shared" si="21"/>
        <v>9.2368088776498339E-3</v>
      </c>
      <c r="N149" s="267">
        <f t="shared" si="21"/>
        <v>9.0782454368183302E-3</v>
      </c>
      <c r="O149" s="267">
        <f t="shared" si="21"/>
        <v>1.0962212593518934E-2</v>
      </c>
      <c r="P149" s="267">
        <f t="shared" si="21"/>
        <v>1.0489037827275755E-2</v>
      </c>
      <c r="Q149" s="267">
        <f t="shared" si="21"/>
        <v>1.0945839535411972E-2</v>
      </c>
      <c r="R149" s="267">
        <f t="shared" si="21"/>
        <v>1.2638441928085149E-2</v>
      </c>
      <c r="S149" s="267">
        <f t="shared" si="21"/>
        <v>1.2030265576498642E-2</v>
      </c>
      <c r="T149" s="267">
        <f t="shared" si="21"/>
        <v>9.4252489787265518E-3</v>
      </c>
      <c r="U149" s="267">
        <f t="shared" si="21"/>
        <v>1.0229350852126848E-2</v>
      </c>
      <c r="V149" s="267">
        <f t="shared" si="21"/>
        <v>8.7567444639280873E-3</v>
      </c>
      <c r="W149" s="267">
        <f t="shared" si="21"/>
        <v>9.6178444535906689E-3</v>
      </c>
      <c r="X149" s="267">
        <f t="shared" si="21"/>
        <v>1.0142148593523942E-2</v>
      </c>
      <c r="Y149" s="267">
        <f t="shared" si="21"/>
        <v>9.5951719804046112E-3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5.4781374935449273E-3</v>
      </c>
      <c r="C150" s="267">
        <f t="shared" si="22"/>
        <v>5.3337818674533992E-3</v>
      </c>
      <c r="D150" s="267">
        <f t="shared" si="22"/>
        <v>5.3416995104736504E-3</v>
      </c>
      <c r="E150" s="267">
        <f t="shared" si="22"/>
        <v>5.3576331675304189E-3</v>
      </c>
      <c r="F150" s="267">
        <f t="shared" si="22"/>
        <v>5.3661306033389181E-3</v>
      </c>
      <c r="G150" s="267">
        <f t="shared" si="22"/>
        <v>5.3035986033400113E-3</v>
      </c>
      <c r="H150" s="267">
        <f t="shared" si="22"/>
        <v>5.3180084290839064E-3</v>
      </c>
      <c r="I150" s="267">
        <f t="shared" si="22"/>
        <v>5.2885838669974455E-3</v>
      </c>
      <c r="J150" s="267">
        <f t="shared" si="22"/>
        <v>5.2860945037208774E-3</v>
      </c>
      <c r="K150" s="267">
        <f t="shared" si="22"/>
        <v>5.276280102934401E-3</v>
      </c>
      <c r="L150" s="267">
        <f t="shared" si="22"/>
        <v>5.3096942175707932E-3</v>
      </c>
      <c r="M150" s="267">
        <f t="shared" si="22"/>
        <v>5.3013094108626656E-3</v>
      </c>
      <c r="N150" s="267">
        <f t="shared" si="22"/>
        <v>5.2874649986497683E-3</v>
      </c>
      <c r="O150" s="267">
        <f t="shared" si="22"/>
        <v>5.2621778173135231E-3</v>
      </c>
      <c r="P150" s="267">
        <f t="shared" si="22"/>
        <v>5.2583840407191291E-3</v>
      </c>
      <c r="Q150" s="267">
        <f t="shared" si="22"/>
        <v>5.2501545154502328E-3</v>
      </c>
      <c r="R150" s="267">
        <f t="shared" si="22"/>
        <v>5.2451909136878878E-3</v>
      </c>
      <c r="S150" s="267">
        <f t="shared" si="22"/>
        <v>5.2253432562917052E-3</v>
      </c>
      <c r="T150" s="267">
        <f t="shared" si="22"/>
        <v>5.2361994526906709E-3</v>
      </c>
      <c r="U150" s="267">
        <f t="shared" si="22"/>
        <v>5.2323331637024158E-3</v>
      </c>
      <c r="V150" s="267">
        <f t="shared" si="22"/>
        <v>5.1962289201406883E-3</v>
      </c>
      <c r="W150" s="267">
        <f t="shared" si="22"/>
        <v>5.1739550600144639E-3</v>
      </c>
      <c r="X150" s="267">
        <f t="shared" si="22"/>
        <v>5.1536794346988711E-3</v>
      </c>
      <c r="Y150" s="267">
        <f t="shared" si="22"/>
        <v>5.1445305867275359E-3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1.0109067546618954E-2</v>
      </c>
      <c r="C151" s="268">
        <f t="shared" si="23"/>
        <v>1.0506149994715882E-2</v>
      </c>
      <c r="D151" s="268">
        <f t="shared" si="23"/>
        <v>1.0319147549525299E-2</v>
      </c>
      <c r="E151" s="268">
        <f t="shared" si="23"/>
        <v>9.4148354367139201E-3</v>
      </c>
      <c r="F151" s="268">
        <f t="shared" si="23"/>
        <v>9.3808014891345586E-3</v>
      </c>
      <c r="G151" s="268">
        <f t="shared" si="23"/>
        <v>1.0423577413813603E-2</v>
      </c>
      <c r="H151" s="268">
        <f t="shared" si="23"/>
        <v>1.0418940740209041E-2</v>
      </c>
      <c r="I151" s="268">
        <f t="shared" si="23"/>
        <v>1.0792700161727699E-2</v>
      </c>
      <c r="J151" s="268">
        <f t="shared" si="23"/>
        <v>1.1024144542599954E-2</v>
      </c>
      <c r="K151" s="268">
        <f t="shared" si="23"/>
        <v>1.3408470265300751E-2</v>
      </c>
      <c r="L151" s="268">
        <f t="shared" si="23"/>
        <v>1.1047310497367086E-2</v>
      </c>
      <c r="M151" s="268">
        <f t="shared" si="23"/>
        <v>1.0593597489946949E-2</v>
      </c>
      <c r="N151" s="268">
        <f t="shared" si="23"/>
        <v>1.0463109852290658E-2</v>
      </c>
      <c r="O151" s="268">
        <f t="shared" si="23"/>
        <v>1.1248683777986147E-2</v>
      </c>
      <c r="P151" s="268">
        <f t="shared" si="23"/>
        <v>1.0959482414684432E-2</v>
      </c>
      <c r="Q151" s="268">
        <f t="shared" si="23"/>
        <v>1.1082140616573585E-2</v>
      </c>
      <c r="R151" s="268">
        <f t="shared" si="23"/>
        <v>1.1945745880360722E-2</v>
      </c>
      <c r="S151" s="268">
        <f t="shared" si="23"/>
        <v>1.2196283130536882E-2</v>
      </c>
      <c r="T151" s="268">
        <f t="shared" si="23"/>
        <v>1.0629887252530109E-2</v>
      </c>
      <c r="U151" s="268">
        <f t="shared" si="23"/>
        <v>1.115149532263777E-2</v>
      </c>
      <c r="V151" s="268">
        <f t="shared" si="23"/>
        <v>1.0088451587715368E-2</v>
      </c>
      <c r="W151" s="268">
        <f t="shared" si="23"/>
        <v>1.0472323954741458E-2</v>
      </c>
      <c r="X151" s="268">
        <f t="shared" si="23"/>
        <v>1.0716075224378206E-2</v>
      </c>
      <c r="Y151" s="268">
        <f t="shared" si="23"/>
        <v>1.0520208458243269E-2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3.0953737548262045E-2</v>
      </c>
      <c r="C152" s="269">
        <f t="shared" si="24"/>
        <v>3.2582559182367271E-2</v>
      </c>
      <c r="D152" s="269">
        <f t="shared" si="24"/>
        <v>2.23487979568671E-2</v>
      </c>
      <c r="E152" s="269">
        <f t="shared" si="24"/>
        <v>1.9761056230639111E-2</v>
      </c>
      <c r="F152" s="269">
        <f t="shared" si="24"/>
        <v>2.07611282180796E-2</v>
      </c>
      <c r="G152" s="269">
        <f t="shared" si="24"/>
        <v>2.9296970428081617E-2</v>
      </c>
      <c r="H152" s="269">
        <f t="shared" si="24"/>
        <v>2.7752057922016481E-2</v>
      </c>
      <c r="I152" s="269">
        <f t="shared" si="24"/>
        <v>3.1188379788142224E-2</v>
      </c>
      <c r="J152" s="269">
        <f t="shared" si="24"/>
        <v>3.5108056722183444E-2</v>
      </c>
      <c r="K152" s="269">
        <f t="shared" si="24"/>
        <v>5.289333843631823E-2</v>
      </c>
      <c r="L152" s="269">
        <f t="shared" si="24"/>
        <v>3.7334416187594754E-2</v>
      </c>
      <c r="M152" s="269">
        <f t="shared" si="24"/>
        <v>3.4286102068512764E-2</v>
      </c>
      <c r="N152" s="269">
        <f t="shared" si="24"/>
        <v>3.369753058363139E-2</v>
      </c>
      <c r="O152" s="269">
        <f t="shared" si="24"/>
        <v>4.069062647680937E-2</v>
      </c>
      <c r="P152" s="269">
        <f t="shared" si="24"/>
        <v>3.8934249513016848E-2</v>
      </c>
      <c r="Q152" s="269">
        <f t="shared" si="24"/>
        <v>4.0629851338028766E-2</v>
      </c>
      <c r="R152" s="269">
        <f t="shared" si="24"/>
        <v>4.6912620546020314E-2</v>
      </c>
      <c r="S152" s="269">
        <f t="shared" si="24"/>
        <v>4.4655131326274106E-2</v>
      </c>
      <c r="T152" s="269">
        <f t="shared" si="24"/>
        <v>3.4985572700080167E-2</v>
      </c>
      <c r="U152" s="269">
        <f t="shared" si="24"/>
        <v>3.7970317677492711E-2</v>
      </c>
      <c r="V152" s="269">
        <f t="shared" si="24"/>
        <v>3.2504151428811676E-2</v>
      </c>
      <c r="W152" s="269">
        <f t="shared" si="24"/>
        <v>3.5700467659648176E-2</v>
      </c>
      <c r="X152" s="269">
        <f t="shared" si="24"/>
        <v>3.7646631696904916E-2</v>
      </c>
      <c r="Y152" s="269">
        <f t="shared" si="24"/>
        <v>3.5616309728039981E-2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0.15475553675432926</v>
      </c>
      <c r="C153" s="269">
        <f t="shared" si="25"/>
        <v>0.13277624871642557</v>
      </c>
      <c r="D153" s="269">
        <f t="shared" si="25"/>
        <v>0.13020338187665031</v>
      </c>
      <c r="E153" s="269">
        <f t="shared" si="25"/>
        <v>0.12207627340966472</v>
      </c>
      <c r="F153" s="269">
        <f t="shared" si="25"/>
        <v>0.12806834247147253</v>
      </c>
      <c r="G153" s="269">
        <f t="shared" si="25"/>
        <v>0.12701208363128377</v>
      </c>
      <c r="H153" s="269">
        <f t="shared" si="25"/>
        <v>0.12322227042098437</v>
      </c>
      <c r="I153" s="269">
        <f t="shared" si="25"/>
        <v>0.12172979932061215</v>
      </c>
      <c r="J153" s="269">
        <f t="shared" si="25"/>
        <v>0.11937224135345012</v>
      </c>
      <c r="K153" s="269">
        <f t="shared" si="25"/>
        <v>0.10790803928015821</v>
      </c>
      <c r="L153" s="269">
        <f t="shared" si="25"/>
        <v>0.11071842545566109</v>
      </c>
      <c r="M153" s="269">
        <f t="shared" si="25"/>
        <v>0.11458927050654392</v>
      </c>
      <c r="N153" s="269">
        <f t="shared" si="25"/>
        <v>0.11115209320310121</v>
      </c>
      <c r="O153" s="269">
        <f t="shared" si="25"/>
        <v>0.10864487362033326</v>
      </c>
      <c r="P153" s="269">
        <f t="shared" si="25"/>
        <v>0.10893152209995142</v>
      </c>
      <c r="Q153" s="269">
        <f t="shared" si="25"/>
        <v>0.10938892888009487</v>
      </c>
      <c r="R153" s="269">
        <f t="shared" si="25"/>
        <v>0.11523388370969338</v>
      </c>
      <c r="S153" s="269">
        <f t="shared" si="25"/>
        <v>0.11051711091578256</v>
      </c>
      <c r="T153" s="269">
        <f t="shared" si="25"/>
        <v>0.10861597905836767</v>
      </c>
      <c r="U153" s="269">
        <f t="shared" si="25"/>
        <v>0.1087467628247677</v>
      </c>
      <c r="V153" s="269">
        <f t="shared" si="25"/>
        <v>0.10602208189561099</v>
      </c>
      <c r="W153" s="269">
        <f t="shared" si="25"/>
        <v>0.10563572415430912</v>
      </c>
      <c r="X153" s="269">
        <f t="shared" si="25"/>
        <v>9.7002964837149805E-2</v>
      </c>
      <c r="Y153" s="269">
        <f t="shared" si="25"/>
        <v>9.8299164519526E-2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9.1862965630501101E-2</v>
      </c>
      <c r="C154" s="318">
        <f t="shared" si="26"/>
        <v>9.9958208408972016E-2</v>
      </c>
      <c r="D154" s="318">
        <f t="shared" si="26"/>
        <v>0.10299555515067398</v>
      </c>
      <c r="E154" s="318">
        <f t="shared" si="26"/>
        <v>9.5192288745188286E-2</v>
      </c>
      <c r="F154" s="318">
        <f t="shared" si="26"/>
        <v>9.4495615839704158E-2</v>
      </c>
      <c r="G154" s="318">
        <f t="shared" si="26"/>
        <v>9.8822139685334945E-2</v>
      </c>
      <c r="H154" s="318">
        <f t="shared" si="26"/>
        <v>9.7800711146927302E-2</v>
      </c>
      <c r="I154" s="318">
        <f t="shared" si="26"/>
        <v>9.7233256491762357E-2</v>
      </c>
      <c r="J154" s="318">
        <f t="shared" si="26"/>
        <v>9.5287312108026878E-2</v>
      </c>
      <c r="K154" s="318">
        <f t="shared" si="26"/>
        <v>8.6839569682664666E-2</v>
      </c>
      <c r="L154" s="318">
        <f t="shared" si="26"/>
        <v>8.8093659000531552E-2</v>
      </c>
      <c r="M154" s="318">
        <f t="shared" si="26"/>
        <v>8.7242901830023686E-2</v>
      </c>
      <c r="N154" s="318">
        <f t="shared" si="26"/>
        <v>8.8362695910873881E-2</v>
      </c>
      <c r="O154" s="318">
        <f t="shared" si="26"/>
        <v>8.649899882609996E-2</v>
      </c>
      <c r="P154" s="318">
        <f t="shared" si="26"/>
        <v>8.5070632517841499E-2</v>
      </c>
      <c r="Q154" s="318">
        <f t="shared" si="26"/>
        <v>8.4296261240955447E-2</v>
      </c>
      <c r="R154" s="318">
        <f t="shared" si="26"/>
        <v>8.2799643906159417E-2</v>
      </c>
      <c r="S154" s="318">
        <f t="shared" si="26"/>
        <v>8.4257924216777649E-2</v>
      </c>
      <c r="T154" s="318">
        <f t="shared" si="26"/>
        <v>8.3778401138648415E-2</v>
      </c>
      <c r="U154" s="318">
        <f t="shared" si="26"/>
        <v>8.3839110245613496E-2</v>
      </c>
      <c r="V154" s="318">
        <f t="shared" si="26"/>
        <v>8.0300228356394956E-2</v>
      </c>
      <c r="W154" s="318">
        <f t="shared" si="26"/>
        <v>7.9002414373829946E-2</v>
      </c>
      <c r="X154" s="318">
        <f t="shared" si="26"/>
        <v>7.1752827051256865E-2</v>
      </c>
      <c r="Y154" s="318">
        <f t="shared" si="26"/>
        <v>7.4138867280091905E-2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6.289257112382815E-2</v>
      </c>
      <c r="C155" s="318">
        <f t="shared" si="27"/>
        <v>3.2818040307453569E-2</v>
      </c>
      <c r="D155" s="318">
        <f t="shared" si="27"/>
        <v>2.7207826725976329E-2</v>
      </c>
      <c r="E155" s="318">
        <f t="shared" si="27"/>
        <v>2.6883984664476432E-2</v>
      </c>
      <c r="F155" s="318">
        <f t="shared" si="27"/>
        <v>3.3572726631768385E-2</v>
      </c>
      <c r="G155" s="318">
        <f t="shared" si="27"/>
        <v>2.8189943945948818E-2</v>
      </c>
      <c r="H155" s="318">
        <f t="shared" si="27"/>
        <v>2.5421559274057062E-2</v>
      </c>
      <c r="I155" s="318">
        <f t="shared" si="27"/>
        <v>2.4496542828849787E-2</v>
      </c>
      <c r="J155" s="318">
        <f t="shared" si="27"/>
        <v>2.4084929245423253E-2</v>
      </c>
      <c r="K155" s="318">
        <f t="shared" si="27"/>
        <v>2.1068469597493551E-2</v>
      </c>
      <c r="L155" s="318">
        <f t="shared" si="27"/>
        <v>2.2624766455129532E-2</v>
      </c>
      <c r="M155" s="318">
        <f t="shared" si="27"/>
        <v>2.7346368676520239E-2</v>
      </c>
      <c r="N155" s="318">
        <f t="shared" si="27"/>
        <v>2.2789397292227329E-2</v>
      </c>
      <c r="O155" s="318">
        <f t="shared" si="27"/>
        <v>2.21458747942333E-2</v>
      </c>
      <c r="P155" s="318">
        <f t="shared" si="27"/>
        <v>2.3860889582109926E-2</v>
      </c>
      <c r="Q155" s="318">
        <f t="shared" si="27"/>
        <v>2.5092667639139418E-2</v>
      </c>
      <c r="R155" s="318">
        <f t="shared" si="27"/>
        <v>3.2434239803533972E-2</v>
      </c>
      <c r="S155" s="318">
        <f t="shared" si="27"/>
        <v>2.625918669900491E-2</v>
      </c>
      <c r="T155" s="318">
        <f t="shared" si="27"/>
        <v>2.4837577919719245E-2</v>
      </c>
      <c r="U155" s="318">
        <f t="shared" si="27"/>
        <v>2.4907652579154199E-2</v>
      </c>
      <c r="V155" s="318">
        <f t="shared" si="27"/>
        <v>2.5721853539216043E-2</v>
      </c>
      <c r="W155" s="318">
        <f t="shared" si="27"/>
        <v>2.6633309780479175E-2</v>
      </c>
      <c r="X155" s="318">
        <f t="shared" si="27"/>
        <v>2.525013778589294E-2</v>
      </c>
      <c r="Y155" s="318">
        <f t="shared" si="27"/>
        <v>2.4160297239434105E-2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0.69460268696996097</v>
      </c>
      <c r="C157" s="269">
        <f t="shared" si="29"/>
        <v>0.70798794983747215</v>
      </c>
      <c r="D157" s="269">
        <f t="shared" si="29"/>
        <v>0.7339999749056102</v>
      </c>
      <c r="E157" s="269">
        <f t="shared" si="29"/>
        <v>0.75362391877363344</v>
      </c>
      <c r="F157" s="269">
        <f t="shared" si="29"/>
        <v>0.74560613873231241</v>
      </c>
      <c r="G157" s="269">
        <f t="shared" si="29"/>
        <v>0.72193806626078527</v>
      </c>
      <c r="H157" s="269">
        <f t="shared" si="29"/>
        <v>0.72968519685877553</v>
      </c>
      <c r="I157" s="269">
        <f t="shared" si="29"/>
        <v>0.72232178099608291</v>
      </c>
      <c r="J157" s="269">
        <f t="shared" si="29"/>
        <v>0.71579867192876723</v>
      </c>
      <c r="K157" s="269">
        <f t="shared" si="29"/>
        <v>0.68537057234393983</v>
      </c>
      <c r="L157" s="269">
        <f t="shared" si="29"/>
        <v>0.72290527828422269</v>
      </c>
      <c r="M157" s="269">
        <f t="shared" si="29"/>
        <v>0.72759082669441688</v>
      </c>
      <c r="N157" s="269">
        <f t="shared" si="29"/>
        <v>0.73203046545906936</v>
      </c>
      <c r="O157" s="269">
        <f t="shared" si="29"/>
        <v>0.71744195485329809</v>
      </c>
      <c r="P157" s="269">
        <f t="shared" si="29"/>
        <v>0.72263485797035953</v>
      </c>
      <c r="Q157" s="269">
        <f t="shared" si="29"/>
        <v>0.7182870043361862</v>
      </c>
      <c r="R157" s="269">
        <f t="shared" si="29"/>
        <v>0.69678254303281562</v>
      </c>
      <c r="S157" s="269">
        <f t="shared" si="29"/>
        <v>0.70550161371087472</v>
      </c>
      <c r="T157" s="269">
        <f t="shared" si="29"/>
        <v>0.7330976309241074</v>
      </c>
      <c r="U157" s="269">
        <f t="shared" si="29"/>
        <v>0.72491607540503944</v>
      </c>
      <c r="V157" s="269">
        <f t="shared" si="29"/>
        <v>0.74416953118349494</v>
      </c>
      <c r="W157" s="269">
        <f t="shared" si="29"/>
        <v>0.7365307019486913</v>
      </c>
      <c r="X157" s="269">
        <f t="shared" si="29"/>
        <v>0.74391264950404357</v>
      </c>
      <c r="Y157" s="269">
        <f t="shared" si="29"/>
        <v>0.74634780069700135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0.65589508004869379</v>
      </c>
      <c r="C158" s="318">
        <f t="shared" si="30"/>
        <v>0.66724350366667984</v>
      </c>
      <c r="D158" s="318">
        <f t="shared" si="30"/>
        <v>0.70605283330022417</v>
      </c>
      <c r="E158" s="318">
        <f t="shared" si="30"/>
        <v>0.72891274469547807</v>
      </c>
      <c r="F158" s="318">
        <f t="shared" si="30"/>
        <v>0.71964437598703856</v>
      </c>
      <c r="G158" s="318">
        <f t="shared" si="30"/>
        <v>0.68530224438156784</v>
      </c>
      <c r="H158" s="318">
        <f t="shared" si="30"/>
        <v>0.6949812859780049</v>
      </c>
      <c r="I158" s="318">
        <f t="shared" si="30"/>
        <v>0.68332075427133487</v>
      </c>
      <c r="J158" s="318">
        <f t="shared" si="30"/>
        <v>0.67189609450163101</v>
      </c>
      <c r="K158" s="318">
        <f t="shared" si="30"/>
        <v>0.61922752419815907</v>
      </c>
      <c r="L158" s="318">
        <f t="shared" si="30"/>
        <v>0.67621864135802856</v>
      </c>
      <c r="M158" s="318">
        <f t="shared" si="30"/>
        <v>0.68471610244952674</v>
      </c>
      <c r="N158" s="318">
        <f t="shared" si="30"/>
        <v>0.68989174905964001</v>
      </c>
      <c r="O158" s="318">
        <f t="shared" si="30"/>
        <v>0.6665583815016568</v>
      </c>
      <c r="P158" s="318">
        <f t="shared" si="30"/>
        <v>0.67394763163542504</v>
      </c>
      <c r="Q158" s="318">
        <f t="shared" si="30"/>
        <v>0.66747943021335654</v>
      </c>
      <c r="R158" s="318">
        <f t="shared" si="30"/>
        <v>0.63811837451647202</v>
      </c>
      <c r="S158" s="318">
        <f t="shared" si="30"/>
        <v>0.64966043240926374</v>
      </c>
      <c r="T158" s="318">
        <f t="shared" si="30"/>
        <v>0.68934821960088088</v>
      </c>
      <c r="U158" s="318">
        <f t="shared" si="30"/>
        <v>0.67743424452615253</v>
      </c>
      <c r="V158" s="318">
        <f t="shared" si="30"/>
        <v>0.70352313380243203</v>
      </c>
      <c r="W158" s="318">
        <f t="shared" si="30"/>
        <v>0.69188731544583382</v>
      </c>
      <c r="X158" s="318">
        <f t="shared" si="30"/>
        <v>0.69683558750590924</v>
      </c>
      <c r="Y158" s="318">
        <f t="shared" si="30"/>
        <v>0.70180965357374769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3.8707606921267186E-2</v>
      </c>
      <c r="C159" s="318">
        <f t="shared" si="31"/>
        <v>4.0744446170792328E-2</v>
      </c>
      <c r="D159" s="318">
        <f t="shared" si="31"/>
        <v>2.7947141605385927E-2</v>
      </c>
      <c r="E159" s="318">
        <f t="shared" si="31"/>
        <v>2.4711174078155321E-2</v>
      </c>
      <c r="F159" s="318">
        <f t="shared" si="31"/>
        <v>2.5961762745273832E-2</v>
      </c>
      <c r="G159" s="318">
        <f t="shared" si="31"/>
        <v>3.6635821879217413E-2</v>
      </c>
      <c r="H159" s="318">
        <f t="shared" si="31"/>
        <v>3.4703910880770718E-2</v>
      </c>
      <c r="I159" s="318">
        <f t="shared" si="31"/>
        <v>3.9001026724747992E-2</v>
      </c>
      <c r="J159" s="318">
        <f t="shared" si="31"/>
        <v>4.3902577427136227E-2</v>
      </c>
      <c r="K159" s="318">
        <f t="shared" si="31"/>
        <v>6.6143048145780786E-2</v>
      </c>
      <c r="L159" s="318">
        <f t="shared" si="31"/>
        <v>4.6686636926194118E-2</v>
      </c>
      <c r="M159" s="318">
        <f t="shared" si="31"/>
        <v>4.2874724244890132E-2</v>
      </c>
      <c r="N159" s="318">
        <f t="shared" si="31"/>
        <v>4.2138716399429399E-2</v>
      </c>
      <c r="O159" s="318">
        <f t="shared" si="31"/>
        <v>5.0883573351641245E-2</v>
      </c>
      <c r="P159" s="318">
        <f t="shared" si="31"/>
        <v>4.8687226334934469E-2</v>
      </c>
      <c r="Q159" s="318">
        <f t="shared" si="31"/>
        <v>5.080757412282965E-2</v>
      </c>
      <c r="R159" s="318">
        <f t="shared" si="31"/>
        <v>5.8664168516343589E-2</v>
      </c>
      <c r="S159" s="318">
        <f t="shared" si="31"/>
        <v>5.5841181301610927E-2</v>
      </c>
      <c r="T159" s="318">
        <f t="shared" si="31"/>
        <v>4.3749411323226552E-2</v>
      </c>
      <c r="U159" s="318">
        <f t="shared" si="31"/>
        <v>4.748183087888689E-2</v>
      </c>
      <c r="V159" s="318">
        <f t="shared" si="31"/>
        <v>4.0646397381062932E-2</v>
      </c>
      <c r="W159" s="318">
        <f t="shared" si="31"/>
        <v>4.4643386502857409E-2</v>
      </c>
      <c r="X159" s="318">
        <f t="shared" si="31"/>
        <v>4.7077061998134398E-2</v>
      </c>
      <c r="Y159" s="318">
        <f t="shared" si="31"/>
        <v>4.4538147123253664E-2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8.8098547176727743E-2</v>
      </c>
      <c r="C160" s="269">
        <f t="shared" si="32"/>
        <v>9.4574148501054514E-2</v>
      </c>
      <c r="D160" s="269">
        <f t="shared" si="32"/>
        <v>8.4293775473835264E-2</v>
      </c>
      <c r="E160" s="269">
        <f t="shared" si="32"/>
        <v>7.6968488911647315E-2</v>
      </c>
      <c r="F160" s="269">
        <f t="shared" si="32"/>
        <v>7.7753090424896171E-2</v>
      </c>
      <c r="G160" s="269">
        <f t="shared" si="32"/>
        <v>9.076552577323134E-2</v>
      </c>
      <c r="H160" s="269">
        <f t="shared" si="32"/>
        <v>8.8754556496479703E-2</v>
      </c>
      <c r="I160" s="269">
        <f t="shared" si="32"/>
        <v>9.2958212079304547E-2</v>
      </c>
      <c r="J160" s="269">
        <f t="shared" si="32"/>
        <v>9.664972108178585E-2</v>
      </c>
      <c r="K160" s="269">
        <f t="shared" si="32"/>
        <v>0.11361511574328413</v>
      </c>
      <c r="L160" s="269">
        <f t="shared" si="32"/>
        <v>9.5311941561012234E-2</v>
      </c>
      <c r="M160" s="269">
        <f t="shared" si="32"/>
        <v>9.1107442319394508E-2</v>
      </c>
      <c r="N160" s="269">
        <f t="shared" si="32"/>
        <v>9.1019991004521586E-2</v>
      </c>
      <c r="O160" s="269">
        <f t="shared" si="32"/>
        <v>9.8513145266953761E-2</v>
      </c>
      <c r="P160" s="269">
        <f t="shared" si="32"/>
        <v>9.5561357582202702E-2</v>
      </c>
      <c r="Q160" s="269">
        <f t="shared" si="32"/>
        <v>9.7196289123458929E-2</v>
      </c>
      <c r="R160" s="269">
        <f t="shared" si="32"/>
        <v>0.10402860807090339</v>
      </c>
      <c r="S160" s="269">
        <f t="shared" si="32"/>
        <v>0.10268857982891684</v>
      </c>
      <c r="T160" s="269">
        <f t="shared" si="32"/>
        <v>9.0808880394023683E-2</v>
      </c>
      <c r="U160" s="269">
        <f t="shared" si="32"/>
        <v>9.4558380272750389E-2</v>
      </c>
      <c r="V160" s="269">
        <f t="shared" si="32"/>
        <v>8.6117175075924993E-2</v>
      </c>
      <c r="W160" s="269">
        <f t="shared" si="32"/>
        <v>8.9753977400182039E-2</v>
      </c>
      <c r="X160" s="269">
        <f t="shared" si="32"/>
        <v>8.8338727527567398E-2</v>
      </c>
      <c r="Y160" s="269">
        <f t="shared" si="32"/>
        <v>8.7402271959230227E-2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5.1821314334169213E-2</v>
      </c>
      <c r="C161" s="318">
        <f t="shared" si="33"/>
        <v>5.6387965516778812E-2</v>
      </c>
      <c r="D161" s="318">
        <f t="shared" si="33"/>
        <v>5.8101379613126503E-2</v>
      </c>
      <c r="E161" s="318">
        <f t="shared" si="33"/>
        <v>5.3699436801281621E-2</v>
      </c>
      <c r="F161" s="318">
        <f t="shared" si="33"/>
        <v>5.33064328809814E-2</v>
      </c>
      <c r="G161" s="318">
        <f t="shared" si="33"/>
        <v>5.5747091645260094E-2</v>
      </c>
      <c r="H161" s="318">
        <f t="shared" si="33"/>
        <v>5.5170888068601973E-2</v>
      </c>
      <c r="I161" s="318">
        <f t="shared" si="33"/>
        <v>5.4850778154297994E-2</v>
      </c>
      <c r="J161" s="318">
        <f t="shared" si="33"/>
        <v>5.3753040944376232E-2</v>
      </c>
      <c r="K161" s="318">
        <f t="shared" si="33"/>
        <v>4.8987539279650515E-2</v>
      </c>
      <c r="L161" s="318">
        <f t="shared" si="33"/>
        <v>4.9694990386832325E-2</v>
      </c>
      <c r="M161" s="318">
        <f t="shared" si="33"/>
        <v>4.9215065158506176E-2</v>
      </c>
      <c r="N161" s="318">
        <f t="shared" si="33"/>
        <v>4.9846758253269639E-2</v>
      </c>
      <c r="O161" s="318">
        <f t="shared" si="33"/>
        <v>4.8795418011956151E-2</v>
      </c>
      <c r="P161" s="318">
        <f t="shared" si="33"/>
        <v>4.7989654569239405E-2</v>
      </c>
      <c r="Q161" s="318">
        <f t="shared" si="33"/>
        <v>4.7552819800457044E-2</v>
      </c>
      <c r="R161" s="318">
        <f t="shared" si="33"/>
        <v>4.6708554902060592E-2</v>
      </c>
      <c r="S161" s="318">
        <f t="shared" si="33"/>
        <v>4.7531193294422548E-2</v>
      </c>
      <c r="T161" s="318">
        <f t="shared" si="33"/>
        <v>4.7260686937571697E-2</v>
      </c>
      <c r="U161" s="318">
        <f t="shared" si="33"/>
        <v>4.7294933880214912E-2</v>
      </c>
      <c r="V161" s="318">
        <f t="shared" si="33"/>
        <v>4.5298596079513635E-2</v>
      </c>
      <c r="W161" s="318">
        <f t="shared" si="33"/>
        <v>4.4566479215267185E-2</v>
      </c>
      <c r="X161" s="318">
        <f t="shared" si="33"/>
        <v>4.0476875305165132E-2</v>
      </c>
      <c r="Y161" s="318">
        <f t="shared" si="33"/>
        <v>4.1822877362292024E-2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3.6277232842558529E-2</v>
      </c>
      <c r="C162" s="326">
        <f t="shared" si="34"/>
        <v>3.8186182984275716E-2</v>
      </c>
      <c r="D162" s="326">
        <f t="shared" si="34"/>
        <v>2.6192395860708755E-2</v>
      </c>
      <c r="E162" s="326">
        <f t="shared" si="34"/>
        <v>2.3269052110365691E-2</v>
      </c>
      <c r="F162" s="326">
        <f t="shared" si="34"/>
        <v>2.4446657543914781E-2</v>
      </c>
      <c r="G162" s="326">
        <f t="shared" si="34"/>
        <v>3.5018434127971239E-2</v>
      </c>
      <c r="H162" s="326">
        <f t="shared" si="34"/>
        <v>3.3583668427877744E-2</v>
      </c>
      <c r="I162" s="326">
        <f t="shared" si="34"/>
        <v>3.8107433925006561E-2</v>
      </c>
      <c r="J162" s="326">
        <f t="shared" si="34"/>
        <v>4.2896680137409611E-2</v>
      </c>
      <c r="K162" s="326">
        <f t="shared" si="34"/>
        <v>6.4627576463633624E-2</v>
      </c>
      <c r="L162" s="326">
        <f t="shared" si="34"/>
        <v>4.5616951174179902E-2</v>
      </c>
      <c r="M162" s="326">
        <f t="shared" si="34"/>
        <v>4.1892377160888325E-2</v>
      </c>
      <c r="N162" s="326">
        <f t="shared" si="34"/>
        <v>4.1173232751251947E-2</v>
      </c>
      <c r="O162" s="326">
        <f t="shared" si="34"/>
        <v>4.971772725499761E-2</v>
      </c>
      <c r="P162" s="326">
        <f t="shared" si="34"/>
        <v>4.757170301296329E-2</v>
      </c>
      <c r="Q162" s="326">
        <f t="shared" si="34"/>
        <v>4.9643469323001885E-2</v>
      </c>
      <c r="R162" s="326">
        <f t="shared" si="34"/>
        <v>5.7320053168842811E-2</v>
      </c>
      <c r="S162" s="326">
        <f t="shared" si="34"/>
        <v>5.5157386534494278E-2</v>
      </c>
      <c r="T162" s="326">
        <f t="shared" si="34"/>
        <v>4.3548193456451986E-2</v>
      </c>
      <c r="U162" s="326">
        <f t="shared" si="34"/>
        <v>4.7263446392535463E-2</v>
      </c>
      <c r="V162" s="326">
        <f t="shared" si="34"/>
        <v>4.0818578996411357E-2</v>
      </c>
      <c r="W162" s="326">
        <f t="shared" si="34"/>
        <v>4.5187498184914861E-2</v>
      </c>
      <c r="X162" s="326">
        <f t="shared" si="34"/>
        <v>4.786185222240228E-2</v>
      </c>
      <c r="Y162" s="326">
        <f t="shared" si="34"/>
        <v>4.5579394596938209E-2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1.0000000000000004</v>
      </c>
      <c r="C165" s="232">
        <f t="shared" si="35"/>
        <v>1</v>
      </c>
      <c r="D165" s="232">
        <f t="shared" si="35"/>
        <v>0.99999999999999967</v>
      </c>
      <c r="E165" s="232">
        <f t="shared" si="35"/>
        <v>0.99999999999999989</v>
      </c>
      <c r="F165" s="232">
        <f t="shared" si="35"/>
        <v>1.0000000000000002</v>
      </c>
      <c r="G165" s="232">
        <f t="shared" si="35"/>
        <v>1</v>
      </c>
      <c r="H165" s="232">
        <f t="shared" si="35"/>
        <v>1</v>
      </c>
      <c r="I165" s="232">
        <f t="shared" si="35"/>
        <v>0.99999999999999978</v>
      </c>
      <c r="J165" s="232">
        <f t="shared" si="35"/>
        <v>1.0000000000000002</v>
      </c>
      <c r="K165" s="232">
        <f t="shared" si="35"/>
        <v>1.0000000000000002</v>
      </c>
      <c r="L165" s="232">
        <f t="shared" si="35"/>
        <v>1</v>
      </c>
      <c r="M165" s="232">
        <f t="shared" si="35"/>
        <v>1.0000000000000002</v>
      </c>
      <c r="N165" s="232">
        <f t="shared" si="35"/>
        <v>1.0000000000000004</v>
      </c>
      <c r="O165" s="232">
        <f t="shared" si="35"/>
        <v>1.0000000000000004</v>
      </c>
      <c r="P165" s="232">
        <f t="shared" si="35"/>
        <v>0.99999999999999978</v>
      </c>
      <c r="Q165" s="232">
        <f t="shared" si="35"/>
        <v>1</v>
      </c>
      <c r="R165" s="232">
        <f t="shared" si="35"/>
        <v>0.99999999999999967</v>
      </c>
      <c r="S165" s="232">
        <f t="shared" si="35"/>
        <v>0.99999999999999956</v>
      </c>
      <c r="T165" s="232">
        <f t="shared" si="35"/>
        <v>0.99999999999999978</v>
      </c>
      <c r="U165" s="232">
        <f t="shared" si="35"/>
        <v>1.0000000000000004</v>
      </c>
      <c r="V165" s="232">
        <f t="shared" si="35"/>
        <v>0.99999999999999978</v>
      </c>
      <c r="W165" s="232">
        <f t="shared" si="35"/>
        <v>1</v>
      </c>
      <c r="X165" s="232">
        <f t="shared" si="35"/>
        <v>1</v>
      </c>
      <c r="Y165" s="232">
        <f t="shared" si="35"/>
        <v>1.0000000000000002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8.5341860640719639E-3</v>
      </c>
      <c r="C166" s="266">
        <f t="shared" si="36"/>
        <v>8.1941135988724007E-3</v>
      </c>
      <c r="D166" s="266">
        <f t="shared" si="36"/>
        <v>8.2415649347899762E-3</v>
      </c>
      <c r="E166" s="266">
        <f t="shared" si="36"/>
        <v>8.2560403825669027E-3</v>
      </c>
      <c r="F166" s="266">
        <f t="shared" si="36"/>
        <v>8.24180347030261E-3</v>
      </c>
      <c r="G166" s="266">
        <f t="shared" si="36"/>
        <v>8.3958882291496877E-3</v>
      </c>
      <c r="H166" s="266">
        <f t="shared" si="36"/>
        <v>8.5651188044028569E-3</v>
      </c>
      <c r="I166" s="266">
        <f t="shared" si="36"/>
        <v>8.6312623361394416E-3</v>
      </c>
      <c r="J166" s="266">
        <f t="shared" si="36"/>
        <v>8.6000303813101205E-3</v>
      </c>
      <c r="K166" s="266">
        <f t="shared" si="36"/>
        <v>8.3633210291190162E-3</v>
      </c>
      <c r="L166" s="266">
        <f t="shared" si="36"/>
        <v>8.6419166433616499E-3</v>
      </c>
      <c r="M166" s="266">
        <f t="shared" si="36"/>
        <v>8.7403284649292517E-3</v>
      </c>
      <c r="N166" s="266">
        <f t="shared" si="36"/>
        <v>8.6647543961554142E-3</v>
      </c>
      <c r="O166" s="266">
        <f t="shared" si="36"/>
        <v>8.4346084020060705E-3</v>
      </c>
      <c r="P166" s="266">
        <f t="shared" si="36"/>
        <v>8.4401130204904765E-3</v>
      </c>
      <c r="Q166" s="266">
        <f t="shared" si="36"/>
        <v>8.373868128958184E-3</v>
      </c>
      <c r="R166" s="266">
        <f t="shared" si="36"/>
        <v>8.2135619296467427E-3</v>
      </c>
      <c r="S166" s="266">
        <f t="shared" si="36"/>
        <v>8.2817534106821352E-3</v>
      </c>
      <c r="T166" s="266">
        <f t="shared" si="36"/>
        <v>8.503941065135804E-3</v>
      </c>
      <c r="U166" s="266">
        <f t="shared" si="36"/>
        <v>8.4367015476304597E-3</v>
      </c>
      <c r="V166" s="266">
        <f t="shared" si="36"/>
        <v>8.3871055444131766E-3</v>
      </c>
      <c r="W166" s="266">
        <f t="shared" si="36"/>
        <v>8.2361505087442145E-3</v>
      </c>
      <c r="X166" s="266">
        <f t="shared" si="36"/>
        <v>8.1368104362874449E-3</v>
      </c>
      <c r="Y166" s="266">
        <f t="shared" si="36"/>
        <v>8.171880903917508E-3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2.4835989170967341E-3</v>
      </c>
      <c r="C167" s="267">
        <f t="shared" si="37"/>
        <v>2.3846318217038026E-3</v>
      </c>
      <c r="D167" s="267">
        <f t="shared" si="37"/>
        <v>2.3984409987729345E-3</v>
      </c>
      <c r="E167" s="267">
        <f t="shared" si="37"/>
        <v>2.4026536098120362E-3</v>
      </c>
      <c r="F167" s="267">
        <f t="shared" si="37"/>
        <v>2.3985104168212888E-3</v>
      </c>
      <c r="G167" s="267">
        <f t="shared" si="37"/>
        <v>2.4433518038429265E-3</v>
      </c>
      <c r="H167" s="267">
        <f t="shared" si="37"/>
        <v>2.4926008910180768E-3</v>
      </c>
      <c r="I167" s="267">
        <f t="shared" si="37"/>
        <v>2.511849827303343E-3</v>
      </c>
      <c r="J167" s="267">
        <f t="shared" si="37"/>
        <v>2.5027607766767729E-3</v>
      </c>
      <c r="K167" s="267">
        <f t="shared" si="37"/>
        <v>2.4338741732731453E-3</v>
      </c>
      <c r="L167" s="267">
        <f t="shared" si="37"/>
        <v>2.5149504189333869E-3</v>
      </c>
      <c r="M167" s="267">
        <f t="shared" si="37"/>
        <v>2.5435899976395237E-3</v>
      </c>
      <c r="N167" s="267">
        <f t="shared" si="37"/>
        <v>2.5215966084682372E-3</v>
      </c>
      <c r="O167" s="267">
        <f t="shared" si="37"/>
        <v>2.4546200582088295E-3</v>
      </c>
      <c r="P167" s="267">
        <f t="shared" si="37"/>
        <v>2.4562219994372324E-3</v>
      </c>
      <c r="Q167" s="267">
        <f t="shared" si="37"/>
        <v>2.4369435656607023E-3</v>
      </c>
      <c r="R167" s="267">
        <f t="shared" si="37"/>
        <v>2.3902916295504861E-3</v>
      </c>
      <c r="S167" s="267">
        <f t="shared" si="37"/>
        <v>2.4101365552625827E-3</v>
      </c>
      <c r="T167" s="267">
        <f t="shared" si="37"/>
        <v>2.4747970880715097E-3</v>
      </c>
      <c r="U167" s="267">
        <f t="shared" si="37"/>
        <v>2.4552292005648835E-3</v>
      </c>
      <c r="V167" s="267">
        <f t="shared" si="37"/>
        <v>2.4407958874219523E-3</v>
      </c>
      <c r="W167" s="267">
        <f t="shared" si="37"/>
        <v>2.3968653051375964E-3</v>
      </c>
      <c r="X167" s="267">
        <f t="shared" si="37"/>
        <v>2.3679555890234114E-3</v>
      </c>
      <c r="Y167" s="267">
        <f t="shared" si="37"/>
        <v>2.3781617146895473E-3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1.9983771158468382E-2</v>
      </c>
      <c r="C168" s="267">
        <f t="shared" si="38"/>
        <v>1.9528040555757461E-2</v>
      </c>
      <c r="D168" s="267">
        <f t="shared" si="38"/>
        <v>1.4255394521128586E-2</v>
      </c>
      <c r="E168" s="267">
        <f t="shared" si="38"/>
        <v>1.3806707530169337E-2</v>
      </c>
      <c r="F168" s="267">
        <f t="shared" si="38"/>
        <v>1.4455806733173308E-2</v>
      </c>
      <c r="G168" s="267">
        <f t="shared" si="38"/>
        <v>1.8484096517754286E-2</v>
      </c>
      <c r="H168" s="267">
        <f t="shared" si="38"/>
        <v>1.8013508235686138E-2</v>
      </c>
      <c r="I168" s="267">
        <f t="shared" si="38"/>
        <v>1.9866558456261379E-2</v>
      </c>
      <c r="J168" s="267">
        <f t="shared" si="38"/>
        <v>2.1939491189163787E-2</v>
      </c>
      <c r="K168" s="267">
        <f t="shared" si="38"/>
        <v>3.0324777675741543E-2</v>
      </c>
      <c r="L168" s="267">
        <f t="shared" si="38"/>
        <v>2.4139489910400269E-2</v>
      </c>
      <c r="M168" s="267">
        <f t="shared" si="38"/>
        <v>2.2929782776510206E-2</v>
      </c>
      <c r="N168" s="267">
        <f t="shared" si="38"/>
        <v>2.2466448277902139E-2</v>
      </c>
      <c r="O168" s="267">
        <f t="shared" si="38"/>
        <v>2.5871621844957313E-2</v>
      </c>
      <c r="P168" s="267">
        <f t="shared" si="38"/>
        <v>2.5412571440000826E-2</v>
      </c>
      <c r="Q168" s="267">
        <f t="shared" si="38"/>
        <v>2.6283258992991755E-2</v>
      </c>
      <c r="R168" s="267">
        <f t="shared" si="38"/>
        <v>2.9070009222942231E-2</v>
      </c>
      <c r="S168" s="267">
        <f t="shared" si="38"/>
        <v>2.8188572128036257E-2</v>
      </c>
      <c r="T168" s="267">
        <f t="shared" si="38"/>
        <v>2.4205539142258793E-2</v>
      </c>
      <c r="U168" s="267">
        <f t="shared" si="38"/>
        <v>2.5537689913957651E-2</v>
      </c>
      <c r="V168" s="267">
        <f t="shared" si="38"/>
        <v>2.3981736608823728E-2</v>
      </c>
      <c r="W168" s="267">
        <f t="shared" si="38"/>
        <v>2.5868587261697475E-2</v>
      </c>
      <c r="X168" s="267">
        <f t="shared" si="38"/>
        <v>2.8405924599266649E-2</v>
      </c>
      <c r="Y168" s="267">
        <f t="shared" si="38"/>
        <v>2.7139751094308801E-2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7.5888233873407452E-3</v>
      </c>
      <c r="C169" s="267">
        <f t="shared" si="39"/>
        <v>7.2864219798811965E-3</v>
      </c>
      <c r="D169" s="267">
        <f t="shared" si="39"/>
        <v>7.3286169595861506E-3</v>
      </c>
      <c r="E169" s="267">
        <f t="shared" si="39"/>
        <v>7.3414889096241522E-3</v>
      </c>
      <c r="F169" s="267">
        <f t="shared" si="39"/>
        <v>7.3288290716567572E-3</v>
      </c>
      <c r="G169" s="267">
        <f t="shared" si="39"/>
        <v>7.4658453041120346E-3</v>
      </c>
      <c r="H169" s="267">
        <f t="shared" si="39"/>
        <v>7.6163295960752705E-3</v>
      </c>
      <c r="I169" s="267">
        <f t="shared" si="39"/>
        <v>7.6751461694186899E-3</v>
      </c>
      <c r="J169" s="267">
        <f t="shared" si="39"/>
        <v>7.6473738912586336E-3</v>
      </c>
      <c r="K169" s="267">
        <f t="shared" si="39"/>
        <v>7.4368856906940166E-3</v>
      </c>
      <c r="L169" s="267">
        <f t="shared" si="39"/>
        <v>7.6846202604704686E-3</v>
      </c>
      <c r="M169" s="267">
        <f t="shared" si="39"/>
        <v>7.7721306483968687E-3</v>
      </c>
      <c r="N169" s="267">
        <f t="shared" si="39"/>
        <v>7.7049281927342407E-3</v>
      </c>
      <c r="O169" s="267">
        <f t="shared" si="39"/>
        <v>7.5002763032873884E-3</v>
      </c>
      <c r="P169" s="267">
        <f t="shared" si="39"/>
        <v>7.5051711552602913E-3</v>
      </c>
      <c r="Q169" s="267">
        <f t="shared" si="39"/>
        <v>7.4462644501125689E-3</v>
      </c>
      <c r="R169" s="267">
        <f t="shared" si="39"/>
        <v>7.3037159486694309E-3</v>
      </c>
      <c r="S169" s="267">
        <f t="shared" si="39"/>
        <v>7.364353612556016E-3</v>
      </c>
      <c r="T169" s="267">
        <f t="shared" si="39"/>
        <v>7.5619287363976311E-3</v>
      </c>
      <c r="U169" s="267">
        <f t="shared" si="39"/>
        <v>7.5021375835955815E-3</v>
      </c>
      <c r="V169" s="267">
        <f t="shared" si="39"/>
        <v>7.4580355091495507E-3</v>
      </c>
      <c r="W169" s="267">
        <f t="shared" si="39"/>
        <v>7.323802309109049E-3</v>
      </c>
      <c r="X169" s="267">
        <f t="shared" si="39"/>
        <v>7.2354664960039379E-3</v>
      </c>
      <c r="Y169" s="267">
        <f t="shared" si="39"/>
        <v>7.2666520810096922E-3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1.186948403830522E-2</v>
      </c>
      <c r="C170" s="268">
        <f t="shared" si="40"/>
        <v>1.1451792307571363E-2</v>
      </c>
      <c r="D170" s="268">
        <f t="shared" si="40"/>
        <v>1.1970858147134174E-2</v>
      </c>
      <c r="E170" s="268">
        <f t="shared" si="40"/>
        <v>1.1906979705109327E-2</v>
      </c>
      <c r="F170" s="268">
        <f t="shared" si="40"/>
        <v>1.1823341596948145E-2</v>
      </c>
      <c r="G170" s="268">
        <f t="shared" si="40"/>
        <v>1.1703075687120331E-2</v>
      </c>
      <c r="H170" s="268">
        <f t="shared" si="40"/>
        <v>1.1911629700142335E-2</v>
      </c>
      <c r="I170" s="268">
        <f t="shared" si="40"/>
        <v>1.1992797292477398E-2</v>
      </c>
      <c r="J170" s="268">
        <f t="shared" si="40"/>
        <v>1.2017806711176962E-2</v>
      </c>
      <c r="K170" s="268">
        <f t="shared" si="40"/>
        <v>1.3410236457709059E-2</v>
      </c>
      <c r="L170" s="268">
        <f t="shared" si="40"/>
        <v>1.246051065019305E-2</v>
      </c>
      <c r="M170" s="268">
        <f t="shared" si="40"/>
        <v>1.2359071658710976E-2</v>
      </c>
      <c r="N170" s="268">
        <f t="shared" si="40"/>
        <v>1.2169078283714819E-2</v>
      </c>
      <c r="O170" s="268">
        <f t="shared" si="40"/>
        <v>1.2476464704322732E-2</v>
      </c>
      <c r="P170" s="268">
        <f t="shared" si="40"/>
        <v>1.2478644280550033E-2</v>
      </c>
      <c r="Q170" s="268">
        <f t="shared" si="40"/>
        <v>1.2505993355598027E-2</v>
      </c>
      <c r="R170" s="268">
        <f t="shared" si="40"/>
        <v>1.2913064011798854E-2</v>
      </c>
      <c r="S170" s="268">
        <f t="shared" si="40"/>
        <v>1.3183341295750344E-2</v>
      </c>
      <c r="T170" s="268">
        <f t="shared" si="40"/>
        <v>1.2593623979660533E-2</v>
      </c>
      <c r="U170" s="268">
        <f t="shared" si="40"/>
        <v>1.2843008686025089E-2</v>
      </c>
      <c r="V170" s="268">
        <f t="shared" si="40"/>
        <v>1.2487605753217531E-2</v>
      </c>
      <c r="W170" s="268">
        <f t="shared" si="40"/>
        <v>1.2728858287352672E-2</v>
      </c>
      <c r="X170" s="268">
        <f t="shared" si="40"/>
        <v>1.3561442716342064E-2</v>
      </c>
      <c r="Y170" s="268">
        <f t="shared" si="40"/>
        <v>1.314311705560155E-2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0.73766887344917453</v>
      </c>
      <c r="C171" s="269">
        <f t="shared" si="41"/>
        <v>0.74227380928357889</v>
      </c>
      <c r="D171" s="269">
        <f t="shared" si="41"/>
        <v>0.78262872029596375</v>
      </c>
      <c r="E171" s="269">
        <f t="shared" si="41"/>
        <v>0.78614134958672266</v>
      </c>
      <c r="F171" s="269">
        <f t="shared" si="41"/>
        <v>0.78120841141562136</v>
      </c>
      <c r="G171" s="269">
        <f t="shared" si="41"/>
        <v>0.74974078033324931</v>
      </c>
      <c r="H171" s="269">
        <f t="shared" si="41"/>
        <v>0.75286184493347563</v>
      </c>
      <c r="I171" s="269">
        <f t="shared" si="41"/>
        <v>0.73827026807513307</v>
      </c>
      <c r="J171" s="269">
        <f t="shared" si="41"/>
        <v>0.72221909754214275</v>
      </c>
      <c r="K171" s="269">
        <f t="shared" si="41"/>
        <v>0.65632252154475268</v>
      </c>
      <c r="L171" s="269">
        <f t="shared" si="41"/>
        <v>0.70465016124101898</v>
      </c>
      <c r="M171" s="269">
        <f t="shared" si="41"/>
        <v>0.71393617062705639</v>
      </c>
      <c r="N171" s="269">
        <f t="shared" si="41"/>
        <v>0.71785942376577561</v>
      </c>
      <c r="O171" s="269">
        <f t="shared" si="41"/>
        <v>0.69160625294010414</v>
      </c>
      <c r="P171" s="269">
        <f t="shared" si="41"/>
        <v>0.69515650757135383</v>
      </c>
      <c r="Q171" s="269">
        <f t="shared" si="41"/>
        <v>0.6885057341830173</v>
      </c>
      <c r="R171" s="269">
        <f t="shared" si="41"/>
        <v>0.66682097519200878</v>
      </c>
      <c r="S171" s="269">
        <f t="shared" si="41"/>
        <v>0.67327721177686906</v>
      </c>
      <c r="T171" s="269">
        <f t="shared" si="41"/>
        <v>0.70429189727590868</v>
      </c>
      <c r="U171" s="269">
        <f t="shared" si="41"/>
        <v>0.69385661599386972</v>
      </c>
      <c r="V171" s="269">
        <f t="shared" si="41"/>
        <v>0.70636132892859771</v>
      </c>
      <c r="W171" s="269">
        <f t="shared" si="41"/>
        <v>0.69179583205694317</v>
      </c>
      <c r="X171" s="269">
        <f t="shared" si="41"/>
        <v>0.67153286807555057</v>
      </c>
      <c r="Y171" s="269">
        <f t="shared" si="41"/>
        <v>0.68167616557902444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0.65014644834466762</v>
      </c>
      <c r="C172" s="318">
        <f t="shared" si="42"/>
        <v>0.65674733615566838</v>
      </c>
      <c r="D172" s="318">
        <f t="shared" si="42"/>
        <v>0.72019472375863036</v>
      </c>
      <c r="E172" s="318">
        <f t="shared" si="42"/>
        <v>0.72567245629492749</v>
      </c>
      <c r="F172" s="318">
        <f t="shared" si="42"/>
        <v>0.71789667450187866</v>
      </c>
      <c r="G172" s="318">
        <f t="shared" si="42"/>
        <v>0.66878644292261114</v>
      </c>
      <c r="H172" s="318">
        <f t="shared" si="42"/>
        <v>0.67396853130787593</v>
      </c>
      <c r="I172" s="318">
        <f t="shared" si="42"/>
        <v>0.65126119652481063</v>
      </c>
      <c r="J172" s="318">
        <f t="shared" si="42"/>
        <v>0.62613125410119785</v>
      </c>
      <c r="K172" s="318">
        <f t="shared" si="42"/>
        <v>0.52350984760601982</v>
      </c>
      <c r="L172" s="318">
        <f t="shared" si="42"/>
        <v>0.59892703816328563</v>
      </c>
      <c r="M172" s="318">
        <f t="shared" si="42"/>
        <v>0.61351117177145797</v>
      </c>
      <c r="N172" s="318">
        <f t="shared" si="42"/>
        <v>0.61946367948035741</v>
      </c>
      <c r="O172" s="318">
        <f t="shared" si="42"/>
        <v>0.57829695474501064</v>
      </c>
      <c r="P172" s="318">
        <f t="shared" si="42"/>
        <v>0.58385770100811496</v>
      </c>
      <c r="Q172" s="318">
        <f t="shared" si="42"/>
        <v>0.57339359901719456</v>
      </c>
      <c r="R172" s="318">
        <f t="shared" si="42"/>
        <v>0.53950377941216632</v>
      </c>
      <c r="S172" s="318">
        <f t="shared" si="42"/>
        <v>0.54982042410075682</v>
      </c>
      <c r="T172" s="318">
        <f t="shared" si="42"/>
        <v>0.59827950002150942</v>
      </c>
      <c r="U172" s="318">
        <f t="shared" si="42"/>
        <v>0.58200983116470484</v>
      </c>
      <c r="V172" s="318">
        <f t="shared" si="42"/>
        <v>0.60132911405896661</v>
      </c>
      <c r="W172" s="318">
        <f t="shared" si="42"/>
        <v>0.57849982435061564</v>
      </c>
      <c r="X172" s="318">
        <f t="shared" si="42"/>
        <v>0.54712414719155222</v>
      </c>
      <c r="Y172" s="318">
        <f t="shared" si="42"/>
        <v>0.56281287327695939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8.7522425104507029E-2</v>
      </c>
      <c r="C173" s="318">
        <f t="shared" si="43"/>
        <v>8.5526473127910493E-2</v>
      </c>
      <c r="D173" s="318">
        <f t="shared" si="43"/>
        <v>6.2433996537333315E-2</v>
      </c>
      <c r="E173" s="318">
        <f t="shared" si="43"/>
        <v>6.0468893291795181E-2</v>
      </c>
      <c r="F173" s="318">
        <f t="shared" si="43"/>
        <v>6.3311736913742672E-2</v>
      </c>
      <c r="G173" s="318">
        <f t="shared" si="43"/>
        <v>8.095433741063815E-2</v>
      </c>
      <c r="H173" s="318">
        <f t="shared" si="43"/>
        <v>7.8893313625599704E-2</v>
      </c>
      <c r="I173" s="318">
        <f t="shared" si="43"/>
        <v>8.7009071550322489E-2</v>
      </c>
      <c r="J173" s="318">
        <f t="shared" si="43"/>
        <v>9.6087843440944898E-2</v>
      </c>
      <c r="K173" s="318">
        <f t="shared" si="43"/>
        <v>0.13281267393873289</v>
      </c>
      <c r="L173" s="318">
        <f t="shared" si="43"/>
        <v>0.10572312307773332</v>
      </c>
      <c r="M173" s="318">
        <f t="shared" si="43"/>
        <v>0.10042499885559847</v>
      </c>
      <c r="N173" s="318">
        <f t="shared" si="43"/>
        <v>9.8395744285418169E-2</v>
      </c>
      <c r="O173" s="318">
        <f t="shared" si="43"/>
        <v>0.11330929819509351</v>
      </c>
      <c r="P173" s="318">
        <f t="shared" si="43"/>
        <v>0.1112988065632389</v>
      </c>
      <c r="Q173" s="318">
        <f t="shared" si="43"/>
        <v>0.11511213516582269</v>
      </c>
      <c r="R173" s="318">
        <f t="shared" si="43"/>
        <v>0.12731719577984255</v>
      </c>
      <c r="S173" s="318">
        <f t="shared" si="43"/>
        <v>0.12345678767611222</v>
      </c>
      <c r="T173" s="318">
        <f t="shared" si="43"/>
        <v>0.10601239725439934</v>
      </c>
      <c r="U173" s="318">
        <f t="shared" si="43"/>
        <v>0.11184678482916484</v>
      </c>
      <c r="V173" s="318">
        <f t="shared" si="43"/>
        <v>0.10503221486963107</v>
      </c>
      <c r="W173" s="318">
        <f t="shared" si="43"/>
        <v>0.11329600770632757</v>
      </c>
      <c r="X173" s="318">
        <f t="shared" si="43"/>
        <v>0.12440872088399839</v>
      </c>
      <c r="Y173" s="318">
        <f t="shared" si="43"/>
        <v>0.11886329230206499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7.0159200704260363E-2</v>
      </c>
      <c r="C174" s="269">
        <f t="shared" si="44"/>
        <v>6.8559217669570766E-2</v>
      </c>
      <c r="D174" s="269">
        <f t="shared" si="44"/>
        <v>5.0047965291198253E-2</v>
      </c>
      <c r="E174" s="269">
        <f t="shared" si="44"/>
        <v>4.84727110310052E-2</v>
      </c>
      <c r="F174" s="269">
        <f t="shared" si="44"/>
        <v>5.0751574259542159E-2</v>
      </c>
      <c r="G174" s="269">
        <f t="shared" si="44"/>
        <v>6.4894129698662761E-2</v>
      </c>
      <c r="H174" s="269">
        <f t="shared" si="44"/>
        <v>6.3241984191747189E-2</v>
      </c>
      <c r="I174" s="269">
        <f t="shared" si="44"/>
        <v>6.974768931163991E-2</v>
      </c>
      <c r="J174" s="269">
        <f t="shared" si="44"/>
        <v>7.7025359902483423E-2</v>
      </c>
      <c r="K174" s="269">
        <f t="shared" si="44"/>
        <v>0.10646449793650903</v>
      </c>
      <c r="L174" s="269">
        <f t="shared" si="44"/>
        <v>8.4749134890115707E-2</v>
      </c>
      <c r="M174" s="269">
        <f t="shared" si="44"/>
        <v>8.050208437462765E-2</v>
      </c>
      <c r="N174" s="269">
        <f t="shared" si="44"/>
        <v>7.8875405514903199E-2</v>
      </c>
      <c r="O174" s="269">
        <f t="shared" si="44"/>
        <v>9.0830319020937272E-2</v>
      </c>
      <c r="P174" s="269">
        <f t="shared" si="44"/>
        <v>8.9218680795132885E-2</v>
      </c>
      <c r="Q174" s="269">
        <f t="shared" si="44"/>
        <v>9.2275498364578823E-2</v>
      </c>
      <c r="R174" s="269">
        <f t="shared" si="44"/>
        <v>0.10205924574365577</v>
      </c>
      <c r="S174" s="269">
        <f t="shared" si="44"/>
        <v>9.8964688587286284E-2</v>
      </c>
      <c r="T174" s="269">
        <f t="shared" si="44"/>
        <v>8.4981021118074276E-2</v>
      </c>
      <c r="U174" s="269">
        <f t="shared" si="44"/>
        <v>8.9657947841204302E-2</v>
      </c>
      <c r="V174" s="269">
        <f t="shared" si="44"/>
        <v>8.4195293202313087E-2</v>
      </c>
      <c r="W174" s="269">
        <f t="shared" si="44"/>
        <v>9.0819665179162623E-2</v>
      </c>
      <c r="X174" s="269">
        <f t="shared" si="44"/>
        <v>9.9727771567555412E-2</v>
      </c>
      <c r="Y174" s="269">
        <f t="shared" si="44"/>
        <v>9.5282478416612221E-2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7.736947907130666E-2</v>
      </c>
      <c r="C175" s="269">
        <f t="shared" si="45"/>
        <v>7.7446724441654208E-2</v>
      </c>
      <c r="D175" s="269">
        <f t="shared" si="45"/>
        <v>7.7229749315138957E-2</v>
      </c>
      <c r="E175" s="269">
        <f t="shared" si="45"/>
        <v>7.7218035966128168E-2</v>
      </c>
      <c r="F175" s="269">
        <f t="shared" si="45"/>
        <v>7.724775792440576E-2</v>
      </c>
      <c r="G175" s="269">
        <f t="shared" si="45"/>
        <v>7.7358814334941739E-2</v>
      </c>
      <c r="H175" s="269">
        <f t="shared" si="45"/>
        <v>7.729813831604665E-2</v>
      </c>
      <c r="I175" s="269">
        <f t="shared" si="45"/>
        <v>7.7339239957789213E-2</v>
      </c>
      <c r="J175" s="269">
        <f t="shared" si="45"/>
        <v>7.7408582874706644E-2</v>
      </c>
      <c r="K175" s="269">
        <f t="shared" si="45"/>
        <v>7.7605931401710723E-2</v>
      </c>
      <c r="L175" s="269">
        <f t="shared" si="45"/>
        <v>7.7436291423887485E-2</v>
      </c>
      <c r="M175" s="269">
        <f t="shared" si="45"/>
        <v>7.7388861508560197E-2</v>
      </c>
      <c r="N175" s="269">
        <f t="shared" si="45"/>
        <v>7.7402202466764436E-2</v>
      </c>
      <c r="O175" s="269">
        <f t="shared" si="45"/>
        <v>7.7525894581334034E-2</v>
      </c>
      <c r="P175" s="269">
        <f t="shared" si="45"/>
        <v>7.7510171367536865E-2</v>
      </c>
      <c r="Q175" s="269">
        <f t="shared" si="45"/>
        <v>7.7547131484558676E-2</v>
      </c>
      <c r="R175" s="269">
        <f t="shared" si="45"/>
        <v>7.763121266109238E-2</v>
      </c>
      <c r="S175" s="269">
        <f t="shared" si="45"/>
        <v>7.7570018826583986E-2</v>
      </c>
      <c r="T175" s="269">
        <f t="shared" si="45"/>
        <v>7.7451665560565958E-2</v>
      </c>
      <c r="U175" s="269">
        <f t="shared" si="45"/>
        <v>7.7485901683056704E-2</v>
      </c>
      <c r="V175" s="269">
        <f t="shared" si="45"/>
        <v>7.7473098902745036E-2</v>
      </c>
      <c r="W175" s="269">
        <f t="shared" si="45"/>
        <v>7.7540067521561187E-2</v>
      </c>
      <c r="X175" s="269">
        <f t="shared" si="45"/>
        <v>7.7572017877246519E-2</v>
      </c>
      <c r="Y175" s="269">
        <f t="shared" si="45"/>
        <v>7.7558802265071308E-2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5.5879037355428339E-2</v>
      </c>
      <c r="C176" s="318">
        <f t="shared" si="46"/>
        <v>5.6446373003433553E-2</v>
      </c>
      <c r="D176" s="318">
        <f t="shared" si="46"/>
        <v>6.1899573510791686E-2</v>
      </c>
      <c r="E176" s="318">
        <f t="shared" si="46"/>
        <v>6.237037577664753E-2</v>
      </c>
      <c r="F176" s="318">
        <f t="shared" si="46"/>
        <v>6.1702059888146199E-2</v>
      </c>
      <c r="G176" s="318">
        <f t="shared" si="46"/>
        <v>5.7481114788871031E-2</v>
      </c>
      <c r="H176" s="318">
        <f t="shared" si="46"/>
        <v>5.7926506917362383E-2</v>
      </c>
      <c r="I176" s="318">
        <f t="shared" si="46"/>
        <v>5.5974848161376316E-2</v>
      </c>
      <c r="J176" s="318">
        <f t="shared" si="46"/>
        <v>5.3814970190798853E-2</v>
      </c>
      <c r="K176" s="318">
        <f t="shared" si="46"/>
        <v>4.4994826019265001E-2</v>
      </c>
      <c r="L176" s="318">
        <f t="shared" si="46"/>
        <v>5.1476811761278593E-2</v>
      </c>
      <c r="M176" s="318">
        <f t="shared" si="46"/>
        <v>5.2730294493919153E-2</v>
      </c>
      <c r="N176" s="318">
        <f t="shared" si="46"/>
        <v>5.3241902919176194E-2</v>
      </c>
      <c r="O176" s="318">
        <f t="shared" si="46"/>
        <v>4.9703689405676245E-2</v>
      </c>
      <c r="P176" s="318">
        <f t="shared" si="46"/>
        <v>5.0181626567297639E-2</v>
      </c>
      <c r="Q176" s="318">
        <f t="shared" si="46"/>
        <v>4.9282253898985127E-2</v>
      </c>
      <c r="R176" s="318">
        <f t="shared" si="46"/>
        <v>4.636947863042875E-2</v>
      </c>
      <c r="S176" s="318">
        <f t="shared" si="46"/>
        <v>4.7256177581725338E-2</v>
      </c>
      <c r="T176" s="318">
        <f t="shared" si="46"/>
        <v>5.1421156903660753E-2</v>
      </c>
      <c r="U176" s="318">
        <f t="shared" si="46"/>
        <v>5.0022805138263023E-2</v>
      </c>
      <c r="V176" s="318">
        <f t="shared" si="46"/>
        <v>5.1683266305554108E-2</v>
      </c>
      <c r="W176" s="318">
        <f t="shared" si="46"/>
        <v>4.9721125720676891E-2</v>
      </c>
      <c r="X176" s="318">
        <f t="shared" si="46"/>
        <v>4.7024436935423838E-2</v>
      </c>
      <c r="Y176" s="318">
        <f t="shared" si="46"/>
        <v>4.8372857607747191E-2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2.1490441715878324E-2</v>
      </c>
      <c r="C177" s="318">
        <f t="shared" si="47"/>
        <v>2.1000351438220655E-2</v>
      </c>
      <c r="D177" s="318">
        <f t="shared" si="47"/>
        <v>1.5330175804347278E-2</v>
      </c>
      <c r="E177" s="318">
        <f t="shared" si="47"/>
        <v>1.484766018948064E-2</v>
      </c>
      <c r="F177" s="318">
        <f t="shared" si="47"/>
        <v>1.5545698036259567E-2</v>
      </c>
      <c r="G177" s="318">
        <f t="shared" si="47"/>
        <v>1.9877699546070712E-2</v>
      </c>
      <c r="H177" s="318">
        <f t="shared" si="47"/>
        <v>1.9371631398684256E-2</v>
      </c>
      <c r="I177" s="318">
        <f t="shared" si="47"/>
        <v>2.1364391796412897E-2</v>
      </c>
      <c r="J177" s="318">
        <f t="shared" si="47"/>
        <v>2.3593612683907795E-2</v>
      </c>
      <c r="K177" s="318">
        <f t="shared" si="47"/>
        <v>3.2611105382445722E-2</v>
      </c>
      <c r="L177" s="318">
        <f t="shared" si="47"/>
        <v>2.5959479662608885E-2</v>
      </c>
      <c r="M177" s="318">
        <f t="shared" si="47"/>
        <v>2.4658567014641045E-2</v>
      </c>
      <c r="N177" s="318">
        <f t="shared" si="47"/>
        <v>2.4160299547588238E-2</v>
      </c>
      <c r="O177" s="318">
        <f t="shared" si="47"/>
        <v>2.782220517565779E-2</v>
      </c>
      <c r="P177" s="318">
        <f t="shared" si="47"/>
        <v>2.7328544800239225E-2</v>
      </c>
      <c r="Q177" s="318">
        <f t="shared" si="47"/>
        <v>2.8264877585573552E-2</v>
      </c>
      <c r="R177" s="318">
        <f t="shared" si="47"/>
        <v>3.1261734030663631E-2</v>
      </c>
      <c r="S177" s="318">
        <f t="shared" si="47"/>
        <v>3.0313841244858648E-2</v>
      </c>
      <c r="T177" s="318">
        <f t="shared" si="47"/>
        <v>2.6030508656905208E-2</v>
      </c>
      <c r="U177" s="318">
        <f t="shared" si="47"/>
        <v>2.7463096544793682E-2</v>
      </c>
      <c r="V177" s="318">
        <f t="shared" si="47"/>
        <v>2.5789832597190931E-2</v>
      </c>
      <c r="W177" s="318">
        <f t="shared" si="47"/>
        <v>2.7818941800884289E-2</v>
      </c>
      <c r="X177" s="318">
        <f t="shared" si="47"/>
        <v>3.054758094182268E-2</v>
      </c>
      <c r="Y177" s="318">
        <f t="shared" si="47"/>
        <v>2.9185944657324121E-2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6.4342583209975657E-2</v>
      </c>
      <c r="C178" s="319">
        <f t="shared" si="48"/>
        <v>6.2875248341409895E-2</v>
      </c>
      <c r="D178" s="319">
        <f t="shared" si="48"/>
        <v>4.5898689536287021E-2</v>
      </c>
      <c r="E178" s="319">
        <f t="shared" si="48"/>
        <v>4.4454033278862076E-2</v>
      </c>
      <c r="F178" s="319">
        <f t="shared" si="48"/>
        <v>4.6543965111528925E-2</v>
      </c>
      <c r="G178" s="319">
        <f t="shared" si="48"/>
        <v>5.9514018091166909E-2</v>
      </c>
      <c r="H178" s="319">
        <f t="shared" si="48"/>
        <v>5.7998845331405868E-2</v>
      </c>
      <c r="I178" s="319">
        <f t="shared" si="48"/>
        <v>6.39651885738374E-2</v>
      </c>
      <c r="J178" s="319">
        <f t="shared" si="48"/>
        <v>7.0639496731081067E-2</v>
      </c>
      <c r="K178" s="319">
        <f t="shared" si="48"/>
        <v>9.7637954090490933E-2</v>
      </c>
      <c r="L178" s="319">
        <f t="shared" si="48"/>
        <v>7.7722924561619111E-2</v>
      </c>
      <c r="M178" s="319">
        <f t="shared" si="48"/>
        <v>7.3827979943568905E-2</v>
      </c>
      <c r="N178" s="319">
        <f t="shared" si="48"/>
        <v>7.2336162493582309E-2</v>
      </c>
      <c r="O178" s="319">
        <f t="shared" si="48"/>
        <v>8.3299942144842612E-2</v>
      </c>
      <c r="P178" s="319">
        <f t="shared" si="48"/>
        <v>8.1821918370237376E-2</v>
      </c>
      <c r="Q178" s="319">
        <f t="shared" si="48"/>
        <v>8.4625307474524084E-2</v>
      </c>
      <c r="R178" s="319">
        <f t="shared" si="48"/>
        <v>9.3597923660634894E-2</v>
      </c>
      <c r="S178" s="319">
        <f t="shared" si="48"/>
        <v>9.0759923806972939E-2</v>
      </c>
      <c r="T178" s="319">
        <f t="shared" si="48"/>
        <v>7.7935586033926404E-2</v>
      </c>
      <c r="U178" s="319">
        <f t="shared" si="48"/>
        <v>8.2224767550096015E-2</v>
      </c>
      <c r="V178" s="319">
        <f t="shared" si="48"/>
        <v>7.7214999663318018E-2</v>
      </c>
      <c r="W178" s="319">
        <f t="shared" si="48"/>
        <v>8.3290171570292032E-2</v>
      </c>
      <c r="X178" s="319">
        <f t="shared" si="48"/>
        <v>9.1459742642724093E-2</v>
      </c>
      <c r="Y178" s="319">
        <f t="shared" si="48"/>
        <v>8.7382990889765019E-2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0.48588372836684207</v>
      </c>
      <c r="C183" s="320">
        <f>IF(C$5=0,0,C$5/NMM_fec!C$5)</f>
        <v>0.49864345261376891</v>
      </c>
      <c r="D183" s="320">
        <f>IF(D$5=0,0,D$5/NMM_fec!D$5)</f>
        <v>0.49471196866309847</v>
      </c>
      <c r="E183" s="320">
        <f>IF(E$5=0,0,E$5/NMM_fec!E$5)</f>
        <v>0.48853424269109169</v>
      </c>
      <c r="F183" s="320">
        <f>IF(F$5=0,0,F$5/NMM_fec!F$5)</f>
        <v>0.48948231201054104</v>
      </c>
      <c r="G183" s="320">
        <f>IF(G$5=0,0,G$5/NMM_fec!G$5)</f>
        <v>0.50233860094471305</v>
      </c>
      <c r="H183" s="320">
        <f>IF(H$5=0,0,H$5/NMM_fec!H$5)</f>
        <v>0.50147567193703568</v>
      </c>
      <c r="I183" s="320">
        <f>IF(I$5=0,0,I$5/NMM_fec!I$5)</f>
        <v>0.50858552175012051</v>
      </c>
      <c r="J183" s="320">
        <f>IF(J$5=0,0,J$5/NMM_fec!J$5)</f>
        <v>0.51072659460632219</v>
      </c>
      <c r="K183" s="320">
        <f>IF(K$5=0,0,K$5/NMM_fec!K$5)</f>
        <v>0.51302943983778981</v>
      </c>
      <c r="L183" s="320">
        <f>IF(L$5=0,0,L$5/NMM_fec!L$5)</f>
        <v>0.53816938069580167</v>
      </c>
      <c r="M183" s="320">
        <f>IF(M$5=0,0,M$5/NMM_fec!M$5)</f>
        <v>0.55316037162163467</v>
      </c>
      <c r="N183" s="320">
        <f>IF(N$5=0,0,N$5/NMM_fec!N$5)</f>
        <v>0.56474605979588333</v>
      </c>
      <c r="O183" s="320">
        <f>IF(O$5=0,0,O$5/NMM_fec!O$5)</f>
        <v>0.57042033652505375</v>
      </c>
      <c r="P183" s="320">
        <f>IF(P$5=0,0,P$5/NMM_fec!P$5)</f>
        <v>0.57458789239302144</v>
      </c>
      <c r="Q183" s="320">
        <f>IF(Q$5=0,0,Q$5/NMM_fec!Q$5)</f>
        <v>0.57468663787066276</v>
      </c>
      <c r="R183" s="320">
        <f>IF(R$5=0,0,R$5/NMM_fec!R$5)</f>
        <v>0.57666661376473605</v>
      </c>
      <c r="S183" s="320">
        <f>IF(S$5=0,0,S$5/NMM_fec!S$5)</f>
        <v>0.57732642673189649</v>
      </c>
      <c r="T183" s="320">
        <f>IF(T$5=0,0,T$5/NMM_fec!T$5)</f>
        <v>0.57550697829845676</v>
      </c>
      <c r="U183" s="320">
        <f>IF(U$5=0,0,U$5/NMM_fec!U$5)</f>
        <v>0.57610178934474521</v>
      </c>
      <c r="V183" s="320">
        <f>IF(V$5=0,0,V$5/NMM_fec!V$5)</f>
        <v>0.57653822302534352</v>
      </c>
      <c r="W183" s="320">
        <f>IF(W$5=0,0,W$5/NMM_fec!W$5)</f>
        <v>0.58658959730445981</v>
      </c>
      <c r="X183" s="320">
        <f>IF(X$5=0,0,X$5/NMM_fec!X$5)</f>
        <v>0.59243109985429232</v>
      </c>
      <c r="Y183" s="320">
        <f>IF(Y$5=0,0,Y$5/NMM_fec!Y$5)</f>
        <v>0.5921017336741865</v>
      </c>
      <c r="DA183" s="95"/>
    </row>
    <row r="184" spans="1:105" ht="12" customHeight="1" x14ac:dyDescent="0.25">
      <c r="A184" s="55" t="s">
        <v>91</v>
      </c>
      <c r="B184" s="273">
        <f>IF(B$6=0,0,B$6/NMM_fec!B$6)</f>
        <v>0.3954362343546507</v>
      </c>
      <c r="C184" s="273">
        <f>IF(C$6=0,0,C$6/NMM_fec!C$6)</f>
        <v>0.39633788838878586</v>
      </c>
      <c r="D184" s="273">
        <f>IF(D$6=0,0,D$6/NMM_fec!D$6)</f>
        <v>0.39633788838878586</v>
      </c>
      <c r="E184" s="273">
        <f>IF(E$6=0,0,E$6/NMM_fec!E$6)</f>
        <v>0.3963378883887857</v>
      </c>
      <c r="F184" s="273">
        <f>IF(F$6=0,0,F$6/NMM_fec!F$6)</f>
        <v>0.39633788838878592</v>
      </c>
      <c r="G184" s="273">
        <f>IF(G$6=0,0,G$6/NMM_fec!G$6)</f>
        <v>0.39633788838878592</v>
      </c>
      <c r="H184" s="273">
        <f>IF(H$6=0,0,H$6/NMM_fec!H$6)</f>
        <v>0.39633788838878597</v>
      </c>
      <c r="I184" s="273">
        <f>IF(I$6=0,0,I$6/NMM_fec!I$6)</f>
        <v>0.39633788838878581</v>
      </c>
      <c r="J184" s="273">
        <f>IF(J$6=0,0,J$6/NMM_fec!J$6)</f>
        <v>0.39633788838878597</v>
      </c>
      <c r="K184" s="273">
        <f>IF(K$6=0,0,K$6/NMM_fec!K$6)</f>
        <v>0.39633788838878597</v>
      </c>
      <c r="L184" s="273">
        <f>IF(L$6=0,0,L$6/NMM_fec!L$6)</f>
        <v>0.41170409954990728</v>
      </c>
      <c r="M184" s="273">
        <f>IF(M$6=0,0,M$6/NMM_fec!M$6)</f>
        <v>0.42553368959491655</v>
      </c>
      <c r="N184" s="273">
        <f>IF(N$6=0,0,N$6/NMM_fec!N$6)</f>
        <v>0.43798032063542502</v>
      </c>
      <c r="O184" s="273">
        <f>IF(O$6=0,0,O$6/NMM_fec!O$6)</f>
        <v>0.44328248801081938</v>
      </c>
      <c r="P184" s="273">
        <f>IF(P$6=0,0,P$6/NMM_fec!P$6)</f>
        <v>0.44724104761756078</v>
      </c>
      <c r="Q184" s="273">
        <f>IF(Q$6=0,0,Q$6/NMM_fec!Q$6)</f>
        <v>0.44724104761756095</v>
      </c>
      <c r="R184" s="273">
        <f>IF(R$6=0,0,R$6/NMM_fec!R$6)</f>
        <v>0.4488817942297772</v>
      </c>
      <c r="S184" s="273">
        <f>IF(S$6=0,0,S$6/NMM_fec!S$6)</f>
        <v>0.44888179422977748</v>
      </c>
      <c r="T184" s="273">
        <f>IF(T$6=0,0,T$6/NMM_fec!T$6)</f>
        <v>0.44888179422977736</v>
      </c>
      <c r="U184" s="273">
        <f>IF(U$6=0,0,U$6/NMM_fec!U$6)</f>
        <v>0.44888179422977742</v>
      </c>
      <c r="V184" s="273">
        <f>IF(V$6=0,0,V$6/NMM_fec!V$6)</f>
        <v>0.45138826610986021</v>
      </c>
      <c r="W184" s="273">
        <f>IF(W$6=0,0,W$6/NMM_fec!W$6)</f>
        <v>0.45875681074283692</v>
      </c>
      <c r="X184" s="273">
        <f>IF(X$6=0,0,X$6/NMM_fec!X$6)</f>
        <v>0.46346541706002792</v>
      </c>
      <c r="Y184" s="273">
        <f>IF(Y$6=0,0,Y$6/NMM_fec!Y$6)</f>
        <v>0.46346541706002781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0.10243475937260403</v>
      </c>
      <c r="C185" s="274">
        <f>IF(C$7=0,0,C$7/NMM_fec!C$7)</f>
        <v>0.10266832601622411</v>
      </c>
      <c r="D185" s="274">
        <f>IF(D$7=0,0,D$7/NMM_fec!D$7)</f>
        <v>0.10266832601622411</v>
      </c>
      <c r="E185" s="274">
        <f>IF(E$7=0,0,E$7/NMM_fec!E$7)</f>
        <v>0.10266832601622411</v>
      </c>
      <c r="F185" s="274">
        <f>IF(F$7=0,0,F$7/NMM_fec!F$7)</f>
        <v>0.10266832601622412</v>
      </c>
      <c r="G185" s="274">
        <f>IF(G$7=0,0,G$7/NMM_fec!G$7)</f>
        <v>0.10266832601622411</v>
      </c>
      <c r="H185" s="274">
        <f>IF(H$7=0,0,H$7/NMM_fec!H$7)</f>
        <v>0.10266832601622411</v>
      </c>
      <c r="I185" s="274">
        <f>IF(I$7=0,0,I$7/NMM_fec!I$7)</f>
        <v>0.10266832601622412</v>
      </c>
      <c r="J185" s="274">
        <f>IF(J$7=0,0,J$7/NMM_fec!J$7)</f>
        <v>0.10266832601622411</v>
      </c>
      <c r="K185" s="274">
        <f>IF(K$7=0,0,K$7/NMM_fec!K$7)</f>
        <v>0.1026683260162241</v>
      </c>
      <c r="L185" s="274">
        <f>IF(L$7=0,0,L$7/NMM_fec!L$7)</f>
        <v>0.10917687956985914</v>
      </c>
      <c r="M185" s="274">
        <f>IF(M$7=0,0,M$7/NMM_fec!M$7)</f>
        <v>0.11136766097884884</v>
      </c>
      <c r="N185" s="274">
        <f>IF(N$7=0,0,N$7/NMM_fec!N$7)</f>
        <v>0.11378742390913443</v>
      </c>
      <c r="O185" s="274">
        <f>IF(O$7=0,0,O$7/NMM_fec!O$7)</f>
        <v>0.11482896874026301</v>
      </c>
      <c r="P185" s="274">
        <f>IF(P$7=0,0,P$7/NMM_fec!P$7)</f>
        <v>0.11585440360320741</v>
      </c>
      <c r="Q185" s="274">
        <f>IF(Q$7=0,0,Q$7/NMM_fec!Q$7)</f>
        <v>0.11585440360320735</v>
      </c>
      <c r="R185" s="274">
        <f>IF(R$7=0,0,R$7/NMM_fec!R$7)</f>
        <v>0.11627942657736165</v>
      </c>
      <c r="S185" s="274">
        <f>IF(S$7=0,0,S$7/NMM_fec!S$7)</f>
        <v>0.11627942657736175</v>
      </c>
      <c r="T185" s="274">
        <f>IF(T$7=0,0,T$7/NMM_fec!T$7)</f>
        <v>0.11627942657736175</v>
      </c>
      <c r="U185" s="274">
        <f>IF(U$7=0,0,U$7/NMM_fec!U$7)</f>
        <v>0.11627942657736175</v>
      </c>
      <c r="V185" s="274">
        <f>IF(V$7=0,0,V$7/NMM_fec!V$7)</f>
        <v>0.11692870912054971</v>
      </c>
      <c r="W185" s="274">
        <f>IF(W$7=0,0,W$7/NMM_fec!W$7)</f>
        <v>0.11883747475917941</v>
      </c>
      <c r="X185" s="274">
        <f>IF(X$7=0,0,X$7/NMM_fec!X$7)</f>
        <v>0.12005720353762314</v>
      </c>
      <c r="Y185" s="274">
        <f>IF(Y$7=0,0,Y$7/NMM_fec!Y$7)</f>
        <v>0.12005720353762318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0.56150490941745779</v>
      </c>
      <c r="C186" s="274">
        <f>IF(C$8=0,0,C$8/NMM_fec!C$8)</f>
        <v>0.56278522498486971</v>
      </c>
      <c r="D186" s="274">
        <f>IF(D$8=0,0,D$8/NMM_fec!D$8)</f>
        <v>0.56278522498486983</v>
      </c>
      <c r="E186" s="274">
        <f>IF(E$8=0,0,E$8/NMM_fec!E$8)</f>
        <v>0.56278522498486971</v>
      </c>
      <c r="F186" s="274">
        <f>IF(F$8=0,0,F$8/NMM_fec!F$8)</f>
        <v>0.56278522498486983</v>
      </c>
      <c r="G186" s="274">
        <f>IF(G$8=0,0,G$8/NMM_fec!G$8)</f>
        <v>0.56278522498486994</v>
      </c>
      <c r="H186" s="274">
        <f>IF(H$8=0,0,H$8/NMM_fec!H$8)</f>
        <v>0.56278522498486971</v>
      </c>
      <c r="I186" s="274">
        <f>IF(I$8=0,0,I$8/NMM_fec!I$8)</f>
        <v>0.5627852249848696</v>
      </c>
      <c r="J186" s="274">
        <f>IF(J$8=0,0,J$8/NMM_fec!J$8)</f>
        <v>0.56278522498486971</v>
      </c>
      <c r="K186" s="274">
        <f>IF(K$8=0,0,K$8/NMM_fec!K$8)</f>
        <v>0.56278522498486971</v>
      </c>
      <c r="L186" s="274">
        <f>IF(L$8=0,0,L$8/NMM_fec!L$8)</f>
        <v>0.58312270440211578</v>
      </c>
      <c r="M186" s="274">
        <f>IF(M$8=0,0,M$8/NMM_fec!M$8)</f>
        <v>0.60142643587763722</v>
      </c>
      <c r="N186" s="274">
        <f>IF(N$8=0,0,N$8/NMM_fec!N$8)</f>
        <v>0.61789979420560637</v>
      </c>
      <c r="O186" s="274">
        <f>IF(O$8=0,0,O$8/NMM_fec!O$8)</f>
        <v>0.62944482991820994</v>
      </c>
      <c r="P186" s="274">
        <f>IF(P$8=0,0,P$8/NMM_fec!P$8)</f>
        <v>0.63506583897175439</v>
      </c>
      <c r="Q186" s="274">
        <f>IF(Q$8=0,0,Q$8/NMM_fec!Q$8)</f>
        <v>0.6350658389717545</v>
      </c>
      <c r="R186" s="274">
        <f>IF(R$8=0,0,R$8/NMM_fec!R$8)</f>
        <v>0.63739563881767181</v>
      </c>
      <c r="S186" s="274">
        <f>IF(S$8=0,0,S$8/NMM_fec!S$8)</f>
        <v>0.63739563881767169</v>
      </c>
      <c r="T186" s="274">
        <f>IF(T$8=0,0,T$8/NMM_fec!T$8)</f>
        <v>0.63739563881767181</v>
      </c>
      <c r="U186" s="274">
        <f>IF(U$8=0,0,U$8/NMM_fec!U$8)</f>
        <v>0.63739563881767181</v>
      </c>
      <c r="V186" s="274">
        <f>IF(V$8=0,0,V$8/NMM_fec!V$8)</f>
        <v>0.64095473670428849</v>
      </c>
      <c r="W186" s="274">
        <f>IF(W$8=0,0,W$8/NMM_fec!W$8)</f>
        <v>0.65141779908255149</v>
      </c>
      <c r="X186" s="274">
        <f>IF(X$8=0,0,X$8/NMM_fec!X$8)</f>
        <v>0.65810384687969281</v>
      </c>
      <c r="Y186" s="274">
        <f>IF(Y$8=0,0,Y$8/NMM_fec!Y$8)</f>
        <v>0.6581038468796927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0.3908490835739481</v>
      </c>
      <c r="C187" s="274">
        <f>IF(C$9=0,0,C$9/NMM_fec!C$9)</f>
        <v>0.39174027821502017</v>
      </c>
      <c r="D187" s="274">
        <f>IF(D$9=0,0,D$9/NMM_fec!D$9)</f>
        <v>0.39174027821502022</v>
      </c>
      <c r="E187" s="274">
        <f>IF(E$9=0,0,E$9/NMM_fec!E$9)</f>
        <v>0.39174027821502033</v>
      </c>
      <c r="F187" s="274">
        <f>IF(F$9=0,0,F$9/NMM_fec!F$9)</f>
        <v>0.39174027821502005</v>
      </c>
      <c r="G187" s="274">
        <f>IF(G$9=0,0,G$9/NMM_fec!G$9)</f>
        <v>0.39174027821502011</v>
      </c>
      <c r="H187" s="274">
        <f>IF(H$9=0,0,H$9/NMM_fec!H$9)</f>
        <v>0.39174027821502011</v>
      </c>
      <c r="I187" s="274">
        <f>IF(I$9=0,0,I$9/NMM_fec!I$9)</f>
        <v>0.39174027821502022</v>
      </c>
      <c r="J187" s="274">
        <f>IF(J$9=0,0,J$9/NMM_fec!J$9)</f>
        <v>0.39174027821502033</v>
      </c>
      <c r="K187" s="274">
        <f>IF(K$9=0,0,K$9/NMM_fec!K$9)</f>
        <v>0.39174027821502028</v>
      </c>
      <c r="L187" s="274">
        <f>IF(L$9=0,0,L$9/NMM_fec!L$9)</f>
        <v>0.41771846831874676</v>
      </c>
      <c r="M187" s="274">
        <f>IF(M$9=0,0,M$9/NMM_fec!M$9)</f>
        <v>0.42493337710713353</v>
      </c>
      <c r="N187" s="274">
        <f>IF(N$9=0,0,N$9/NMM_fec!N$9)</f>
        <v>0.43416620129260503</v>
      </c>
      <c r="O187" s="274">
        <f>IF(O$9=0,0,O$9/NMM_fec!O$9)</f>
        <v>0.43814030974213092</v>
      </c>
      <c r="P187" s="274">
        <f>IF(P$9=0,0,P$9/NMM_fec!P$9)</f>
        <v>0.44205294915185217</v>
      </c>
      <c r="Q187" s="274">
        <f>IF(Q$9=0,0,Q$9/NMM_fec!Q$9)</f>
        <v>0.442052949151852</v>
      </c>
      <c r="R187" s="274">
        <f>IF(R$9=0,0,R$9/NMM_fec!R$9)</f>
        <v>0.44367466272802059</v>
      </c>
      <c r="S187" s="274">
        <f>IF(S$9=0,0,S$9/NMM_fec!S$9)</f>
        <v>0.44367466272802059</v>
      </c>
      <c r="T187" s="274">
        <f>IF(T$9=0,0,T$9/NMM_fec!T$9)</f>
        <v>0.44367466272802059</v>
      </c>
      <c r="U187" s="274">
        <f>IF(U$9=0,0,U$9/NMM_fec!U$9)</f>
        <v>0.44367466272802064</v>
      </c>
      <c r="V187" s="274">
        <f>IF(V$9=0,0,V$9/NMM_fec!V$9)</f>
        <v>0.4461520589609001</v>
      </c>
      <c r="W187" s="274">
        <f>IF(W$9=0,0,W$9/NMM_fec!W$9)</f>
        <v>0.4534351267904651</v>
      </c>
      <c r="X187" s="274">
        <f>IF(X$9=0,0,X$9/NMM_fec!X$9)</f>
        <v>0.45808911219720977</v>
      </c>
      <c r="Y187" s="274">
        <f>IF(Y$9=0,0,Y$9/NMM_fec!Y$9)</f>
        <v>0.45808911219720977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0.58367817433519142</v>
      </c>
      <c r="C188" s="275">
        <f>IF(C$10=0,0,C$10/NMM_fec!C$10)</f>
        <v>0.57510773415503913</v>
      </c>
      <c r="D188" s="275">
        <f>IF(D$10=0,0,D$10/NMM_fec!D$10)</f>
        <v>0.56658887982123562</v>
      </c>
      <c r="E188" s="275">
        <f>IF(E$10=0,0,E$10/NMM_fec!E$10)</f>
        <v>0.56752544768298041</v>
      </c>
      <c r="F188" s="275">
        <f>IF(F$10=0,0,F$10/NMM_fec!F$10)</f>
        <v>0.56846708798562451</v>
      </c>
      <c r="G188" s="275">
        <f>IF(G$10=0,0,G$10/NMM_fec!G$10)</f>
        <v>0.57173003222629792</v>
      </c>
      <c r="H188" s="275">
        <f>IF(H$10=0,0,H$10/NMM_fec!H$10)</f>
        <v>0.57238816247109503</v>
      </c>
      <c r="I188" s="275">
        <f>IF(I$10=0,0,I$10/NMM_fec!I$10)</f>
        <v>0.58096194438298732</v>
      </c>
      <c r="J188" s="275">
        <f>IF(J$10=0,0,J$10/NMM_fec!J$10)</f>
        <v>0.58957668825176512</v>
      </c>
      <c r="K188" s="275">
        <f>IF(K$10=0,0,K$10/NMM_fec!K$10)</f>
        <v>0.63560184319140534</v>
      </c>
      <c r="L188" s="275">
        <f>IF(L$10=0,0,L$10/NMM_fec!L$10)</f>
        <v>0.65189555590122639</v>
      </c>
      <c r="M188" s="275">
        <f>IF(M$10=0,0,M$10/NMM_fec!M$10)</f>
        <v>0.65527390403616526</v>
      </c>
      <c r="N188" s="275">
        <f>IF(N$10=0,0,N$10/NMM_fec!N$10)</f>
        <v>0.66288897527865509</v>
      </c>
      <c r="O188" s="275">
        <f>IF(O$10=0,0,O$10/NMM_fec!O$10)</f>
        <v>0.68703496022125554</v>
      </c>
      <c r="P188" s="275">
        <f>IF(P$10=0,0,P$10/NMM_fec!P$10)</f>
        <v>0.69427401623890306</v>
      </c>
      <c r="Q188" s="275">
        <f>IF(Q$10=0,0,Q$10/NMM_fec!Q$10)</f>
        <v>0.69595651728774011</v>
      </c>
      <c r="R188" s="275">
        <f>IF(R$10=0,0,R$10/NMM_fec!R$10)</f>
        <v>0.71336377575977927</v>
      </c>
      <c r="S188" s="275">
        <f>IF(S$10=0,0,S$10/NMM_fec!S$10)</f>
        <v>0.7165393836488998</v>
      </c>
      <c r="T188" s="275">
        <f>IF(T$10=0,0,T$10/NMM_fec!T$10)</f>
        <v>0.69520367036123165</v>
      </c>
      <c r="U188" s="275">
        <f>IF(U$10=0,0,U$10/NMM_fec!U$10)</f>
        <v>0.7046737608753707</v>
      </c>
      <c r="V188" s="275">
        <f>IF(V$10=0,0,V$10/NMM_fec!V$10)</f>
        <v>0.70098902135187935</v>
      </c>
      <c r="W188" s="275">
        <f>IF(W$10=0,0,W$10/NMM_fec!W$10)</f>
        <v>0.72431986385011926</v>
      </c>
      <c r="X188" s="275">
        <f>IF(X$10=0,0,X$10/NMM_fec!X$10)</f>
        <v>0.75280673860700975</v>
      </c>
      <c r="Y188" s="275">
        <f>IF(Y$10=0,0,Y$10/NMM_fec!Y$10)</f>
        <v>0.74348323340490463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0.55224090838803219</v>
      </c>
      <c r="C189" s="276">
        <f>IF(C$16=0,0,C$16/NMM_fec!C$16)</f>
        <v>0.55350010064105148</v>
      </c>
      <c r="D189" s="276">
        <f>IF(D$16=0,0,D$16/NMM_fec!D$16)</f>
        <v>0.5535001006410516</v>
      </c>
      <c r="E189" s="276">
        <f>IF(E$16=0,0,E$16/NMM_fec!E$16)</f>
        <v>0.5535001006410516</v>
      </c>
      <c r="F189" s="276">
        <f>IF(F$16=0,0,F$16/NMM_fec!F$16)</f>
        <v>0.5535001006410516</v>
      </c>
      <c r="G189" s="276">
        <f>IF(G$16=0,0,G$16/NMM_fec!G$16)</f>
        <v>0.55350010064105148</v>
      </c>
      <c r="H189" s="276">
        <f>IF(H$16=0,0,H$16/NMM_fec!H$16)</f>
        <v>0.5535001006410516</v>
      </c>
      <c r="I189" s="276">
        <f>IF(I$16=0,0,I$16/NMM_fec!I$16)</f>
        <v>0.55350010064105148</v>
      </c>
      <c r="J189" s="276">
        <f>IF(J$16=0,0,J$16/NMM_fec!J$16)</f>
        <v>0.5535001006410516</v>
      </c>
      <c r="K189" s="276">
        <f>IF(K$16=0,0,K$16/NMM_fec!K$16)</f>
        <v>0.55350010064105171</v>
      </c>
      <c r="L189" s="276">
        <f>IF(L$16=0,0,L$16/NMM_fec!L$16)</f>
        <v>0.57510009057694622</v>
      </c>
      <c r="M189" s="276">
        <f>IF(M$16=0,0,M$16/NMM_fec!M$16)</f>
        <v>0.59454008151925208</v>
      </c>
      <c r="N189" s="276">
        <f>IF(N$16=0,0,N$16/NMM_fec!N$16)</f>
        <v>0.61203607336732646</v>
      </c>
      <c r="O189" s="276">
        <f>IF(O$16=0,0,O$16/NMM_fec!O$16)</f>
        <v>0.61905992062440052</v>
      </c>
      <c r="P189" s="276">
        <f>IF(P$16=0,0,P$16/NMM_fec!P$16)</f>
        <v>0.62458819133713062</v>
      </c>
      <c r="Q189" s="276">
        <f>IF(Q$16=0,0,Q$16/NMM_fec!Q$16)</f>
        <v>0.6245881913371305</v>
      </c>
      <c r="R189" s="276">
        <f>IF(R$16=0,0,R$16/NMM_fec!R$16)</f>
        <v>0.62687955292933195</v>
      </c>
      <c r="S189" s="276">
        <f>IF(S$16=0,0,S$16/NMM_fec!S$16)</f>
        <v>0.62687955292933217</v>
      </c>
      <c r="T189" s="276">
        <f>IF(T$16=0,0,T$16/NMM_fec!T$16)</f>
        <v>0.62687955292933195</v>
      </c>
      <c r="U189" s="276">
        <f>IF(U$16=0,0,U$16/NMM_fec!U$16)</f>
        <v>0.62687955292933206</v>
      </c>
      <c r="V189" s="276">
        <f>IF(V$16=0,0,V$16/NMM_fec!V$16)</f>
        <v>0.6303799309616207</v>
      </c>
      <c r="W189" s="276">
        <f>IF(W$16=0,0,W$16/NMM_fec!W$16)</f>
        <v>0.64067036827638446</v>
      </c>
      <c r="X189" s="276">
        <f>IF(X$16=0,0,X$16/NMM_fec!X$16)</f>
        <v>0.64724610616770573</v>
      </c>
      <c r="Y189" s="276">
        <f>IF(Y$16=0,0,Y$16/NMM_fec!Y$16)</f>
        <v>0.64724610616770584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0.36810513418129964</v>
      </c>
      <c r="C190" s="276">
        <f>IF(C$17=0,0,C$17/NMM_fec!C$17)</f>
        <v>0.38519054375476347</v>
      </c>
      <c r="D190" s="276">
        <f>IF(D$17=0,0,D$17/NMM_fec!D$17)</f>
        <v>0.38528003317679277</v>
      </c>
      <c r="E190" s="276">
        <f>IF(E$17=0,0,E$17/NMM_fec!E$17)</f>
        <v>0.37155663582436826</v>
      </c>
      <c r="F190" s="276">
        <f>IF(F$17=0,0,F$17/NMM_fec!F$17)</f>
        <v>0.37203794577948213</v>
      </c>
      <c r="G190" s="276">
        <f>IF(G$17=0,0,G$17/NMM_fec!G$17)</f>
        <v>0.37278468603394027</v>
      </c>
      <c r="H190" s="276">
        <f>IF(H$17=0,0,H$17/NMM_fec!H$17)</f>
        <v>0.36666293770958952</v>
      </c>
      <c r="I190" s="276">
        <f>IF(I$17=0,0,I$17/NMM_fec!I$17)</f>
        <v>0.360326098623724</v>
      </c>
      <c r="J190" s="276">
        <f>IF(J$17=0,0,J$17/NMM_fec!J$17)</f>
        <v>0.35891348587948541</v>
      </c>
      <c r="K190" s="276">
        <f>IF(K$17=0,0,K$17/NMM_fec!K$17)</f>
        <v>0.35688499158406328</v>
      </c>
      <c r="L190" s="276">
        <f>IF(L$17=0,0,L$17/NMM_fec!L$17)</f>
        <v>0.37106023843872943</v>
      </c>
      <c r="M190" s="276">
        <f>IF(M$17=0,0,M$17/NMM_fec!M$17)</f>
        <v>0.36433022206714621</v>
      </c>
      <c r="N190" s="276">
        <f>IF(N$17=0,0,N$17/NMM_fec!N$17)</f>
        <v>0.3745656510671293</v>
      </c>
      <c r="O190" s="276">
        <f>IF(O$17=0,0,O$17/NMM_fec!O$17)</f>
        <v>0.38027404351837807</v>
      </c>
      <c r="P190" s="276">
        <f>IF(P$17=0,0,P$17/NMM_fec!P$17)</f>
        <v>0.38036977312515879</v>
      </c>
      <c r="Q190" s="276">
        <f>IF(Q$17=0,0,Q$17/NMM_fec!Q$17)</f>
        <v>0.38136903216571594</v>
      </c>
      <c r="R190" s="276">
        <f>IF(R$17=0,0,R$17/NMM_fec!R$17)</f>
        <v>0.38966774650186237</v>
      </c>
      <c r="S190" s="276">
        <f>IF(S$17=0,0,S$17/NMM_fec!S$17)</f>
        <v>0.38582589729541028</v>
      </c>
      <c r="T190" s="276">
        <f>IF(T$17=0,0,T$17/NMM_fec!T$17)</f>
        <v>0.37823445017693325</v>
      </c>
      <c r="U190" s="276">
        <f>IF(U$17=0,0,U$17/NMM_fec!U$17)</f>
        <v>0.37908598698865864</v>
      </c>
      <c r="V190" s="276">
        <f>IF(V$17=0,0,V$17/NMM_fec!V$17)</f>
        <v>0.37680402581410904</v>
      </c>
      <c r="W190" s="276">
        <f>IF(W$17=0,0,W$17/NMM_fec!W$17)</f>
        <v>0.382525010972044</v>
      </c>
      <c r="X190" s="276">
        <f>IF(X$17=0,0,X$17/NMM_fec!X$17)</f>
        <v>0.38251180100971477</v>
      </c>
      <c r="Y190" s="276">
        <f>IF(Y$17=0,0,Y$17/NMM_fec!Y$17)</f>
        <v>0.3833352643990246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0.50163450394288689</v>
      </c>
      <c r="C191" s="276">
        <f>IF(C$25=0,0,C$25/NMM_fec!C$25)</f>
        <v>0.51465811635694503</v>
      </c>
      <c r="D191" s="276">
        <f>IF(D$25=0,0,D$25/NMM_fec!D$25)</f>
        <v>0.51191975682848434</v>
      </c>
      <c r="E191" s="276">
        <f>IF(E$25=0,0,E$25/NMM_fec!E$25)</f>
        <v>0.50739626435571938</v>
      </c>
      <c r="F191" s="276">
        <f>IF(F$25=0,0,F$25/NMM_fec!F$25)</f>
        <v>0.5081651222490704</v>
      </c>
      <c r="G191" s="276">
        <f>IF(G$25=0,0,G$25/NMM_fec!G$25)</f>
        <v>0.52234070554099343</v>
      </c>
      <c r="H191" s="276">
        <f>IF(H$25=0,0,H$25/NMM_fec!H$25)</f>
        <v>0.52272980029873128</v>
      </c>
      <c r="I191" s="276">
        <f>IF(I$25=0,0,I$25/NMM_fec!I$25)</f>
        <v>0.53219634322272025</v>
      </c>
      <c r="J191" s="276">
        <f>IF(J$25=0,0,J$25/NMM_fec!J$25)</f>
        <v>0.53445268598760354</v>
      </c>
      <c r="K191" s="276">
        <f>IF(K$25=0,0,K$25/NMM_fec!K$25)</f>
        <v>0.53420875484018593</v>
      </c>
      <c r="L191" s="276">
        <f>IF(L$25=0,0,L$25/NMM_fec!L$25)</f>
        <v>0.56492929651726032</v>
      </c>
      <c r="M191" s="276">
        <f>IF(M$25=0,0,M$25/NMM_fec!M$25)</f>
        <v>0.58396245777004474</v>
      </c>
      <c r="N191" s="276">
        <f>IF(N$25=0,0,N$25/NMM_fec!N$25)</f>
        <v>0.59547436064339132</v>
      </c>
      <c r="O191" s="276">
        <f>IF(O$25=0,0,O$25/NMM_fec!O$25)</f>
        <v>0.59943452146212439</v>
      </c>
      <c r="P191" s="276">
        <f>IF(P$25=0,0,P$25/NMM_fec!P$25)</f>
        <v>0.60456474187095577</v>
      </c>
      <c r="Q191" s="276">
        <f>IF(Q$25=0,0,Q$25/NMM_fec!Q$25)</f>
        <v>0.60410111514511655</v>
      </c>
      <c r="R191" s="276">
        <f>IF(R$25=0,0,R$25/NMM_fec!R$25)</f>
        <v>0.6031432779094873</v>
      </c>
      <c r="S191" s="276">
        <f>IF(S$25=0,0,S$25/NMM_fec!S$25)</f>
        <v>0.60535162354128391</v>
      </c>
      <c r="T191" s="276">
        <f>IF(T$25=0,0,T$25/NMM_fec!T$25)</f>
        <v>0.6067704252910906</v>
      </c>
      <c r="U191" s="276">
        <f>IF(U$25=0,0,U$25/NMM_fec!U$25)</f>
        <v>0.60666336774876006</v>
      </c>
      <c r="V191" s="276">
        <f>IF(V$25=0,0,V$25/NMM_fec!V$25)</f>
        <v>0.60860939031620098</v>
      </c>
      <c r="W191" s="276">
        <f>IF(W$25=0,0,W$25/NMM_fec!W$25)</f>
        <v>0.61866820500232889</v>
      </c>
      <c r="X191" s="276">
        <f>IF(X$25=0,0,X$25/NMM_fec!X$25)</f>
        <v>0.62514381783795314</v>
      </c>
      <c r="Y191" s="276">
        <f>IF(Y$25=0,0,Y$25/NMM_fec!Y$25)</f>
        <v>0.62506658952940441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0.58509444369440311</v>
      </c>
      <c r="C192" s="277">
        <f>IF(C$33=0,0,C$33/NMM_fec!C$33)</f>
        <v>0.58426045264984849</v>
      </c>
      <c r="D192" s="277">
        <f>IF(D$33=0,0,D$33/NMM_fec!D$33)</f>
        <v>0.58267904267786264</v>
      </c>
      <c r="E192" s="277">
        <f>IF(E$33=0,0,E$33/NMM_fec!E$33)</f>
        <v>0.58110076621113904</v>
      </c>
      <c r="F192" s="277">
        <f>IF(F$33=0,0,F$33/NMM_fec!F$33)</f>
        <v>0.5830612971199769</v>
      </c>
      <c r="G192" s="277">
        <f>IF(G$33=0,0,G$33/NMM_fec!G$33)</f>
        <v>0.5832521033975292</v>
      </c>
      <c r="H192" s="277">
        <f>IF(H$33=0,0,H$33/NMM_fec!H$33)</f>
        <v>0.58227547282512171</v>
      </c>
      <c r="I192" s="277">
        <f>IF(I$33=0,0,I$33/NMM_fec!I$33)</f>
        <v>0.5824316759531234</v>
      </c>
      <c r="J192" s="277">
        <f>IF(J$33=0,0,J$33/NMM_fec!J$33)</f>
        <v>0.58263787092497898</v>
      </c>
      <c r="K192" s="277">
        <f>IF(K$33=0,0,K$33/NMM_fec!K$33)</f>
        <v>0.58305038411416954</v>
      </c>
      <c r="L192" s="277">
        <f>IF(L$33=0,0,L$33/NMM_fec!L$33)</f>
        <v>0.60516948614143951</v>
      </c>
      <c r="M192" s="277">
        <f>IF(M$33=0,0,M$33/NMM_fec!M$33)</f>
        <v>0.62603192789106732</v>
      </c>
      <c r="N192" s="277">
        <f>IF(N$33=0,0,N$33/NMM_fec!N$33)</f>
        <v>0.64333691640362667</v>
      </c>
      <c r="O192" s="277">
        <f>IF(O$33=0,0,O$33/NMM_fec!O$33)</f>
        <v>0.65132500795869475</v>
      </c>
      <c r="P192" s="277">
        <f>IF(P$33=0,0,P$33/NMM_fec!P$33)</f>
        <v>0.65725632711082949</v>
      </c>
      <c r="Q192" s="277">
        <f>IF(Q$33=0,0,Q$33/NMM_fec!Q$33)</f>
        <v>0.65763703762661652</v>
      </c>
      <c r="R192" s="277">
        <f>IF(R$33=0,0,R$33/NMM_fec!R$33)</f>
        <v>0.66137596373734309</v>
      </c>
      <c r="S192" s="277">
        <f>IF(S$33=0,0,S$33/NMM_fec!S$33)</f>
        <v>0.66053775065340248</v>
      </c>
      <c r="T192" s="277">
        <f>IF(T$33=0,0,T$33/NMM_fec!T$33)</f>
        <v>0.65941309271423132</v>
      </c>
      <c r="U192" s="277">
        <f>IF(U$33=0,0,U$33/NMM_fec!U$33)</f>
        <v>0.65973640189082827</v>
      </c>
      <c r="V192" s="277">
        <f>IF(V$33=0,0,V$33/NMM_fec!V$33)</f>
        <v>0.66289773999430257</v>
      </c>
      <c r="W192" s="277">
        <f>IF(W$33=0,0,W$33/NMM_fec!W$33)</f>
        <v>0.67425765486846823</v>
      </c>
      <c r="X192" s="277">
        <f>IF(X$33=0,0,X$33/NMM_fec!X$33)</f>
        <v>0.68089023507604562</v>
      </c>
      <c r="Y192" s="277">
        <f>IF(Y$33=0,0,Y$33/NMM_fec!Y$33)</f>
        <v>0.68049001801225018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0.68586762728913697</v>
      </c>
      <c r="C194" s="320">
        <f>IF(C$48=0,0,C$48/NMM_fec!C$48)</f>
        <v>0.70443022568831848</v>
      </c>
      <c r="D194" s="320">
        <f>IF(D$48=0,0,D$48/NMM_fec!D$48)</f>
        <v>0.70338609599605761</v>
      </c>
      <c r="E194" s="320">
        <f>IF(E$48=0,0,E$48/NMM_fec!E$48)</f>
        <v>0.70322432091856502</v>
      </c>
      <c r="F194" s="320">
        <f>IF(F$48=0,0,F$48/NMM_fec!F$48)</f>
        <v>0.70349250722508971</v>
      </c>
      <c r="G194" s="320">
        <f>IF(G$48=0,0,G$48/NMM_fec!G$48)</f>
        <v>0.7134020098002154</v>
      </c>
      <c r="H194" s="320">
        <f>IF(H$48=0,0,H$48/NMM_fec!H$48)</f>
        <v>0.71291850339273721</v>
      </c>
      <c r="I194" s="320">
        <f>IF(I$48=0,0,I$48/NMM_fec!I$48)</f>
        <v>0.71819688267462589</v>
      </c>
      <c r="J194" s="320">
        <f>IF(J$48=0,0,J$48/NMM_fec!J$48)</f>
        <v>0.71971632316362444</v>
      </c>
      <c r="K194" s="320">
        <f>IF(K$48=0,0,K$48/NMM_fec!K$48)</f>
        <v>0.72212014403092695</v>
      </c>
      <c r="L194" s="320">
        <f>IF(L$48=0,0,L$48/NMM_fec!L$48)</f>
        <v>0.71852835107593316</v>
      </c>
      <c r="M194" s="320">
        <f>IF(M$48=0,0,M$48/NMM_fec!M$48)</f>
        <v>0.72052344987284445</v>
      </c>
      <c r="N194" s="320">
        <f>IF(N$48=0,0,N$48/NMM_fec!N$48)</f>
        <v>0.72285644046145436</v>
      </c>
      <c r="O194" s="320">
        <f>IF(O$48=0,0,O$48/NMM_fec!O$48)</f>
        <v>0.72633009766678192</v>
      </c>
      <c r="P194" s="320">
        <f>IF(P$48=0,0,P$48/NMM_fec!P$48)</f>
        <v>0.72685412445959507</v>
      </c>
      <c r="Q194" s="320">
        <f>IF(Q$48=0,0,Q$48/NMM_fec!Q$48)</f>
        <v>0.7279934555719193</v>
      </c>
      <c r="R194" s="320">
        <f>IF(R$48=0,0,R$48/NMM_fec!R$48)</f>
        <v>0.7286823665492731</v>
      </c>
      <c r="S194" s="320">
        <f>IF(S$48=0,0,S$48/NMM_fec!S$48)</f>
        <v>0.73145015370758004</v>
      </c>
      <c r="T194" s="320">
        <f>IF(T$48=0,0,T$48/NMM_fec!T$48)</f>
        <v>0.7299336403283373</v>
      </c>
      <c r="U194" s="320">
        <f>IF(U$48=0,0,U$48/NMM_fec!U$48)</f>
        <v>0.73047300475870003</v>
      </c>
      <c r="V194" s="320">
        <f>IF(V$48=0,0,V$48/NMM_fec!V$48)</f>
        <v>0.73554844998710678</v>
      </c>
      <c r="W194" s="320">
        <f>IF(W$48=0,0,W$48/NMM_fec!W$48)</f>
        <v>0.73871498373175193</v>
      </c>
      <c r="X194" s="320">
        <f>IF(X$48=0,0,X$48/NMM_fec!X$48)</f>
        <v>0.74162123904220212</v>
      </c>
      <c r="Y194" s="320">
        <f>IF(Y$48=0,0,Y$48/NMM_fec!Y$48)</f>
        <v>0.74294011155219375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0.5445000000000001</v>
      </c>
      <c r="C195" s="273">
        <f>IF(C$49=0,0,C$49/NMM_fec!C$49)</f>
        <v>0.54450000000000021</v>
      </c>
      <c r="D195" s="273">
        <f>IF(D$49=0,0,D$49/NMM_fec!D$49)</f>
        <v>0.54449999999999998</v>
      </c>
      <c r="E195" s="273">
        <f>IF(E$49=0,0,E$49/NMM_fec!E$49)</f>
        <v>0.54449999999999976</v>
      </c>
      <c r="F195" s="273">
        <f>IF(F$49=0,0,F$49/NMM_fec!F$49)</f>
        <v>0.54449999999999976</v>
      </c>
      <c r="G195" s="273">
        <f>IF(G$49=0,0,G$49/NMM_fec!G$49)</f>
        <v>0.5445000000000001</v>
      </c>
      <c r="H195" s="273">
        <f>IF(H$49=0,0,H$49/NMM_fec!H$49)</f>
        <v>0.54449999999999987</v>
      </c>
      <c r="I195" s="273">
        <f>IF(I$49=0,0,I$49/NMM_fec!I$49)</f>
        <v>0.5445000000000001</v>
      </c>
      <c r="J195" s="273">
        <f>IF(J$49=0,0,J$49/NMM_fec!J$49)</f>
        <v>0.54449999999999987</v>
      </c>
      <c r="K195" s="273">
        <f>IF(K$49=0,0,K$49/NMM_fec!K$49)</f>
        <v>0.54449999999999987</v>
      </c>
      <c r="L195" s="273">
        <f>IF(L$49=0,0,L$49/NMM_fec!L$49)</f>
        <v>0.5445000000000001</v>
      </c>
      <c r="M195" s="273">
        <f>IF(M$49=0,0,M$49/NMM_fec!M$49)</f>
        <v>0.54449999999999998</v>
      </c>
      <c r="N195" s="273">
        <f>IF(N$49=0,0,N$49/NMM_fec!N$49)</f>
        <v>0.54449999999999998</v>
      </c>
      <c r="O195" s="273">
        <f>IF(O$49=0,0,O$49/NMM_fec!O$49)</f>
        <v>0.54449999999999998</v>
      </c>
      <c r="P195" s="273">
        <f>IF(P$49=0,0,P$49/NMM_fec!P$49)</f>
        <v>0.54449999999999987</v>
      </c>
      <c r="Q195" s="273">
        <f>IF(Q$49=0,0,Q$49/NMM_fec!Q$49)</f>
        <v>0.54449999999999998</v>
      </c>
      <c r="R195" s="273">
        <f>IF(R$49=0,0,R$49/NMM_fec!R$49)</f>
        <v>0.54449999999999998</v>
      </c>
      <c r="S195" s="273">
        <f>IF(S$49=0,0,S$49/NMM_fec!S$49)</f>
        <v>0.54449999999999998</v>
      </c>
      <c r="T195" s="273">
        <f>IF(T$49=0,0,T$49/NMM_fec!T$49)</f>
        <v>0.54449999999999998</v>
      </c>
      <c r="U195" s="273">
        <f>IF(U$49=0,0,U$49/NMM_fec!U$49)</f>
        <v>0.54449999999999976</v>
      </c>
      <c r="V195" s="273">
        <f>IF(V$49=0,0,V$49/NMM_fec!V$49)</f>
        <v>0.54449999999999987</v>
      </c>
      <c r="W195" s="273">
        <f>IF(W$49=0,0,W$49/NMM_fec!W$49)</f>
        <v>0.5445000000000001</v>
      </c>
      <c r="X195" s="273">
        <f>IF(X$49=0,0,X$49/NMM_fec!X$49)</f>
        <v>0.54449999999999987</v>
      </c>
      <c r="Y195" s="273">
        <f>IF(Y$49=0,0,Y$49/NMM_fec!Y$49)</f>
        <v>0.54449999999999987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0.16607632293704852</v>
      </c>
      <c r="C196" s="274">
        <f>IF(C$50=0,0,C$50/NMM_fec!C$50)</f>
        <v>0.16607632293704852</v>
      </c>
      <c r="D196" s="274">
        <f>IF(D$50=0,0,D$50/NMM_fec!D$50)</f>
        <v>0.16607632293704855</v>
      </c>
      <c r="E196" s="274">
        <f>IF(E$50=0,0,E$50/NMM_fec!E$50)</f>
        <v>0.16607632293704849</v>
      </c>
      <c r="F196" s="274">
        <f>IF(F$50=0,0,F$50/NMM_fec!F$50)</f>
        <v>0.16607632293704855</v>
      </c>
      <c r="G196" s="274">
        <f>IF(G$50=0,0,G$50/NMM_fec!G$50)</f>
        <v>0.16607632293704852</v>
      </c>
      <c r="H196" s="274">
        <f>IF(H$50=0,0,H$50/NMM_fec!H$50)</f>
        <v>0.16607632293704852</v>
      </c>
      <c r="I196" s="274">
        <f>IF(I$50=0,0,I$50/NMM_fec!I$50)</f>
        <v>0.16607632293704852</v>
      </c>
      <c r="J196" s="274">
        <f>IF(J$50=0,0,J$50/NMM_fec!J$50)</f>
        <v>0.16607632293704852</v>
      </c>
      <c r="K196" s="274">
        <f>IF(K$50=0,0,K$50/NMM_fec!K$50)</f>
        <v>0.16607632293704847</v>
      </c>
      <c r="L196" s="274">
        <f>IF(L$50=0,0,L$50/NMM_fec!L$50)</f>
        <v>0.16607632293704855</v>
      </c>
      <c r="M196" s="274">
        <f>IF(M$50=0,0,M$50/NMM_fec!M$50)</f>
        <v>0.16607632293704852</v>
      </c>
      <c r="N196" s="274">
        <f>IF(N$50=0,0,N$50/NMM_fec!N$50)</f>
        <v>0.16607632293704852</v>
      </c>
      <c r="O196" s="274">
        <f>IF(O$50=0,0,O$50/NMM_fec!O$50)</f>
        <v>0.16607632293704852</v>
      </c>
      <c r="P196" s="274">
        <f>IF(P$50=0,0,P$50/NMM_fec!P$50)</f>
        <v>0.16607632293704852</v>
      </c>
      <c r="Q196" s="274">
        <f>IF(Q$50=0,0,Q$50/NMM_fec!Q$50)</f>
        <v>0.16607632293704858</v>
      </c>
      <c r="R196" s="274">
        <f>IF(R$50=0,0,R$50/NMM_fec!R$50)</f>
        <v>0.16607632293704855</v>
      </c>
      <c r="S196" s="274">
        <f>IF(S$50=0,0,S$50/NMM_fec!S$50)</f>
        <v>0.16607632293704858</v>
      </c>
      <c r="T196" s="274">
        <f>IF(T$50=0,0,T$50/NMM_fec!T$50)</f>
        <v>0.16607632293704852</v>
      </c>
      <c r="U196" s="274">
        <f>IF(U$50=0,0,U$50/NMM_fec!U$50)</f>
        <v>0.16607632293704849</v>
      </c>
      <c r="V196" s="274">
        <f>IF(V$50=0,0,V$50/NMM_fec!V$50)</f>
        <v>0.16607632293704852</v>
      </c>
      <c r="W196" s="274">
        <f>IF(W$50=0,0,W$50/NMM_fec!W$50)</f>
        <v>0.16607632293704852</v>
      </c>
      <c r="X196" s="274">
        <f>IF(X$50=0,0,X$50/NMM_fec!X$50)</f>
        <v>0.16607632293704852</v>
      </c>
      <c r="Y196" s="274">
        <f>IF(Y$50=0,0,Y$50/NMM_fec!Y$50)</f>
        <v>0.16607632293704855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0.75849841896575709</v>
      </c>
      <c r="C197" s="274">
        <f>IF(C$51=0,0,C$51/NMM_fec!C$51)</f>
        <v>0.75849841896575698</v>
      </c>
      <c r="D197" s="274">
        <f>IF(D$51=0,0,D$51/NMM_fec!D$51)</f>
        <v>0.75849841896575709</v>
      </c>
      <c r="E197" s="274">
        <f>IF(E$51=0,0,E$51/NMM_fec!E$51)</f>
        <v>0.75849841896575698</v>
      </c>
      <c r="F197" s="274">
        <f>IF(F$51=0,0,F$51/NMM_fec!F$51)</f>
        <v>0.75849841896575709</v>
      </c>
      <c r="G197" s="274">
        <f>IF(G$51=0,0,G$51/NMM_fec!G$51)</f>
        <v>0.75849841896575709</v>
      </c>
      <c r="H197" s="274">
        <f>IF(H$51=0,0,H$51/NMM_fec!H$51)</f>
        <v>0.75849841896575687</v>
      </c>
      <c r="I197" s="274">
        <f>IF(I$51=0,0,I$51/NMM_fec!I$51)</f>
        <v>0.75849841896575709</v>
      </c>
      <c r="J197" s="274">
        <f>IF(J$51=0,0,J$51/NMM_fec!J$51)</f>
        <v>0.7584984189657572</v>
      </c>
      <c r="K197" s="274">
        <f>IF(K$51=0,0,K$51/NMM_fec!K$51)</f>
        <v>0.75849841896575698</v>
      </c>
      <c r="L197" s="274">
        <f>IF(L$51=0,0,L$51/NMM_fec!L$51)</f>
        <v>0.75849841896575709</v>
      </c>
      <c r="M197" s="274">
        <f>IF(M$51=0,0,M$51/NMM_fec!M$51)</f>
        <v>0.75849841896575709</v>
      </c>
      <c r="N197" s="274">
        <f>IF(N$51=0,0,N$51/NMM_fec!N$51)</f>
        <v>0.75849841896575709</v>
      </c>
      <c r="O197" s="274">
        <f>IF(O$51=0,0,O$51/NMM_fec!O$51)</f>
        <v>0.7584984189657572</v>
      </c>
      <c r="P197" s="274">
        <f>IF(P$51=0,0,P$51/NMM_fec!P$51)</f>
        <v>0.75849841896575709</v>
      </c>
      <c r="Q197" s="274">
        <f>IF(Q$51=0,0,Q$51/NMM_fec!Q$51)</f>
        <v>0.75849841896575687</v>
      </c>
      <c r="R197" s="274">
        <f>IF(R$51=0,0,R$51/NMM_fec!R$51)</f>
        <v>0.75849841896575743</v>
      </c>
      <c r="S197" s="274">
        <f>IF(S$51=0,0,S$51/NMM_fec!S$51)</f>
        <v>0.75849841896575676</v>
      </c>
      <c r="T197" s="274">
        <f>IF(T$51=0,0,T$51/NMM_fec!T$51)</f>
        <v>0.75849841896575709</v>
      </c>
      <c r="U197" s="274">
        <f>IF(U$51=0,0,U$51/NMM_fec!U$51)</f>
        <v>0.75849841896575698</v>
      </c>
      <c r="V197" s="274">
        <f>IF(V$51=0,0,V$51/NMM_fec!V$51)</f>
        <v>0.7584984189657572</v>
      </c>
      <c r="W197" s="274">
        <f>IF(W$51=0,0,W$51/NMM_fec!W$51)</f>
        <v>0.7584984189657572</v>
      </c>
      <c r="X197" s="274">
        <f>IF(X$51=0,0,X$51/NMM_fec!X$51)</f>
        <v>0.75849841896575709</v>
      </c>
      <c r="Y197" s="274">
        <f>IF(Y$51=0,0,Y$51/NMM_fec!Y$51)</f>
        <v>0.75849841896575732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0.63407126467788744</v>
      </c>
      <c r="C198" s="274">
        <f>IF(C$52=0,0,C$52/NMM_fec!C$52)</f>
        <v>0.63407126467788755</v>
      </c>
      <c r="D198" s="274">
        <f>IF(D$52=0,0,D$52/NMM_fec!D$52)</f>
        <v>0.63407126467788733</v>
      </c>
      <c r="E198" s="274">
        <f>IF(E$52=0,0,E$52/NMM_fec!E$52)</f>
        <v>0.63581635613532717</v>
      </c>
      <c r="F198" s="274">
        <f>IF(F$52=0,0,F$52/NMM_fec!F$52)</f>
        <v>0.63706765186357905</v>
      </c>
      <c r="G198" s="274">
        <f>IF(G$52=0,0,G$52/NMM_fec!G$52)</f>
        <v>0.63851310460244959</v>
      </c>
      <c r="H198" s="274">
        <f>IF(H$52=0,0,H$52/NMM_fec!H$52)</f>
        <v>0.63981401206743338</v>
      </c>
      <c r="I198" s="274">
        <f>IF(I$52=0,0,I$52/NMM_fec!I$52)</f>
        <v>0.64098482878591856</v>
      </c>
      <c r="J198" s="274">
        <f>IF(J$52=0,0,J$52/NMM_fec!J$52)</f>
        <v>0.6420385638325552</v>
      </c>
      <c r="K198" s="274">
        <f>IF(K$52=0,0,K$52/NMM_fec!K$52)</f>
        <v>0.64298692537452851</v>
      </c>
      <c r="L198" s="274">
        <f>IF(L$52=0,0,L$52/NMM_fec!L$52)</f>
        <v>0.64384045076230401</v>
      </c>
      <c r="M198" s="274">
        <f>IF(M$52=0,0,M$52/NMM_fec!M$52)</f>
        <v>0.64460862361130222</v>
      </c>
      <c r="N198" s="274">
        <f>IF(N$52=0,0,N$52/NMM_fec!N$52)</f>
        <v>0.645006957459763</v>
      </c>
      <c r="O198" s="274">
        <f>IF(O$52=0,0,O$52/NMM_fec!O$52)</f>
        <v>0.645006957459763</v>
      </c>
      <c r="P198" s="274">
        <f>IF(P$52=0,0,P$52/NMM_fec!P$52)</f>
        <v>0.64500695745976289</v>
      </c>
      <c r="Q198" s="274">
        <f>IF(Q$52=0,0,Q$52/NMM_fec!Q$52)</f>
        <v>0.64500695745976333</v>
      </c>
      <c r="R198" s="274">
        <f>IF(R$52=0,0,R$52/NMM_fec!R$52)</f>
        <v>0.645006957459763</v>
      </c>
      <c r="S198" s="274">
        <f>IF(S$52=0,0,S$52/NMM_fec!S$52)</f>
        <v>0.64500695745976311</v>
      </c>
      <c r="T198" s="274">
        <f>IF(T$52=0,0,T$52/NMM_fec!T$52)</f>
        <v>0.64500695745976322</v>
      </c>
      <c r="U198" s="274">
        <f>IF(U$52=0,0,U$52/NMM_fec!U$52)</f>
        <v>0.64500695745976333</v>
      </c>
      <c r="V198" s="274">
        <f>IF(V$52=0,0,V$52/NMM_fec!V$52)</f>
        <v>0.64500695745976311</v>
      </c>
      <c r="W198" s="274">
        <f>IF(W$52=0,0,W$52/NMM_fec!W$52)</f>
        <v>0.645006957459763</v>
      </c>
      <c r="X198" s="274">
        <f>IF(X$52=0,0,X$52/NMM_fec!X$52)</f>
        <v>0.64500695745976289</v>
      </c>
      <c r="Y198" s="274">
        <f>IF(Y$52=0,0,Y$52/NMM_fec!Y$52)</f>
        <v>0.64500695745976311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0.94364667717461359</v>
      </c>
      <c r="C199" s="275">
        <f>IF(C$53=0,0,C$53/NMM_fec!C$53)</f>
        <v>0.92767539912392161</v>
      </c>
      <c r="D199" s="275">
        <f>IF(D$53=0,0,D$53/NMM_fec!D$53)</f>
        <v>0.91393409271321846</v>
      </c>
      <c r="E199" s="275">
        <f>IF(E$53=0,0,E$53/NMM_fec!E$53)</f>
        <v>0.91977087497321397</v>
      </c>
      <c r="F199" s="275">
        <f>IF(F$53=0,0,F$53/NMM_fec!F$53)</f>
        <v>0.92129696217971524</v>
      </c>
      <c r="G199" s="275">
        <f>IF(G$53=0,0,G$53/NMM_fec!G$53)</f>
        <v>0.94251121197253307</v>
      </c>
      <c r="H199" s="275">
        <f>IF(H$53=0,0,H$53/NMM_fec!H$53)</f>
        <v>0.95334338809837438</v>
      </c>
      <c r="I199" s="275">
        <f>IF(I$53=0,0,I$53/NMM_fec!I$53)</f>
        <v>0.97699052386106933</v>
      </c>
      <c r="J199" s="275">
        <f>IF(J$53=0,0,J$53/NMM_fec!J$53)</f>
        <v>0.9914777432162456</v>
      </c>
      <c r="K199" s="275">
        <f>IF(K$53=0,0,K$53/NMM_fec!K$53)</f>
        <v>1.0688772022858457</v>
      </c>
      <c r="L199" s="275">
        <f>IF(L$53=0,0,L$53/NMM_fec!L$53)</f>
        <v>1.0236394112838403</v>
      </c>
      <c r="M199" s="275">
        <f>IF(M$53=0,0,M$53/NMM_fec!M$53)</f>
        <v>1.0158811961078151</v>
      </c>
      <c r="N199" s="275">
        <f>IF(N$53=0,0,N$53/NMM_fec!N$53)</f>
        <v>1.0058325322649295</v>
      </c>
      <c r="O199" s="275">
        <f>IF(O$53=0,0,O$53/NMM_fec!O$53)</f>
        <v>1.0330147430735455</v>
      </c>
      <c r="P199" s="275">
        <f>IF(P$53=0,0,P$53/NMM_fec!P$53)</f>
        <v>1.0346596511937349</v>
      </c>
      <c r="Q199" s="275">
        <f>IF(Q$53=0,0,Q$53/NMM_fec!Q$53)</f>
        <v>1.0371670415145673</v>
      </c>
      <c r="R199" s="275">
        <f>IF(R$53=0,0,R$53/NMM_fec!R$53)</f>
        <v>1.0592227944516035</v>
      </c>
      <c r="S199" s="275">
        <f>IF(S$53=0,0,S$53/NMM_fec!S$53)</f>
        <v>1.0838784872470268</v>
      </c>
      <c r="T199" s="275">
        <f>IF(T$53=0,0,T$53/NMM_fec!T$53)</f>
        <v>1.0516048660472945</v>
      </c>
      <c r="U199" s="275">
        <f>IF(U$53=0,0,U$53/NMM_fec!U$53)</f>
        <v>1.0659298670378705</v>
      </c>
      <c r="V199" s="275">
        <f>IF(V$53=0,0,V$53/NMM_fec!V$53)</f>
        <v>1.0762592464154312</v>
      </c>
      <c r="W199" s="275">
        <f>IF(W$53=0,0,W$53/NMM_fec!W$53)</f>
        <v>1.0943824184436921</v>
      </c>
      <c r="X199" s="275">
        <f>IF(X$53=0,0,X$53/NMM_fec!X$53)</f>
        <v>1.1260239874470341</v>
      </c>
      <c r="Y199" s="275">
        <f>IF(Y$53=0,0,Y$53/NMM_fec!Y$53)</f>
        <v>1.1376418751192001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0.66023099999999979</v>
      </c>
      <c r="C200" s="276">
        <f>IF(C$59=0,0,C$59/NMM_fec!C$59)</f>
        <v>0.66023100000000023</v>
      </c>
      <c r="D200" s="276">
        <f>IF(D$59=0,0,D$59/NMM_fec!D$59)</f>
        <v>0.6602309999999999</v>
      </c>
      <c r="E200" s="276">
        <f>IF(E$59=0,0,E$59/NMM_fec!E$59)</f>
        <v>0.66023100000000012</v>
      </c>
      <c r="F200" s="276">
        <f>IF(F$59=0,0,F$59/NMM_fec!F$59)</f>
        <v>0.66023100000000001</v>
      </c>
      <c r="G200" s="276">
        <f>IF(G$59=0,0,G$59/NMM_fec!G$59)</f>
        <v>0.6602309999999999</v>
      </c>
      <c r="H200" s="276">
        <f>IF(H$59=0,0,H$59/NMM_fec!H$59)</f>
        <v>0.66023100000000023</v>
      </c>
      <c r="I200" s="276">
        <f>IF(I$59=0,0,I$59/NMM_fec!I$59)</f>
        <v>0.66023100000000001</v>
      </c>
      <c r="J200" s="276">
        <f>IF(J$59=0,0,J$59/NMM_fec!J$59)</f>
        <v>0.66023100000000001</v>
      </c>
      <c r="K200" s="276">
        <f>IF(K$59=0,0,K$59/NMM_fec!K$59)</f>
        <v>0.66023100000000001</v>
      </c>
      <c r="L200" s="276">
        <f>IF(L$59=0,0,L$59/NMM_fec!L$59)</f>
        <v>0.66023099999999979</v>
      </c>
      <c r="M200" s="276">
        <f>IF(M$59=0,0,M$59/NMM_fec!M$59)</f>
        <v>0.66023100000000001</v>
      </c>
      <c r="N200" s="276">
        <f>IF(N$59=0,0,N$59/NMM_fec!N$59)</f>
        <v>0.66023100000000012</v>
      </c>
      <c r="O200" s="276">
        <f>IF(O$59=0,0,O$59/NMM_fec!O$59)</f>
        <v>0.66023100000000035</v>
      </c>
      <c r="P200" s="276">
        <f>IF(P$59=0,0,P$59/NMM_fec!P$59)</f>
        <v>0.66023100000000001</v>
      </c>
      <c r="Q200" s="276">
        <f>IF(Q$59=0,0,Q$59/NMM_fec!Q$59)</f>
        <v>0.66023100000000012</v>
      </c>
      <c r="R200" s="276">
        <f>IF(R$59=0,0,R$59/NMM_fec!R$59)</f>
        <v>0.66023100000000001</v>
      </c>
      <c r="S200" s="276">
        <f>IF(S$59=0,0,S$59/NMM_fec!S$59)</f>
        <v>0.66023100000000001</v>
      </c>
      <c r="T200" s="276">
        <f>IF(T$59=0,0,T$59/NMM_fec!T$59)</f>
        <v>0.66023100000000012</v>
      </c>
      <c r="U200" s="276">
        <f>IF(U$59=0,0,U$59/NMM_fec!U$59)</f>
        <v>0.66023100000000012</v>
      </c>
      <c r="V200" s="276">
        <f>IF(V$59=0,0,V$59/NMM_fec!V$59)</f>
        <v>0.6602309999999999</v>
      </c>
      <c r="W200" s="276">
        <f>IF(W$59=0,0,W$59/NMM_fec!W$59)</f>
        <v>0.66023100000000012</v>
      </c>
      <c r="X200" s="276">
        <f>IF(X$59=0,0,X$59/NMM_fec!X$59)</f>
        <v>0.66023100000000023</v>
      </c>
      <c r="Y200" s="276">
        <f>IF(Y$59=0,0,Y$59/NMM_fec!Y$59)</f>
        <v>0.66023100000000001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0.56567716579688632</v>
      </c>
      <c r="C201" s="276">
        <f>IF(C$60=0,0,C$60/NMM_fec!C$60)</f>
        <v>0.57693651664107481</v>
      </c>
      <c r="D201" s="276">
        <f>IF(D$60=0,0,D$60/NMM_fec!D$60)</f>
        <v>0.58019325428149915</v>
      </c>
      <c r="E201" s="276">
        <f>IF(E$60=0,0,E$60/NMM_fec!E$60)</f>
        <v>0.57900912017475392</v>
      </c>
      <c r="F201" s="276">
        <f>IF(F$60=0,0,F$60/NMM_fec!F$60)</f>
        <v>0.58207172363210213</v>
      </c>
      <c r="G201" s="276">
        <f>IF(G$60=0,0,G$60/NMM_fec!G$60)</f>
        <v>0.57114766747756496</v>
      </c>
      <c r="H201" s="276">
        <f>IF(H$60=0,0,H$60/NMM_fec!H$60)</f>
        <v>0.56232064647033009</v>
      </c>
      <c r="I201" s="276">
        <f>IF(I$60=0,0,I$60/NMM_fec!I$60)</f>
        <v>0.55723137137070877</v>
      </c>
      <c r="J201" s="276">
        <f>IF(J$60=0,0,J$60/NMM_fec!J$60)</f>
        <v>0.554504946869536</v>
      </c>
      <c r="K201" s="276">
        <f>IF(K$60=0,0,K$60/NMM_fec!K$60)</f>
        <v>0.54896856051175313</v>
      </c>
      <c r="L201" s="276">
        <f>IF(L$60=0,0,L$60/NMM_fec!L$60)</f>
        <v>0.5436312989039378</v>
      </c>
      <c r="M201" s="276">
        <f>IF(M$60=0,0,M$60/NMM_fec!M$60)</f>
        <v>0.54291376631601596</v>
      </c>
      <c r="N201" s="276">
        <f>IF(N$60=0,0,N$60/NMM_fec!N$60)</f>
        <v>0.54596131426099204</v>
      </c>
      <c r="O201" s="276">
        <f>IF(O$60=0,0,O$60/NMM_fec!O$60)</f>
        <v>0.55478429939941409</v>
      </c>
      <c r="P201" s="276">
        <f>IF(P$60=0,0,P$60/NMM_fec!P$60)</f>
        <v>0.55646481309446716</v>
      </c>
      <c r="Q201" s="276">
        <f>IF(Q$60=0,0,Q$60/NMM_fec!Q$60)</f>
        <v>0.56069135766476752</v>
      </c>
      <c r="R201" s="276">
        <f>IF(R$60=0,0,R$60/NMM_fec!R$60)</f>
        <v>0.57199316887102691</v>
      </c>
      <c r="S201" s="276">
        <f>IF(S$60=0,0,S$60/NMM_fec!S$60)</f>
        <v>0.5718588413491178</v>
      </c>
      <c r="T201" s="276">
        <f>IF(T$60=0,0,T$60/NMM_fec!T$60)</f>
        <v>0.56330117587918738</v>
      </c>
      <c r="U201" s="276">
        <f>IF(U$60=0,0,U$60/NMM_fec!U$60)</f>
        <v>0.56521051942901779</v>
      </c>
      <c r="V201" s="276">
        <f>IF(V$60=0,0,V$60/NMM_fec!V$60)</f>
        <v>0.58043102512633327</v>
      </c>
      <c r="W201" s="276">
        <f>IF(W$60=0,0,W$60/NMM_fec!W$60)</f>
        <v>0.59041100029753912</v>
      </c>
      <c r="X201" s="276">
        <f>IF(X$60=0,0,X$60/NMM_fec!X$60)</f>
        <v>0.59140831346478206</v>
      </c>
      <c r="Y201" s="276">
        <f>IF(Y$60=0,0,Y$60/NMM_fec!Y$60)</f>
        <v>0.59731899692784507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0.73698804738932133</v>
      </c>
      <c r="C202" s="276">
        <f>IF(C$79=0,0,C$79/NMM_fec!C$79)</f>
        <v>0.7536778985372059</v>
      </c>
      <c r="D202" s="276">
        <f>IF(D$79=0,0,D$79/NMM_fec!D$79)</f>
        <v>0.74837218794203497</v>
      </c>
      <c r="E202" s="276">
        <f>IF(E$79=0,0,E$79/NMM_fec!E$79)</f>
        <v>0.74433971781236352</v>
      </c>
      <c r="F202" s="276">
        <f>IF(F$79=0,0,F$79/NMM_fec!F$79)</f>
        <v>0.74559983606058999</v>
      </c>
      <c r="G202" s="276">
        <f>IF(G$79=0,0,G$79/NMM_fec!G$79)</f>
        <v>0.7665398449116877</v>
      </c>
      <c r="H202" s="276">
        <f>IF(H$79=0,0,H$79/NMM_fec!H$79)</f>
        <v>0.76714619039309329</v>
      </c>
      <c r="I202" s="276">
        <f>IF(I$79=0,0,I$79/NMM_fec!I$79)</f>
        <v>0.77716285144624619</v>
      </c>
      <c r="J202" s="276">
        <f>IF(J$79=0,0,J$79/NMM_fec!J$79)</f>
        <v>0.78016846346312319</v>
      </c>
      <c r="K202" s="276">
        <f>IF(K$79=0,0,K$79/NMM_fec!K$79)</f>
        <v>0.78205949433211397</v>
      </c>
      <c r="L202" s="276">
        <f>IF(L$79=0,0,L$79/NMM_fec!L$79)</f>
        <v>0.77778621214134791</v>
      </c>
      <c r="M202" s="276">
        <f>IF(M$79=0,0,M$79/NMM_fec!M$79)</f>
        <v>0.78297018397397322</v>
      </c>
      <c r="N202" s="276">
        <f>IF(N$79=0,0,N$79/NMM_fec!N$79)</f>
        <v>0.78326827506886021</v>
      </c>
      <c r="O202" s="276">
        <f>IF(O$79=0,0,O$79/NMM_fec!O$79)</f>
        <v>0.78435863780817516</v>
      </c>
      <c r="P202" s="276">
        <f>IF(P$79=0,0,P$79/NMM_fec!P$79)</f>
        <v>0.78402167233843656</v>
      </c>
      <c r="Q202" s="276">
        <f>IF(Q$79=0,0,Q$79/NMM_fec!Q$79)</f>
        <v>0.78448756946603049</v>
      </c>
      <c r="R202" s="276">
        <f>IF(R$79=0,0,R$79/NMM_fec!R$79)</f>
        <v>0.78449785612132306</v>
      </c>
      <c r="S202" s="276">
        <f>IF(S$79=0,0,S$79/NMM_fec!S$79)</f>
        <v>0.78523044766417716</v>
      </c>
      <c r="T202" s="276">
        <f>IF(T$79=0,0,T$79/NMM_fec!T$79)</f>
        <v>0.78360255269577417</v>
      </c>
      <c r="U202" s="276">
        <f>IF(U$79=0,0,U$79/NMM_fec!U$79)</f>
        <v>0.78407361956470145</v>
      </c>
      <c r="V202" s="276">
        <f>IF(V$79=0,0,V$79/NMM_fec!V$79)</f>
        <v>0.78248116205315466</v>
      </c>
      <c r="W202" s="276">
        <f>IF(W$79=0,0,W$79/NMM_fec!W$79)</f>
        <v>0.7830825890330585</v>
      </c>
      <c r="X202" s="276">
        <f>IF(X$79=0,0,X$79/NMM_fec!X$79)</f>
        <v>0.78263189176894876</v>
      </c>
      <c r="Y202" s="276">
        <f>IF(Y$79=0,0,Y$79/NMM_fec!Y$79)</f>
        <v>0.78255501450506326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0.6183399693459628</v>
      </c>
      <c r="C203" s="277">
        <f>IF(C$89=0,0,C$89/NMM_fec!C$89)</f>
        <v>0.64006171155794467</v>
      </c>
      <c r="D203" s="277">
        <f>IF(D$89=0,0,D$89/NMM_fec!D$89)</f>
        <v>0.63236964972988496</v>
      </c>
      <c r="E203" s="277">
        <f>IF(E$89=0,0,E$89/NMM_fec!E$89)</f>
        <v>0.63394786656975177</v>
      </c>
      <c r="F203" s="277">
        <f>IF(F$89=0,0,F$89/NMM_fec!F$89)</f>
        <v>0.6355269577194439</v>
      </c>
      <c r="G203" s="277">
        <f>IF(G$89=0,0,G$89/NMM_fec!G$89)</f>
        <v>0.63912500867379229</v>
      </c>
      <c r="H203" s="277">
        <f>IF(H$89=0,0,H$89/NMM_fec!H$89)</f>
        <v>0.63459763820151727</v>
      </c>
      <c r="I203" s="277">
        <f>IF(I$89=0,0,I$89/NMM_fec!I$89)</f>
        <v>0.6382882723951554</v>
      </c>
      <c r="J203" s="277">
        <f>IF(J$89=0,0,J$89/NMM_fec!J$89)</f>
        <v>0.64228580126388279</v>
      </c>
      <c r="K203" s="277">
        <f>IF(K$89=0,0,K$89/NMM_fec!K$89)</f>
        <v>0.66399558384539681</v>
      </c>
      <c r="L203" s="277">
        <f>IF(L$89=0,0,L$89/NMM_fec!L$89)</f>
        <v>0.64159084369318398</v>
      </c>
      <c r="M203" s="277">
        <f>IF(M$89=0,0,M$89/NMM_fec!M$89)</f>
        <v>0.63437330870413078</v>
      </c>
      <c r="N203" s="277">
        <f>IF(N$89=0,0,N$89/NMM_fec!N$89)</f>
        <v>0.63865171484980743</v>
      </c>
      <c r="O203" s="277">
        <f>IF(O$89=0,0,O$89/NMM_fec!O$89)</f>
        <v>0.65615897048047744</v>
      </c>
      <c r="P203" s="277">
        <f>IF(P$89=0,0,P$89/NMM_fec!P$89)</f>
        <v>0.65540446310527511</v>
      </c>
      <c r="Q203" s="277">
        <f>IF(Q$89=0,0,Q$89/NMM_fec!Q$89)</f>
        <v>0.66037252956149584</v>
      </c>
      <c r="R203" s="277">
        <f>IF(R$89=0,0,R$89/NMM_fec!R$89)</f>
        <v>0.67274724907921113</v>
      </c>
      <c r="S203" s="277">
        <f>IF(S$89=0,0,S$89/NMM_fec!S$89)</f>
        <v>0.67682201779104856</v>
      </c>
      <c r="T203" s="277">
        <f>IF(T$89=0,0,T$89/NMM_fec!T$89)</f>
        <v>0.66244253692305233</v>
      </c>
      <c r="U203" s="277">
        <f>IF(U$89=0,0,U$89/NMM_fec!U$89)</f>
        <v>0.66790734207663405</v>
      </c>
      <c r="V203" s="277">
        <f>IF(V$89=0,0,V$89/NMM_fec!V$89)</f>
        <v>0.67868137509757209</v>
      </c>
      <c r="W203" s="277">
        <f>IF(W$89=0,0,W$89/NMM_fec!W$89)</f>
        <v>0.69447572574557503</v>
      </c>
      <c r="X203" s="277">
        <f>IF(X$89=0,0,X$89/NMM_fec!X$89)</f>
        <v>0.7045359802770903</v>
      </c>
      <c r="Y203" s="277">
        <f>IF(Y$89=0,0,Y$89/NMM_fec!Y$89)</f>
        <v>0.70853577905893583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0.38287196945981644</v>
      </c>
      <c r="C205" s="320">
        <f>IF(C$99=0,0,C$99/NMM_fec!C$99)</f>
        <v>0.40029178120845921</v>
      </c>
      <c r="D205" s="320">
        <f>IF(D$99=0,0,D$99/NMM_fec!D$99)</f>
        <v>0.39849461332197222</v>
      </c>
      <c r="E205" s="320">
        <f>IF(E$99=0,0,E$99/NMM_fec!E$99)</f>
        <v>0.39779592633705041</v>
      </c>
      <c r="F205" s="320">
        <f>IF(F$99=0,0,F$99/NMM_fec!F$99)</f>
        <v>0.39991140742162523</v>
      </c>
      <c r="G205" s="320">
        <f>IF(G$99=0,0,G$99/NMM_fec!G$99)</f>
        <v>0.39257207046221965</v>
      </c>
      <c r="H205" s="320">
        <f>IF(H$99=0,0,H$99/NMM_fec!H$99)</f>
        <v>0.38537205556296511</v>
      </c>
      <c r="I205" s="320">
        <f>IF(I$99=0,0,I$99/NMM_fec!I$99)</f>
        <v>0.38430406730958711</v>
      </c>
      <c r="J205" s="320">
        <f>IF(J$99=0,0,J$99/NMM_fec!J$99)</f>
        <v>0.38569970973670115</v>
      </c>
      <c r="K205" s="320">
        <f>IF(K$99=0,0,K$99/NMM_fec!K$99)</f>
        <v>0.4016421709123657</v>
      </c>
      <c r="L205" s="320">
        <f>IF(L$99=0,0,L$99/NMM_fec!L$99)</f>
        <v>0.39920860165442379</v>
      </c>
      <c r="M205" s="320">
        <f>IF(M$99=0,0,M$99/NMM_fec!M$99)</f>
        <v>0.39725534899883586</v>
      </c>
      <c r="N205" s="320">
        <f>IF(N$99=0,0,N$99/NMM_fec!N$99)</f>
        <v>0.4108934318343615</v>
      </c>
      <c r="O205" s="320">
        <f>IF(O$99=0,0,O$99/NMM_fec!O$99)</f>
        <v>0.42316453246604263</v>
      </c>
      <c r="P205" s="320">
        <f>IF(P$99=0,0,P$99/NMM_fec!P$99)</f>
        <v>0.42809945754757328</v>
      </c>
      <c r="Q205" s="320">
        <f>IF(Q$99=0,0,Q$99/NMM_fec!Q$99)</f>
        <v>0.43840830778770667</v>
      </c>
      <c r="R205" s="320">
        <f>IF(R$99=0,0,R$99/NMM_fec!R$99)</f>
        <v>0.44862714513008867</v>
      </c>
      <c r="S205" s="320">
        <f>IF(S$99=0,0,S$99/NMM_fec!S$99)</f>
        <v>0.45114520512461315</v>
      </c>
      <c r="T205" s="320">
        <f>IF(T$99=0,0,T$99/NMM_fec!T$99)</f>
        <v>0.43935785921858383</v>
      </c>
      <c r="U205" s="320">
        <f>IF(U$99=0,0,U$99/NMM_fec!U$99)</f>
        <v>0.44539172174622071</v>
      </c>
      <c r="V205" s="320">
        <f>IF(V$99=0,0,V$99/NMM_fec!V$99)</f>
        <v>0.45009377707503545</v>
      </c>
      <c r="W205" s="320">
        <f>IF(W$99=0,0,W$99/NMM_fec!W$99)</f>
        <v>0.45907053274541387</v>
      </c>
      <c r="X205" s="320">
        <f>IF(X$99=0,0,X$99/NMM_fec!X$99)</f>
        <v>0.46716827811340961</v>
      </c>
      <c r="Y205" s="320">
        <f>IF(Y$99=0,0,Y$99/NMM_fec!Y$99)</f>
        <v>0.46601095396104097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0.38485975883560253</v>
      </c>
      <c r="C206" s="273">
        <f>IF(C$100=0,0,C$100/NMM_fec!C$100)</f>
        <v>0.38633626572568031</v>
      </c>
      <c r="D206" s="273">
        <f>IF(D$100=0,0,D$100/NMM_fec!D$100)</f>
        <v>0.38682894547950508</v>
      </c>
      <c r="E206" s="273">
        <f>IF(E$100=0,0,E$100/NMM_fec!E$100)</f>
        <v>0.38682894547950525</v>
      </c>
      <c r="F206" s="273">
        <f>IF(F$100=0,0,F$100/NMM_fec!F$100)</f>
        <v>0.38821549965361696</v>
      </c>
      <c r="G206" s="273">
        <f>IF(G$100=0,0,G$100/NMM_fec!G$100)</f>
        <v>0.38821549965361718</v>
      </c>
      <c r="H206" s="273">
        <f>IF(H$100=0,0,H$100/NMM_fec!H$100)</f>
        <v>0.38877688411737982</v>
      </c>
      <c r="I206" s="273">
        <f>IF(I$100=0,0,I$100/NMM_fec!I$100)</f>
        <v>0.39069344200521383</v>
      </c>
      <c r="J206" s="273">
        <f>IF(J$100=0,0,J$100/NMM_fec!J$100)</f>
        <v>0.39069344200521366</v>
      </c>
      <c r="K206" s="273">
        <f>IF(K$100=0,0,K$100/NMM_fec!K$100)</f>
        <v>0.39564428552391767</v>
      </c>
      <c r="L206" s="273">
        <f>IF(L$100=0,0,L$100/NMM_fec!L$100)</f>
        <v>0.40634674687056516</v>
      </c>
      <c r="M206" s="273">
        <f>IF(M$100=0,0,M$100/NMM_fec!M$100)</f>
        <v>0.40896329519573932</v>
      </c>
      <c r="N206" s="273">
        <f>IF(N$100=0,0,N$100/NMM_fec!N$100)</f>
        <v>0.41934578302764575</v>
      </c>
      <c r="O206" s="273">
        <f>IF(O$100=0,0,O$100/NMM_fec!O$100)</f>
        <v>0.4203983552584315</v>
      </c>
      <c r="P206" s="273">
        <f>IF(P$100=0,0,P$100/NMM_fec!P$100)</f>
        <v>0.42557858249043695</v>
      </c>
      <c r="Q206" s="273">
        <f>IF(Q$100=0,0,Q$100/NMM_fec!Q$100)</f>
        <v>0.43240600512279226</v>
      </c>
      <c r="R206" s="273">
        <f>IF(R$100=0,0,R$100/NMM_fec!R$100)</f>
        <v>0.43401416900734058</v>
      </c>
      <c r="S206" s="273">
        <f>IF(S$100=0,0,S$100/NMM_fec!S$100)</f>
        <v>0.44007375105172092</v>
      </c>
      <c r="T206" s="273">
        <f>IF(T$100=0,0,T$100/NMM_fec!T$100)</f>
        <v>0.44007375105172075</v>
      </c>
      <c r="U206" s="273">
        <f>IF(U$100=0,0,U$100/NMM_fec!U$100)</f>
        <v>0.442590054584661</v>
      </c>
      <c r="V206" s="273">
        <f>IF(V$100=0,0,V$100/NMM_fec!V$100)</f>
        <v>0.44463325434188788</v>
      </c>
      <c r="W206" s="273">
        <f>IF(W$100=0,0,W$100/NMM_fec!W$100)</f>
        <v>0.44533878001118504</v>
      </c>
      <c r="X206" s="273">
        <f>IF(X$100=0,0,X$100/NMM_fec!X$100)</f>
        <v>0.44772811603017859</v>
      </c>
      <c r="Y206" s="273">
        <f>IF(Y$100=0,0,Y$100/NMM_fec!Y$100)</f>
        <v>0.4485439237268436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9.9894796625406471E-2</v>
      </c>
      <c r="C207" s="274">
        <f>IF(C$101=0,0,C$101/NMM_fec!C$101)</f>
        <v>0.10027804104656024</v>
      </c>
      <c r="D207" s="274">
        <f>IF(D$101=0,0,D$101/NMM_fec!D$101)</f>
        <v>0.10040592176851135</v>
      </c>
      <c r="E207" s="274">
        <f>IF(E$101=0,0,E$101/NMM_fec!E$101)</f>
        <v>0.10040592176851128</v>
      </c>
      <c r="F207" s="274">
        <f>IF(F$101=0,0,F$101/NMM_fec!F$101)</f>
        <v>0.10076581792302759</v>
      </c>
      <c r="G207" s="274">
        <f>IF(G$101=0,0,G$101/NMM_fec!G$101)</f>
        <v>0.10076581792302759</v>
      </c>
      <c r="H207" s="274">
        <f>IF(H$101=0,0,H$101/NMM_fec!H$101)</f>
        <v>0.10091153174617691</v>
      </c>
      <c r="I207" s="274">
        <f>IF(I$101=0,0,I$101/NMM_fec!I$101)</f>
        <v>0.10140899648763298</v>
      </c>
      <c r="J207" s="274">
        <f>IF(J$101=0,0,J$101/NMM_fec!J$101)</f>
        <v>0.10140899648763296</v>
      </c>
      <c r="K207" s="274">
        <f>IF(K$101=0,0,K$101/NMM_fec!K$101)</f>
        <v>0.10269404511916938</v>
      </c>
      <c r="L207" s="274">
        <f>IF(L$101=0,0,L$101/NMM_fec!L$101)</f>
        <v>0.10547199260541548</v>
      </c>
      <c r="M207" s="274">
        <f>IF(M$101=0,0,M$101/NMM_fec!M$101)</f>
        <v>0.10615114795175416</v>
      </c>
      <c r="N207" s="274">
        <f>IF(N$101=0,0,N$101/NMM_fec!N$101)</f>
        <v>0.10884604261564935</v>
      </c>
      <c r="O207" s="274">
        <f>IF(O$101=0,0,O$101/NMM_fec!O$101)</f>
        <v>0.10911924989833853</v>
      </c>
      <c r="P207" s="274">
        <f>IF(P$101=0,0,P$101/NMM_fec!P$101)</f>
        <v>0.11046383772269362</v>
      </c>
      <c r="Q207" s="274">
        <f>IF(Q$101=0,0,Q$101/NMM_fec!Q$101)</f>
        <v>0.11223597414297895</v>
      </c>
      <c r="R207" s="274">
        <f>IF(R$101=0,0,R$101/NMM_fec!R$101)</f>
        <v>0.11265339165805857</v>
      </c>
      <c r="S207" s="274">
        <f>IF(S$101=0,0,S$101/NMM_fec!S$101)</f>
        <v>0.11422622618300271</v>
      </c>
      <c r="T207" s="274">
        <f>IF(T$101=0,0,T$101/NMM_fec!T$101)</f>
        <v>0.11422622618300272</v>
      </c>
      <c r="U207" s="274">
        <f>IF(U$101=0,0,U$101/NMM_fec!U$101)</f>
        <v>0.11487936183540602</v>
      </c>
      <c r="V207" s="274">
        <f>IF(V$101=0,0,V$101/NMM_fec!V$101)</f>
        <v>0.11540969793713503</v>
      </c>
      <c r="W207" s="274">
        <f>IF(W$101=0,0,W$101/NMM_fec!W$101)</f>
        <v>0.11559282527541975</v>
      </c>
      <c r="X207" s="274">
        <f>IF(X$101=0,0,X$101/NMM_fec!X$101)</f>
        <v>0.11621300504274394</v>
      </c>
      <c r="Y207" s="274">
        <f>IF(Y$101=0,0,Y$101/NMM_fec!Y$101)</f>
        <v>0.11642475735530151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0.54583013817907022</v>
      </c>
      <c r="C208" s="274">
        <f>IF(C$102=0,0,C$102/NMM_fec!C$102)</f>
        <v>0.5479242047613283</v>
      </c>
      <c r="D208" s="274">
        <f>IF(D$102=0,0,D$102/NMM_fec!D$102)</f>
        <v>0.5486229513876888</v>
      </c>
      <c r="E208" s="274">
        <f>IF(E$102=0,0,E$102/NMM_fec!E$102)</f>
        <v>0.5486229513876888</v>
      </c>
      <c r="F208" s="274">
        <f>IF(F$102=0,0,F$102/NMM_fec!F$102)</f>
        <v>0.55058944187954473</v>
      </c>
      <c r="G208" s="274">
        <f>IF(G$102=0,0,G$102/NMM_fec!G$102)</f>
        <v>0.55058944187954495</v>
      </c>
      <c r="H208" s="274">
        <f>IF(H$102=0,0,H$102/NMM_fec!H$102)</f>
        <v>0.55138562945798753</v>
      </c>
      <c r="I208" s="274">
        <f>IF(I$102=0,0,I$102/NMM_fec!I$102)</f>
        <v>0.55410380155243977</v>
      </c>
      <c r="J208" s="274">
        <f>IF(J$102=0,0,J$102/NMM_fec!J$102)</f>
        <v>0.55410380155243932</v>
      </c>
      <c r="K208" s="274">
        <f>IF(K$102=0,0,K$102/NMM_fec!K$102)</f>
        <v>0.56112537120184369</v>
      </c>
      <c r="L208" s="274">
        <f>IF(L$102=0,0,L$102/NMM_fec!L$102)</f>
        <v>0.57630421445989455</v>
      </c>
      <c r="M208" s="274">
        <f>IF(M$102=0,0,M$102/NMM_fec!M$102)</f>
        <v>0.58001515305789975</v>
      </c>
      <c r="N208" s="274">
        <f>IF(N$102=0,0,N$102/NMM_fec!N$102)</f>
        <v>0.59474019156303692</v>
      </c>
      <c r="O208" s="274">
        <f>IF(O$102=0,0,O$102/NMM_fec!O$102)</f>
        <v>0.59623300974676019</v>
      </c>
      <c r="P208" s="274">
        <f>IF(P$102=0,0,P$102/NMM_fec!P$102)</f>
        <v>0.6035799045075928</v>
      </c>
      <c r="Q208" s="274">
        <f>IF(Q$102=0,0,Q$102/NMM_fec!Q$102)</f>
        <v>0.61326294606564058</v>
      </c>
      <c r="R208" s="274">
        <f>IF(R$102=0,0,R$102/NMM_fec!R$102)</f>
        <v>0.61554373613310132</v>
      </c>
      <c r="S208" s="274">
        <f>IF(S$102=0,0,S$102/NMM_fec!S$102)</f>
        <v>0.62413778222043015</v>
      </c>
      <c r="T208" s="274">
        <f>IF(T$102=0,0,T$102/NMM_fec!T$102)</f>
        <v>0.62413778222043026</v>
      </c>
      <c r="U208" s="274">
        <f>IF(U$102=0,0,U$102/NMM_fec!U$102)</f>
        <v>0.62770654791638347</v>
      </c>
      <c r="V208" s="274">
        <f>IF(V$102=0,0,V$102/NMM_fec!V$102)</f>
        <v>0.63060433075860256</v>
      </c>
      <c r="W208" s="274">
        <f>IF(W$102=0,0,W$102/NMM_fec!W$102)</f>
        <v>0.63160494764493713</v>
      </c>
      <c r="X208" s="274">
        <f>IF(X$102=0,0,X$102/NMM_fec!X$102)</f>
        <v>0.63499364074537756</v>
      </c>
      <c r="Y208" s="274">
        <f>IF(Y$102=0,0,Y$102/NMM_fec!Y$102)</f>
        <v>0.63615066591513147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0.38129602564687326</v>
      </c>
      <c r="C209" s="274">
        <f>IF(C$103=0,0,C$103/NMM_fec!C$103)</f>
        <v>0.38275886034471279</v>
      </c>
      <c r="D209" s="274">
        <f>IF(D$103=0,0,D$103/NMM_fec!D$103)</f>
        <v>0.38324697797129575</v>
      </c>
      <c r="E209" s="274">
        <f>IF(E$103=0,0,E$103/NMM_fec!E$103)</f>
        <v>0.38324697797129564</v>
      </c>
      <c r="F209" s="274">
        <f>IF(F$103=0,0,F$103/NMM_fec!F$103)</f>
        <v>0.38462069289938416</v>
      </c>
      <c r="G209" s="274">
        <f>IF(G$103=0,0,G$103/NMM_fec!G$103)</f>
        <v>0.38462069289938416</v>
      </c>
      <c r="H209" s="274">
        <f>IF(H$103=0,0,H$103/NMM_fec!H$103)</f>
        <v>0.38517687904246217</v>
      </c>
      <c r="I209" s="274">
        <f>IF(I$103=0,0,I$103/NMM_fec!I$103)</f>
        <v>0.38707568994377378</v>
      </c>
      <c r="J209" s="274">
        <f>IF(J$103=0,0,J$103/NMM_fec!J$103)</f>
        <v>0.38707568994377389</v>
      </c>
      <c r="K209" s="274">
        <f>IF(K$103=0,0,K$103/NMM_fec!K$103)</f>
        <v>0.39198068952853854</v>
      </c>
      <c r="L209" s="274">
        <f>IF(L$103=0,0,L$103/NMM_fec!L$103)</f>
        <v>0.40258404797906233</v>
      </c>
      <c r="M209" s="274">
        <f>IF(M$103=0,0,M$103/NMM_fec!M$103)</f>
        <v>0.40517636753026831</v>
      </c>
      <c r="N209" s="274">
        <f>IF(N$103=0,0,N$103/NMM_fec!N$103)</f>
        <v>0.41546271536411389</v>
      </c>
      <c r="O209" s="274">
        <f>IF(O$103=0,0,O$103/NMM_fec!O$103)</f>
        <v>0.41650554096250614</v>
      </c>
      <c r="P209" s="274">
        <f>IF(P$103=0,0,P$103/NMM_fec!P$103)</f>
        <v>0.42163780020802294</v>
      </c>
      <c r="Q209" s="274">
        <f>IF(Q$103=0,0,Q$103/NMM_fec!Q$103)</f>
        <v>0.42840200211628371</v>
      </c>
      <c r="R209" s="274">
        <f>IF(R$103=0,0,R$103/NMM_fec!R$103)</f>
        <v>0.42999527468814819</v>
      </c>
      <c r="S209" s="274">
        <f>IF(S$103=0,0,S$103/NMM_fec!S$103)</f>
        <v>0.43599874607625538</v>
      </c>
      <c r="T209" s="274">
        <f>IF(T$103=0,0,T$103/NMM_fec!T$103)</f>
        <v>0.43599874607625511</v>
      </c>
      <c r="U209" s="274">
        <f>IF(U$103=0,0,U$103/NMM_fec!U$103)</f>
        <v>0.43849174908424499</v>
      </c>
      <c r="V209" s="274">
        <f>IF(V$103=0,0,V$103/NMM_fec!V$103)</f>
        <v>0.44051602917367333</v>
      </c>
      <c r="W209" s="274">
        <f>IF(W$103=0,0,W$103/NMM_fec!W$103)</f>
        <v>0.44121502180025746</v>
      </c>
      <c r="X209" s="274">
        <f>IF(X$103=0,0,X$103/NMM_fec!X$103)</f>
        <v>0.44358223299098676</v>
      </c>
      <c r="Y209" s="274">
        <f>IF(Y$103=0,0,Y$103/NMM_fec!Y$103)</f>
        <v>0.44439048645290163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0.56665817085105397</v>
      </c>
      <c r="C210" s="275">
        <f>IF(C$104=0,0,C$104/NMM_fec!C$104)</f>
        <v>0.55920462475107113</v>
      </c>
      <c r="D210" s="275">
        <f>IF(D$104=0,0,D$104/NMM_fec!D$104)</f>
        <v>0.55162390594309629</v>
      </c>
      <c r="E210" s="275">
        <f>IF(E$104=0,0,E$104/NMM_fec!E$104)</f>
        <v>0.55253573679695922</v>
      </c>
      <c r="F210" s="275">
        <f>IF(F$104=0,0,F$104/NMM_fec!F$104)</f>
        <v>0.55543630772039976</v>
      </c>
      <c r="G210" s="275">
        <f>IF(G$104=0,0,G$104/NMM_fec!G$104)</f>
        <v>0.55862445658537463</v>
      </c>
      <c r="H210" s="275">
        <f>IF(H$104=0,0,H$104/NMM_fec!H$104)</f>
        <v>0.56007623733851641</v>
      </c>
      <c r="I210" s="275">
        <f>IF(I$104=0,0,I$104/NMM_fec!I$104)</f>
        <v>0.57126797078108604</v>
      </c>
      <c r="J210" s="275">
        <f>IF(J$104=0,0,J$104/NMM_fec!J$104)</f>
        <v>0.57973896840200934</v>
      </c>
      <c r="K210" s="275">
        <f>IF(K$104=0,0,K$104/NMM_fec!K$104)</f>
        <v>0.63291605733280465</v>
      </c>
      <c r="L210" s="275">
        <f>IF(L$104=0,0,L$104/NMM_fec!L$104)</f>
        <v>0.62252556051323726</v>
      </c>
      <c r="M210" s="275">
        <f>IF(M$104=0,0,M$104/NMM_fec!M$104)</f>
        <v>0.62178559361438912</v>
      </c>
      <c r="N210" s="275">
        <f>IF(N$104=0,0,N$104/NMM_fec!N$104)</f>
        <v>0.6312644909255043</v>
      </c>
      <c r="O210" s="275">
        <f>IF(O$104=0,0,O$104/NMM_fec!O$104)</f>
        <v>0.64995147011599919</v>
      </c>
      <c r="P210" s="275">
        <f>IF(P$104=0,0,P$104/NMM_fec!P$104)</f>
        <v>0.65900798865521437</v>
      </c>
      <c r="Q210" s="275">
        <f>IF(Q$104=0,0,Q$104/NMM_fec!Q$104)</f>
        <v>0.67120290369830193</v>
      </c>
      <c r="R210" s="275">
        <f>IF(R$104=0,0,R$104/NMM_fec!R$104)</f>
        <v>0.68802564875309447</v>
      </c>
      <c r="S210" s="275">
        <f>IF(S$104=0,0,S$104/NMM_fec!S$104)</f>
        <v>0.70073724151491323</v>
      </c>
      <c r="T210" s="275">
        <f>IF(T$104=0,0,T$104/NMM_fec!T$104)</f>
        <v>0.67987205361858472</v>
      </c>
      <c r="U210" s="275">
        <f>IF(U$104=0,0,U$104/NMM_fec!U$104)</f>
        <v>0.69307370068056762</v>
      </c>
      <c r="V210" s="275">
        <f>IF(V$104=0,0,V$104/NMM_fec!V$104)</f>
        <v>0.68878638103239309</v>
      </c>
      <c r="W210" s="275">
        <f>IF(W$104=0,0,W$104/NMM_fec!W$104)</f>
        <v>0.70139076861482941</v>
      </c>
      <c r="X210" s="275">
        <f>IF(X$104=0,0,X$104/NMM_fec!X$104)</f>
        <v>0.72544115866131476</v>
      </c>
      <c r="Y210" s="275">
        <f>IF(Y$104=0,0,Y$104/NMM_fec!Y$104)</f>
        <v>0.71776203514124215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0.36777416557312548</v>
      </c>
      <c r="C211" s="276">
        <f>IF(C$110=0,0,C$110/NMM_fec!C$110)</f>
        <v>0.38810099705578766</v>
      </c>
      <c r="D211" s="276">
        <f>IF(D$110=0,0,D$110/NMM_fec!D$110)</f>
        <v>0.38997317430827644</v>
      </c>
      <c r="E211" s="276">
        <f>IF(E$110=0,0,E$110/NMM_fec!E$110)</f>
        <v>0.38952489380358679</v>
      </c>
      <c r="F211" s="276">
        <f>IF(F$110=0,0,F$110/NMM_fec!F$110)</f>
        <v>0.3912162029169915</v>
      </c>
      <c r="G211" s="276">
        <f>IF(G$110=0,0,G$110/NMM_fec!G$110)</f>
        <v>0.37969455729604368</v>
      </c>
      <c r="H211" s="276">
        <f>IF(H$110=0,0,H$110/NMM_fec!H$110)</f>
        <v>0.37177323879745067</v>
      </c>
      <c r="I211" s="276">
        <f>IF(I$110=0,0,I$110/NMM_fec!I$110)</f>
        <v>0.3684592616610185</v>
      </c>
      <c r="J211" s="276">
        <f>IF(J$110=0,0,J$110/NMM_fec!J$110)</f>
        <v>0.36802866458471389</v>
      </c>
      <c r="K211" s="276">
        <f>IF(K$110=0,0,K$110/NMM_fec!K$110)</f>
        <v>0.37680453568199429</v>
      </c>
      <c r="L211" s="276">
        <f>IF(L$110=0,0,L$110/NMM_fec!L$110)</f>
        <v>0.37804723060820244</v>
      </c>
      <c r="M211" s="276">
        <f>IF(M$110=0,0,M$110/NMM_fec!M$110)</f>
        <v>0.3765654722219986</v>
      </c>
      <c r="N211" s="276">
        <f>IF(N$110=0,0,N$110/NMM_fec!N$110)</f>
        <v>0.39080608338040257</v>
      </c>
      <c r="O211" s="276">
        <f>IF(O$110=0,0,O$110/NMM_fec!O$110)</f>
        <v>0.4011936793690089</v>
      </c>
      <c r="P211" s="276">
        <f>IF(P$110=0,0,P$110/NMM_fec!P$110)</f>
        <v>0.40628647373396781</v>
      </c>
      <c r="Q211" s="276">
        <f>IF(Q$110=0,0,Q$110/NMM_fec!Q$110)</f>
        <v>0.41595963729206109</v>
      </c>
      <c r="R211" s="276">
        <f>IF(R$110=0,0,R$110/NMM_fec!R$110)</f>
        <v>0.42478353364481786</v>
      </c>
      <c r="S211" s="276">
        <f>IF(S$110=0,0,S$110/NMM_fec!S$110)</f>
        <v>0.42699481067081185</v>
      </c>
      <c r="T211" s="276">
        <f>IF(T$110=0,0,T$110/NMM_fec!T$110)</f>
        <v>0.4175084271969795</v>
      </c>
      <c r="U211" s="276">
        <f>IF(U$110=0,0,U$110/NMM_fec!U$110)</f>
        <v>0.42247495724981882</v>
      </c>
      <c r="V211" s="276">
        <f>IF(V$110=0,0,V$110/NMM_fec!V$110)</f>
        <v>0.42937603906810717</v>
      </c>
      <c r="W211" s="276">
        <f>IF(W$110=0,0,W$110/NMM_fec!W$110)</f>
        <v>0.43780395139555428</v>
      </c>
      <c r="X211" s="276">
        <f>IF(X$110=0,0,X$110/NMM_fec!X$110)</f>
        <v>0.44403913774989401</v>
      </c>
      <c r="Y211" s="276">
        <f>IF(Y$110=0,0,Y$110/NMM_fec!Y$110)</f>
        <v>0.44386836441318128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0.46539368740201237</v>
      </c>
      <c r="C212" s="276">
        <f>IF(C$118=0,0,C$118/NMM_fec!C$118)</f>
        <v>0.46717916112399044</v>
      </c>
      <c r="D212" s="276">
        <f>IF(D$118=0,0,D$118/NMM_fec!D$118)</f>
        <v>0.46777493670737341</v>
      </c>
      <c r="E212" s="276">
        <f>IF(E$118=0,0,E$118/NMM_fec!E$118)</f>
        <v>0.46777493670737358</v>
      </c>
      <c r="F212" s="276">
        <f>IF(F$118=0,0,F$118/NMM_fec!F$118)</f>
        <v>0.46945163463449596</v>
      </c>
      <c r="G212" s="276">
        <f>IF(G$118=0,0,G$118/NMM_fec!G$118)</f>
        <v>0.46945163463449613</v>
      </c>
      <c r="H212" s="276">
        <f>IF(H$118=0,0,H$118/NMM_fec!H$118)</f>
        <v>0.4701304917496989</v>
      </c>
      <c r="I212" s="276">
        <f>IF(I$118=0,0,I$118/NMM_fec!I$118)</f>
        <v>0.47244809945500182</v>
      </c>
      <c r="J212" s="276">
        <f>IF(J$118=0,0,J$118/NMM_fec!J$118)</f>
        <v>0.47244809945500182</v>
      </c>
      <c r="K212" s="276">
        <f>IF(K$118=0,0,K$118/NMM_fec!K$118)</f>
        <v>0.478434933017157</v>
      </c>
      <c r="L212" s="276">
        <f>IF(L$118=0,0,L$118/NMM_fec!L$118)</f>
        <v>0.49137694068629734</v>
      </c>
      <c r="M212" s="276">
        <f>IF(M$118=0,0,M$118/NMM_fec!M$118)</f>
        <v>0.49454101550929902</v>
      </c>
      <c r="N212" s="276">
        <f>IF(N$118=0,0,N$118/NMM_fec!N$118)</f>
        <v>0.50709609352295437</v>
      </c>
      <c r="O212" s="276">
        <f>IF(O$118=0,0,O$118/NMM_fec!O$118)</f>
        <v>0.50836892202865325</v>
      </c>
      <c r="P212" s="276">
        <f>IF(P$118=0,0,P$118/NMM_fec!P$118)</f>
        <v>0.51463313905247887</v>
      </c>
      <c r="Q212" s="276">
        <f>IF(Q$118=0,0,Q$118/NMM_fec!Q$118)</f>
        <v>0.52288923577700297</v>
      </c>
      <c r="R212" s="276">
        <f>IF(R$118=0,0,R$118/NMM_fec!R$118)</f>
        <v>0.52483391641194677</v>
      </c>
      <c r="S212" s="276">
        <f>IF(S$118=0,0,S$118/NMM_fec!S$118)</f>
        <v>0.53216149786728317</v>
      </c>
      <c r="T212" s="276">
        <f>IF(T$118=0,0,T$118/NMM_fec!T$118)</f>
        <v>0.53216149786728328</v>
      </c>
      <c r="U212" s="276">
        <f>IF(U$118=0,0,U$118/NMM_fec!U$118)</f>
        <v>0.53520435114807563</v>
      </c>
      <c r="V212" s="276">
        <f>IF(V$118=0,0,V$118/NMM_fec!V$118)</f>
        <v>0.53767510119996864</v>
      </c>
      <c r="W212" s="276">
        <f>IF(W$118=0,0,W$118/NMM_fec!W$118)</f>
        <v>0.53852826182602209</v>
      </c>
      <c r="X212" s="276">
        <f>IF(X$118=0,0,X$118/NMM_fec!X$118)</f>
        <v>0.54141757897283493</v>
      </c>
      <c r="Y212" s="276">
        <f>IF(Y$118=0,0,Y$118/NMM_fec!Y$118)</f>
        <v>0.54240409872047091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0.39412774182197063</v>
      </c>
      <c r="C213" s="276">
        <f>IF(C$119=0,0,C$119/NMM_fec!C$119)</f>
        <v>0.41248933838218726</v>
      </c>
      <c r="D213" s="276">
        <f>IF(D$119=0,0,D$119/NMM_fec!D$119)</f>
        <v>0.41056829217106672</v>
      </c>
      <c r="E213" s="276">
        <f>IF(E$119=0,0,E$119/NMM_fec!E$119)</f>
        <v>0.40983280512737863</v>
      </c>
      <c r="F213" s="276">
        <f>IF(F$119=0,0,F$119/NMM_fec!F$119)</f>
        <v>0.41203349915900062</v>
      </c>
      <c r="G213" s="276">
        <f>IF(G$119=0,0,G$119/NMM_fec!G$119)</f>
        <v>0.40433034667838169</v>
      </c>
      <c r="H213" s="276">
        <f>IF(H$119=0,0,H$119/NMM_fec!H$119)</f>
        <v>0.39672168410532904</v>
      </c>
      <c r="I213" s="276">
        <f>IF(I$119=0,0,I$119/NMM_fec!I$119)</f>
        <v>0.39551927055383024</v>
      </c>
      <c r="J213" s="276">
        <f>IF(J$119=0,0,J$119/NMM_fec!J$119)</f>
        <v>0.39695306162619332</v>
      </c>
      <c r="K213" s="276">
        <f>IF(K$119=0,0,K$119/NMM_fec!K$119)</f>
        <v>0.41315823086265535</v>
      </c>
      <c r="L213" s="276">
        <f>IF(L$119=0,0,L$119/NMM_fec!L$119)</f>
        <v>0.41067086808999304</v>
      </c>
      <c r="M213" s="276">
        <f>IF(M$119=0,0,M$119/NMM_fec!M$119)</f>
        <v>0.40860191060909029</v>
      </c>
      <c r="N213" s="276">
        <f>IF(N$119=0,0,N$119/NMM_fec!N$119)</f>
        <v>0.42275605401608096</v>
      </c>
      <c r="O213" s="276">
        <f>IF(O$119=0,0,O$119/NMM_fec!O$119)</f>
        <v>0.43548162041568272</v>
      </c>
      <c r="P213" s="276">
        <f>IF(P$119=0,0,P$119/NMM_fec!P$119)</f>
        <v>0.44054560954276389</v>
      </c>
      <c r="Q213" s="276">
        <f>IF(Q$119=0,0,Q$119/NMM_fec!Q$119)</f>
        <v>0.45120689283523296</v>
      </c>
      <c r="R213" s="276">
        <f>IF(R$119=0,0,R$119/NMM_fec!R$119)</f>
        <v>0.46173063298431577</v>
      </c>
      <c r="S213" s="276">
        <f>IF(S$119=0,0,S$119/NMM_fec!S$119)</f>
        <v>0.46419672536231027</v>
      </c>
      <c r="T213" s="276">
        <f>IF(T$119=0,0,T$119/NMM_fec!T$119)</f>
        <v>0.45205155911190814</v>
      </c>
      <c r="U213" s="276">
        <f>IF(U$119=0,0,U$119/NMM_fec!U$119)</f>
        <v>0.4582417624854242</v>
      </c>
      <c r="V213" s="276">
        <f>IF(V$119=0,0,V$119/NMM_fec!V$119)</f>
        <v>0.46321617934029091</v>
      </c>
      <c r="W213" s="276">
        <f>IF(W$119=0,0,W$119/NMM_fec!W$119)</f>
        <v>0.47250467599327328</v>
      </c>
      <c r="X213" s="276">
        <f>IF(X$119=0,0,X$119/NMM_fec!X$119)</f>
        <v>0.48067752491424337</v>
      </c>
      <c r="Y213" s="276">
        <f>IF(Y$119=0,0,Y$119/NMM_fec!Y$119)</f>
        <v>0.47957677984754143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0.47832128982984617</v>
      </c>
      <c r="C214" s="277">
        <f>IF(C$127=0,0,C$127/NMM_fec!C$127)</f>
        <v>0.48015636004410145</v>
      </c>
      <c r="D214" s="277">
        <f>IF(D$127=0,0,D$127/NMM_fec!D$127)</f>
        <v>0.48076868494924507</v>
      </c>
      <c r="E214" s="277">
        <f>IF(E$127=0,0,E$127/NMM_fec!E$127)</f>
        <v>0.48076868494924474</v>
      </c>
      <c r="F214" s="277">
        <f>IF(F$127=0,0,F$127/NMM_fec!F$127)</f>
        <v>0.48249195781878779</v>
      </c>
      <c r="G214" s="277">
        <f>IF(G$127=0,0,G$127/NMM_fec!G$127)</f>
        <v>0.48249195781878773</v>
      </c>
      <c r="H214" s="277">
        <f>IF(H$127=0,0,H$127/NMM_fec!H$127)</f>
        <v>0.48318967207607955</v>
      </c>
      <c r="I214" s="277">
        <f>IF(I$127=0,0,I$127/NMM_fec!I$127)</f>
        <v>0.48557165777319627</v>
      </c>
      <c r="J214" s="277">
        <f>IF(J$127=0,0,J$127/NMM_fec!J$127)</f>
        <v>0.48557165777319627</v>
      </c>
      <c r="K214" s="277">
        <f>IF(K$127=0,0,K$127/NMM_fec!K$127)</f>
        <v>0.49172479226763344</v>
      </c>
      <c r="L214" s="277">
        <f>IF(L$127=0,0,L$127/NMM_fec!L$127)</f>
        <v>0.50502630014980554</v>
      </c>
      <c r="M214" s="277">
        <f>IF(M$127=0,0,M$127/NMM_fec!M$127)</f>
        <v>0.50827826594011294</v>
      </c>
      <c r="N214" s="277">
        <f>IF(N$127=0,0,N$127/NMM_fec!N$127)</f>
        <v>0.52118209612081434</v>
      </c>
      <c r="O214" s="277">
        <f>IF(O$127=0,0,O$127/NMM_fec!O$127)</f>
        <v>0.52249028097389361</v>
      </c>
      <c r="P214" s="277">
        <f>IF(P$127=0,0,P$127/NMM_fec!P$127)</f>
        <v>0.52892850402615854</v>
      </c>
      <c r="Q214" s="277">
        <f>IF(Q$127=0,0,Q$127/NMM_fec!Q$127)</f>
        <v>0.53741393677080818</v>
      </c>
      <c r="R214" s="277">
        <f>IF(R$127=0,0,R$127/NMM_fec!R$127)</f>
        <v>0.53941263631227843</v>
      </c>
      <c r="S214" s="277">
        <f>IF(S$127=0,0,S$127/NMM_fec!S$127)</f>
        <v>0.54694376169692982</v>
      </c>
      <c r="T214" s="277">
        <f>IF(T$127=0,0,T$127/NMM_fec!T$127)</f>
        <v>0.54694376169693004</v>
      </c>
      <c r="U214" s="277">
        <f>IF(U$127=0,0,U$127/NMM_fec!U$127)</f>
        <v>0.55007113867996626</v>
      </c>
      <c r="V214" s="277">
        <f>IF(V$127=0,0,V$127/NMM_fec!V$127)</f>
        <v>0.55261052067774519</v>
      </c>
      <c r="W214" s="277">
        <f>IF(W$127=0,0,W$127/NMM_fec!W$127)</f>
        <v>0.55348738021007804</v>
      </c>
      <c r="X214" s="277">
        <f>IF(X$127=0,0,X$127/NMM_fec!X$127)</f>
        <v>0.5564569561665248</v>
      </c>
      <c r="Y214" s="277">
        <f>IF(Y$127=0,0,Y$127/NMM_fec!Y$127)</f>
        <v>0.55747087924048377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LV: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218.14141398283672</v>
      </c>
      <c r="C5" s="223">
        <f t="shared" si="0"/>
        <v>241.91417197460561</v>
      </c>
      <c r="D5" s="223">
        <f t="shared" si="0"/>
        <v>217.19010806585817</v>
      </c>
      <c r="E5" s="223">
        <f t="shared" si="0"/>
        <v>263.4232950683438</v>
      </c>
      <c r="F5" s="223">
        <f t="shared" si="0"/>
        <v>277.47194781404903</v>
      </c>
      <c r="G5" s="223">
        <f t="shared" si="0"/>
        <v>255.81223728918792</v>
      </c>
      <c r="H5" s="223">
        <f t="shared" si="0"/>
        <v>292.38580688923867</v>
      </c>
      <c r="I5" s="223">
        <f t="shared" si="0"/>
        <v>303.0149057109353</v>
      </c>
      <c r="J5" s="223">
        <f t="shared" si="0"/>
        <v>299.66052030618289</v>
      </c>
      <c r="K5" s="223">
        <f t="shared" si="0"/>
        <v>315.11123270288817</v>
      </c>
      <c r="L5" s="223">
        <f t="shared" si="0"/>
        <v>650.01398940635931</v>
      </c>
      <c r="M5" s="223">
        <f t="shared" si="0"/>
        <v>800.27310988987665</v>
      </c>
      <c r="N5" s="223">
        <f t="shared" si="0"/>
        <v>835.78394530680612</v>
      </c>
      <c r="O5" s="223">
        <f t="shared" si="0"/>
        <v>803.70387464821727</v>
      </c>
      <c r="P5" s="223">
        <f t="shared" si="0"/>
        <v>849.83776862625848</v>
      </c>
      <c r="Q5" s="223">
        <f t="shared" si="0"/>
        <v>741.28307344264431</v>
      </c>
      <c r="R5" s="223">
        <f t="shared" si="0"/>
        <v>581.32924940009684</v>
      </c>
      <c r="S5" s="223">
        <f t="shared" si="0"/>
        <v>615.55131297571847</v>
      </c>
      <c r="T5" s="223">
        <f t="shared" si="0"/>
        <v>753.232026378461</v>
      </c>
      <c r="U5" s="223">
        <f t="shared" si="0"/>
        <v>772.61198590958054</v>
      </c>
      <c r="V5" s="223">
        <f t="shared" si="0"/>
        <v>744.80467272580404</v>
      </c>
      <c r="W5" s="223">
        <f t="shared" si="0"/>
        <v>718.21747856176557</v>
      </c>
      <c r="X5" s="223">
        <f t="shared" si="0"/>
        <v>723.38550925338564</v>
      </c>
      <c r="Y5" s="223">
        <f t="shared" si="0"/>
        <v>715.15448081254465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0.31861401168558928</v>
      </c>
      <c r="C10" s="260">
        <v>0.41663864270534112</v>
      </c>
      <c r="D10" s="260">
        <v>0.2913474005151272</v>
      </c>
      <c r="E10" s="260">
        <v>0.28821695775380429</v>
      </c>
      <c r="F10" s="260">
        <v>0.28292708590769411</v>
      </c>
      <c r="G10" s="260">
        <v>0.31879626552447882</v>
      </c>
      <c r="H10" s="260">
        <v>0.31323187044708439</v>
      </c>
      <c r="I10" s="260">
        <v>0.32333726286797138</v>
      </c>
      <c r="J10" s="260">
        <v>0.299086872400954</v>
      </c>
      <c r="K10" s="260">
        <v>0.23075384152273429</v>
      </c>
      <c r="L10" s="260">
        <v>0.36224507394979732</v>
      </c>
      <c r="M10" s="260">
        <v>0.40683166938703957</v>
      </c>
      <c r="N10" s="260">
        <v>0.47900092441527892</v>
      </c>
      <c r="O10" s="260">
        <v>0.43765526707919872</v>
      </c>
      <c r="P10" s="260">
        <v>0.45973530894014347</v>
      </c>
      <c r="Q10" s="260">
        <v>0.42983836276155007</v>
      </c>
      <c r="R10" s="260">
        <v>0.35990696587903198</v>
      </c>
      <c r="S10" s="260">
        <v>0.3708503462578131</v>
      </c>
      <c r="T10" s="260">
        <v>0.42245358319431492</v>
      </c>
      <c r="U10" s="260">
        <v>0.42451955613141129</v>
      </c>
      <c r="V10" s="260">
        <v>0.39584418383124831</v>
      </c>
      <c r="W10" s="260">
        <v>0.37079800517213968</v>
      </c>
      <c r="X10" s="260">
        <v>0.29464431126470642</v>
      </c>
      <c r="Y10" s="260">
        <v>0.3063018425649639</v>
      </c>
      <c r="DA10" s="68" t="s">
        <v>1696</v>
      </c>
    </row>
    <row r="11" spans="1:105" ht="12" customHeight="1" x14ac:dyDescent="0.25">
      <c r="A11" s="37" t="s">
        <v>159</v>
      </c>
      <c r="B11" s="226">
        <v>2.068894984040141E-2</v>
      </c>
      <c r="C11" s="226">
        <v>1.2459086613427459E-2</v>
      </c>
      <c r="D11" s="226">
        <v>6.7910452614077547E-3</v>
      </c>
      <c r="E11" s="226">
        <v>8.3388739417981257E-3</v>
      </c>
      <c r="F11" s="226">
        <v>8.352457764300894E-3</v>
      </c>
      <c r="G11" s="226">
        <v>3.9494506697598367E-2</v>
      </c>
      <c r="H11" s="226">
        <v>4.0713931126955129E-2</v>
      </c>
      <c r="I11" s="226">
        <v>2.53931737331754E-2</v>
      </c>
      <c r="J11" s="226">
        <v>2.5890722010492431E-2</v>
      </c>
      <c r="K11" s="226">
        <v>3.5008703929067887E-2</v>
      </c>
      <c r="L11" s="226">
        <v>9.0710878073018364E-2</v>
      </c>
      <c r="M11" s="226">
        <v>0.1167939739343298</v>
      </c>
      <c r="N11" s="226">
        <v>0.1126248117602837</v>
      </c>
      <c r="O11" s="226">
        <v>9.9267484275960605E-2</v>
      </c>
      <c r="P11" s="226">
        <v>9.1830456977178232E-2</v>
      </c>
      <c r="Q11" s="226">
        <v>0.10579534018123531</v>
      </c>
      <c r="R11" s="226">
        <v>8.0484038783990561E-2</v>
      </c>
      <c r="S11" s="226">
        <v>8.4912180455278721E-2</v>
      </c>
      <c r="T11" s="226">
        <v>0.1246283674786276</v>
      </c>
      <c r="U11" s="226">
        <v>0.1088962475559061</v>
      </c>
      <c r="V11" s="226">
        <v>0.100205824598252</v>
      </c>
      <c r="W11" s="226">
        <v>8.7471171460909131E-2</v>
      </c>
      <c r="X11" s="226">
        <v>8.2464718602395362E-2</v>
      </c>
      <c r="Y11" s="226">
        <v>9.0866936940941445E-2</v>
      </c>
      <c r="DA11" s="69" t="s">
        <v>1697</v>
      </c>
    </row>
    <row r="12" spans="1:105" ht="12" customHeight="1" x14ac:dyDescent="0.25">
      <c r="A12" s="37" t="s">
        <v>35</v>
      </c>
      <c r="B12" s="226">
        <v>0.29792506184518791</v>
      </c>
      <c r="C12" s="226">
        <v>0.40417955609191358</v>
      </c>
      <c r="D12" s="226">
        <v>0.28455635525371942</v>
      </c>
      <c r="E12" s="226">
        <v>0.27987808381200618</v>
      </c>
      <c r="F12" s="226">
        <v>0.27457462814339317</v>
      </c>
      <c r="G12" s="226">
        <v>0.27930175882688052</v>
      </c>
      <c r="H12" s="226">
        <v>0.27251793932012919</v>
      </c>
      <c r="I12" s="226">
        <v>0.29794408913479598</v>
      </c>
      <c r="J12" s="226">
        <v>0.27319615039046158</v>
      </c>
      <c r="K12" s="226">
        <v>0.19574513759366641</v>
      </c>
      <c r="L12" s="226">
        <v>0.27153419587677891</v>
      </c>
      <c r="M12" s="226">
        <v>0.2900376954527098</v>
      </c>
      <c r="N12" s="226">
        <v>0.3663761126549952</v>
      </c>
      <c r="O12" s="226">
        <v>0.33838778280323811</v>
      </c>
      <c r="P12" s="226">
        <v>0.3679048519629653</v>
      </c>
      <c r="Q12" s="226">
        <v>0.32404302258031481</v>
      </c>
      <c r="R12" s="226">
        <v>0.27942292709504152</v>
      </c>
      <c r="S12" s="226">
        <v>0.28593816580253439</v>
      </c>
      <c r="T12" s="226">
        <v>0.29782521571568732</v>
      </c>
      <c r="U12" s="226">
        <v>0.3156233085755053</v>
      </c>
      <c r="V12" s="226">
        <v>0.29563835923299631</v>
      </c>
      <c r="W12" s="226">
        <v>0.28332683371123057</v>
      </c>
      <c r="X12" s="226">
        <v>0.21217959266231101</v>
      </c>
      <c r="Y12" s="226">
        <v>0.21543490562402251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17.80808897416194</v>
      </c>
      <c r="C17" s="261">
        <v>18.125543710134959</v>
      </c>
      <c r="D17" s="261">
        <v>13.1967315925862</v>
      </c>
      <c r="E17" s="261">
        <v>18.625800843960601</v>
      </c>
      <c r="F17" s="261">
        <v>19.12177053597776</v>
      </c>
      <c r="G17" s="261">
        <v>16.489532945238022</v>
      </c>
      <c r="H17" s="261">
        <v>17.42784752191665</v>
      </c>
      <c r="I17" s="261">
        <v>18.570663803856419</v>
      </c>
      <c r="J17" s="261">
        <v>18.446038109714969</v>
      </c>
      <c r="K17" s="261">
        <v>20.035674007029439</v>
      </c>
      <c r="L17" s="261">
        <v>31.862368693593421</v>
      </c>
      <c r="M17" s="261">
        <v>37.424167985329397</v>
      </c>
      <c r="N17" s="261">
        <v>40.05557436639306</v>
      </c>
      <c r="O17" s="261">
        <v>40.452322746806708</v>
      </c>
      <c r="P17" s="261">
        <v>44.741356654186937</v>
      </c>
      <c r="Q17" s="261">
        <v>41.623340330978209</v>
      </c>
      <c r="R17" s="261">
        <v>36.168737254971397</v>
      </c>
      <c r="S17" s="261">
        <v>27.45020527277941</v>
      </c>
      <c r="T17" s="261">
        <v>31.1111171873236</v>
      </c>
      <c r="U17" s="261">
        <v>32.47597982362133</v>
      </c>
      <c r="V17" s="261">
        <v>29.832592494483809</v>
      </c>
      <c r="W17" s="261">
        <v>27.632959884496302</v>
      </c>
      <c r="X17" s="261">
        <v>28.20216740575799</v>
      </c>
      <c r="Y17" s="261">
        <v>28.333778371368702</v>
      </c>
      <c r="DA17" s="70" t="s">
        <v>1703</v>
      </c>
    </row>
    <row r="18" spans="1:105" ht="12" customHeight="1" x14ac:dyDescent="0.25">
      <c r="A18" s="18" t="s">
        <v>28</v>
      </c>
      <c r="B18" s="230">
        <v>0.24651656266946381</v>
      </c>
      <c r="C18" s="230">
        <v>0.28041144314911531</v>
      </c>
      <c r="D18" s="230">
        <v>0.13785110041071641</v>
      </c>
      <c r="E18" s="230">
        <v>9.9216681367833959E-2</v>
      </c>
      <c r="F18" s="230">
        <v>0.1052799850343606</v>
      </c>
      <c r="G18" s="230">
        <v>3.1022759877148398</v>
      </c>
      <c r="H18" s="230">
        <v>5.0327901629312741</v>
      </c>
      <c r="I18" s="230">
        <v>8.5687398095215475</v>
      </c>
      <c r="J18" s="230">
        <v>9.436970116441767</v>
      </c>
      <c r="K18" s="230">
        <v>11.02429878627902</v>
      </c>
      <c r="L18" s="230">
        <v>10.49297706801506</v>
      </c>
      <c r="M18" s="230">
        <v>11.980258858230281</v>
      </c>
      <c r="N18" s="230">
        <v>11.419702551186861</v>
      </c>
      <c r="O18" s="230">
        <v>8.9479917082542588</v>
      </c>
      <c r="P18" s="230">
        <v>8.2901158437727602</v>
      </c>
      <c r="Q18" s="230">
        <v>6.8619224273437061</v>
      </c>
      <c r="R18" s="230">
        <v>5.5431896997499068</v>
      </c>
      <c r="S18" s="230">
        <v>6.4717528705076379</v>
      </c>
      <c r="T18" s="230">
        <v>6.6561854179630648</v>
      </c>
      <c r="U18" s="230">
        <v>6.9538900833503403</v>
      </c>
      <c r="V18" s="230">
        <v>3.2826586433705049</v>
      </c>
      <c r="W18" s="230">
        <v>2.1883092472265142</v>
      </c>
      <c r="X18" s="230">
        <v>1.26829535558423</v>
      </c>
      <c r="Y18" s="230">
        <v>1.2234707794123809</v>
      </c>
      <c r="DA18" s="71" t="s">
        <v>1704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7.0604862922231818E-3</v>
      </c>
      <c r="T19" s="230">
        <v>5.2519122606798967E-2</v>
      </c>
      <c r="U19" s="230">
        <v>2.412600950045064E-2</v>
      </c>
      <c r="V19" s="230">
        <v>2.636671972339054E-3</v>
      </c>
      <c r="W19" s="230">
        <v>3.240500881205807E-3</v>
      </c>
      <c r="X19" s="230">
        <v>8.0293930470855063E-2</v>
      </c>
      <c r="Y19" s="230">
        <v>0.25726835637531992</v>
      </c>
      <c r="DA19" s="71" t="s">
        <v>1705</v>
      </c>
    </row>
    <row r="20" spans="1:105" ht="12" customHeight="1" x14ac:dyDescent="0.25">
      <c r="A20" s="18" t="s">
        <v>159</v>
      </c>
      <c r="B20" s="295">
        <v>0.2935199530405449</v>
      </c>
      <c r="C20" s="295">
        <v>0.33595794203970453</v>
      </c>
      <c r="D20" s="295">
        <v>0.16475383275592509</v>
      </c>
      <c r="E20" s="295">
        <v>0.1249365699427263</v>
      </c>
      <c r="F20" s="295">
        <v>0.1326529392358923</v>
      </c>
      <c r="G20" s="295">
        <v>0.90309086416317863</v>
      </c>
      <c r="H20" s="295">
        <v>0.73627826653570516</v>
      </c>
      <c r="I20" s="295">
        <v>0.46849716217707171</v>
      </c>
      <c r="J20" s="295">
        <v>0.49470746032958163</v>
      </c>
      <c r="K20" s="295">
        <v>0.85318042045555786</v>
      </c>
      <c r="L20" s="295">
        <v>1.1790152507197109</v>
      </c>
      <c r="M20" s="295">
        <v>1.2952753304372171</v>
      </c>
      <c r="N20" s="295">
        <v>1.3732187389116199</v>
      </c>
      <c r="O20" s="295">
        <v>1.551535381589277</v>
      </c>
      <c r="P20" s="295">
        <v>1.2730423881253841</v>
      </c>
      <c r="Q20" s="295">
        <v>1.617841808688758</v>
      </c>
      <c r="R20" s="295">
        <v>1.618110202063904</v>
      </c>
      <c r="S20" s="295">
        <v>1.576375044188143</v>
      </c>
      <c r="T20" s="295">
        <v>1.522856819251198</v>
      </c>
      <c r="U20" s="295">
        <v>1.448647659296586</v>
      </c>
      <c r="V20" s="295">
        <v>1.0464750598725581</v>
      </c>
      <c r="W20" s="295">
        <v>1.0317230158500561</v>
      </c>
      <c r="X20" s="295">
        <v>0.90584568617159678</v>
      </c>
      <c r="Y20" s="295">
        <v>0.96520384804542203</v>
      </c>
      <c r="DA20" s="122" t="s">
        <v>1706</v>
      </c>
    </row>
    <row r="21" spans="1:105" ht="12" customHeight="1" x14ac:dyDescent="0.25">
      <c r="A21" s="18" t="s">
        <v>32</v>
      </c>
      <c r="B21" s="295">
        <v>5.3445956387210849</v>
      </c>
      <c r="C21" s="295">
        <v>1.35098615554728</v>
      </c>
      <c r="D21" s="295">
        <v>0</v>
      </c>
      <c r="E21" s="295">
        <v>0</v>
      </c>
      <c r="F21" s="295">
        <v>0</v>
      </c>
      <c r="G21" s="295">
        <v>0.151902993643412</v>
      </c>
      <c r="H21" s="295">
        <v>0</v>
      </c>
      <c r="I21" s="295">
        <v>0.31619709420879172</v>
      </c>
      <c r="J21" s="295">
        <v>0.16686301917290591</v>
      </c>
      <c r="K21" s="295">
        <v>0</v>
      </c>
      <c r="L21" s="295">
        <v>0</v>
      </c>
      <c r="M21" s="295">
        <v>0</v>
      </c>
      <c r="N21" s="295">
        <v>0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1707</v>
      </c>
    </row>
    <row r="22" spans="1:105" ht="12" customHeight="1" x14ac:dyDescent="0.25">
      <c r="A22" s="18" t="s">
        <v>33</v>
      </c>
      <c r="B22" s="295">
        <v>7.6967101343271001</v>
      </c>
      <c r="C22" s="295">
        <v>5.2595295363639742</v>
      </c>
      <c r="D22" s="295">
        <v>5.9906606452071136</v>
      </c>
      <c r="E22" s="295">
        <v>10.96965050761686</v>
      </c>
      <c r="F22" s="295">
        <v>10.80602358495514</v>
      </c>
      <c r="G22" s="295">
        <v>4.1013672494318127</v>
      </c>
      <c r="H22" s="295">
        <v>5.4284097839719596</v>
      </c>
      <c r="I22" s="295">
        <v>1.660220718263832</v>
      </c>
      <c r="J22" s="295">
        <v>0.98908296540804952</v>
      </c>
      <c r="K22" s="295">
        <v>2.2650129782991741</v>
      </c>
      <c r="L22" s="295">
        <v>5.8239978495383253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1.835834151226043</v>
      </c>
      <c r="S22" s="295">
        <v>0.54469100677191173</v>
      </c>
      <c r="T22" s="295">
        <v>4.7510504522818499E-2</v>
      </c>
      <c r="U22" s="295">
        <v>3.3140541146590868E-3</v>
      </c>
      <c r="V22" s="295">
        <v>0.57535691361972496</v>
      </c>
      <c r="W22" s="295">
        <v>6.2566079421860939E-4</v>
      </c>
      <c r="X22" s="295">
        <v>3.3432466202521069E-4</v>
      </c>
      <c r="Y22" s="295">
        <v>1.9910668501459229E-3</v>
      </c>
      <c r="DA22" s="122" t="s">
        <v>1708</v>
      </c>
    </row>
    <row r="23" spans="1:105" ht="12" customHeight="1" x14ac:dyDescent="0.25">
      <c r="A23" s="18" t="s">
        <v>35</v>
      </c>
      <c r="B23" s="295">
        <v>4.2267466854037448</v>
      </c>
      <c r="C23" s="295">
        <v>10.89865863303489</v>
      </c>
      <c r="D23" s="295">
        <v>6.9034660142124427</v>
      </c>
      <c r="E23" s="295">
        <v>4.19325295449603</v>
      </c>
      <c r="F23" s="295">
        <v>4.3607681104954237</v>
      </c>
      <c r="G23" s="295">
        <v>6.3865810167620447</v>
      </c>
      <c r="H23" s="295">
        <v>4.9282648569807401</v>
      </c>
      <c r="I23" s="295">
        <v>5.4969875649974274</v>
      </c>
      <c r="J23" s="295">
        <v>5.2201006088865398</v>
      </c>
      <c r="K23" s="295">
        <v>4.7704113563492836</v>
      </c>
      <c r="L23" s="295">
        <v>3.529267545761535</v>
      </c>
      <c r="M23" s="295">
        <v>3.216592938502048</v>
      </c>
      <c r="N23" s="295">
        <v>4.4671732234126917</v>
      </c>
      <c r="O23" s="295">
        <v>5.2889485569839749</v>
      </c>
      <c r="P23" s="295">
        <v>5.1002519944145099</v>
      </c>
      <c r="Q23" s="295">
        <v>4.9553255261170159</v>
      </c>
      <c r="R23" s="295">
        <v>5.6177236611662389</v>
      </c>
      <c r="S23" s="295">
        <v>5.3083760932207387</v>
      </c>
      <c r="T23" s="295">
        <v>3.6391807890396382</v>
      </c>
      <c r="U23" s="295">
        <v>4.1987394189374143</v>
      </c>
      <c r="V23" s="295">
        <v>3.08742701254485</v>
      </c>
      <c r="W23" s="295">
        <v>3.341841780162206</v>
      </c>
      <c r="X23" s="295">
        <v>2.330717571880712</v>
      </c>
      <c r="Y23" s="295">
        <v>2.2883857089488711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3.2387441305371518</v>
      </c>
      <c r="F24" s="295">
        <v>3.717045916256942</v>
      </c>
      <c r="G24" s="295">
        <v>1.844314833522732</v>
      </c>
      <c r="H24" s="295">
        <v>1.302104451496968</v>
      </c>
      <c r="I24" s="295">
        <v>2.060021454687754</v>
      </c>
      <c r="J24" s="295">
        <v>2.1383139394761219</v>
      </c>
      <c r="K24" s="295">
        <v>1.122770465646403</v>
      </c>
      <c r="L24" s="295">
        <v>10.837110979558791</v>
      </c>
      <c r="M24" s="295">
        <v>20.932040858159851</v>
      </c>
      <c r="N24" s="295">
        <v>22.79547985288189</v>
      </c>
      <c r="O24" s="295">
        <v>24.663847099979211</v>
      </c>
      <c r="P24" s="295">
        <v>30.077946427874281</v>
      </c>
      <c r="Q24" s="295">
        <v>28.188250568828721</v>
      </c>
      <c r="R24" s="295">
        <v>21.553879540765301</v>
      </c>
      <c r="S24" s="295">
        <v>13.54194977179875</v>
      </c>
      <c r="T24" s="295">
        <v>19.192864533940082</v>
      </c>
      <c r="U24" s="295">
        <v>19.847262598421882</v>
      </c>
      <c r="V24" s="295">
        <v>21.838038193103841</v>
      </c>
      <c r="W24" s="295">
        <v>21.067219679582099</v>
      </c>
      <c r="X24" s="295">
        <v>23.616680536988579</v>
      </c>
      <c r="Y24" s="295">
        <v>23.59745861173656</v>
      </c>
      <c r="DA24" s="122" t="s">
        <v>1710</v>
      </c>
    </row>
    <row r="25" spans="1:105" ht="12" customHeight="1" x14ac:dyDescent="0.25">
      <c r="A25" s="57" t="s">
        <v>1461</v>
      </c>
      <c r="B25" s="261">
        <v>97.630335806547677</v>
      </c>
      <c r="C25" s="261">
        <v>99.370736616617421</v>
      </c>
      <c r="D25" s="261">
        <v>72.349219436315224</v>
      </c>
      <c r="E25" s="261">
        <v>102.11332578695909</v>
      </c>
      <c r="F25" s="261">
        <v>104.8324096623689</v>
      </c>
      <c r="G25" s="261">
        <v>90.401538372394697</v>
      </c>
      <c r="H25" s="261">
        <v>95.545715681157532</v>
      </c>
      <c r="I25" s="261">
        <v>101.81104474217329</v>
      </c>
      <c r="J25" s="261">
        <v>101.12780195364</v>
      </c>
      <c r="K25" s="261">
        <v>109.8427565279423</v>
      </c>
      <c r="L25" s="261">
        <v>174.6809418832631</v>
      </c>
      <c r="M25" s="261">
        <v>205.1727219573996</v>
      </c>
      <c r="N25" s="261">
        <v>219.59903625757451</v>
      </c>
      <c r="O25" s="261">
        <v>221.7741532881941</v>
      </c>
      <c r="P25" s="261">
        <v>245.28817667783221</v>
      </c>
      <c r="Q25" s="261">
        <v>228.19409201064269</v>
      </c>
      <c r="R25" s="261">
        <v>198.2900000682319</v>
      </c>
      <c r="S25" s="261">
        <v>150.4918783047714</v>
      </c>
      <c r="T25" s="261">
        <v>170.5623114710545</v>
      </c>
      <c r="U25" s="261">
        <v>178.04497834816269</v>
      </c>
      <c r="V25" s="261">
        <v>163.55298019019571</v>
      </c>
      <c r="W25" s="261">
        <v>151.49380468429499</v>
      </c>
      <c r="X25" s="261">
        <v>154.6144046276703</v>
      </c>
      <c r="Y25" s="261">
        <v>155.3359431816971</v>
      </c>
      <c r="DA25" s="70" t="s">
        <v>1711</v>
      </c>
    </row>
    <row r="26" spans="1:105" ht="12" customHeight="1" x14ac:dyDescent="0.25">
      <c r="A26" s="18" t="s">
        <v>28</v>
      </c>
      <c r="B26" s="230">
        <v>1.3514922814129879</v>
      </c>
      <c r="C26" s="230">
        <v>1.5373161824588839</v>
      </c>
      <c r="D26" s="230">
        <v>0.75574921283959562</v>
      </c>
      <c r="E26" s="230">
        <v>0.54394146017617429</v>
      </c>
      <c r="F26" s="230">
        <v>0.57718266724330858</v>
      </c>
      <c r="G26" s="230">
        <v>17.007790498162809</v>
      </c>
      <c r="H26" s="230">
        <v>27.591562147054791</v>
      </c>
      <c r="I26" s="230">
        <v>46.976907306354683</v>
      </c>
      <c r="J26" s="230">
        <v>51.736857492196137</v>
      </c>
      <c r="K26" s="230">
        <v>60.43916301731015</v>
      </c>
      <c r="L26" s="230">
        <v>57.526266644729958</v>
      </c>
      <c r="M26" s="230">
        <v>65.680079264846214</v>
      </c>
      <c r="N26" s="230">
        <v>62.606908383089532</v>
      </c>
      <c r="O26" s="230">
        <v>49.056102344197782</v>
      </c>
      <c r="P26" s="230">
        <v>45.44939071660302</v>
      </c>
      <c r="Q26" s="230">
        <v>37.619521770812263</v>
      </c>
      <c r="R26" s="230">
        <v>30.38975561112662</v>
      </c>
      <c r="S26" s="230">
        <v>35.480472212453357</v>
      </c>
      <c r="T26" s="230">
        <v>36.491597637975197</v>
      </c>
      <c r="U26" s="230">
        <v>38.123721471987182</v>
      </c>
      <c r="V26" s="230">
        <v>17.99671296316685</v>
      </c>
      <c r="W26" s="230">
        <v>11.997096766827701</v>
      </c>
      <c r="X26" s="230">
        <v>6.953250382297151</v>
      </c>
      <c r="Y26" s="230">
        <v>6.7075059663526178</v>
      </c>
      <c r="DA26" s="71" t="s">
        <v>1712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3.8708120150759522E-2</v>
      </c>
      <c r="T27" s="295">
        <v>0.28792868138779809</v>
      </c>
      <c r="U27" s="295">
        <v>0.13226744389128389</v>
      </c>
      <c r="V27" s="295">
        <v>1.4455182161582199E-2</v>
      </c>
      <c r="W27" s="295">
        <v>1.776558897883794E-2</v>
      </c>
      <c r="X27" s="295">
        <v>0.44020014761107112</v>
      </c>
      <c r="Y27" s="295">
        <v>1.410437473766222</v>
      </c>
      <c r="DA27" s="122" t="s">
        <v>1713</v>
      </c>
    </row>
    <row r="28" spans="1:105" ht="12" customHeight="1" x14ac:dyDescent="0.25">
      <c r="A28" s="18" t="s">
        <v>159</v>
      </c>
      <c r="B28" s="295">
        <v>1.609181738863088</v>
      </c>
      <c r="C28" s="295">
        <v>1.8418420272833691</v>
      </c>
      <c r="D28" s="295">
        <v>0.90323964804503909</v>
      </c>
      <c r="E28" s="295">
        <v>0.68494712126182167</v>
      </c>
      <c r="F28" s="295">
        <v>0.7272510274469367</v>
      </c>
      <c r="G28" s="295">
        <v>4.9510682735246041</v>
      </c>
      <c r="H28" s="295">
        <v>4.0365417374789718</v>
      </c>
      <c r="I28" s="295">
        <v>2.568469605813763</v>
      </c>
      <c r="J28" s="295">
        <v>2.7121638682319311</v>
      </c>
      <c r="K28" s="295">
        <v>4.6774413062234643</v>
      </c>
      <c r="L28" s="295">
        <v>6.4637848011551426</v>
      </c>
      <c r="M28" s="295">
        <v>7.1011642886557231</v>
      </c>
      <c r="N28" s="295">
        <v>7.5284780309839414</v>
      </c>
      <c r="O28" s="295">
        <v>8.506073871266123</v>
      </c>
      <c r="P28" s="295">
        <v>6.9792753185915446</v>
      </c>
      <c r="Q28" s="295">
        <v>8.8695895047092854</v>
      </c>
      <c r="R28" s="295">
        <v>8.8710609335291846</v>
      </c>
      <c r="S28" s="295">
        <v>8.6422538176021568</v>
      </c>
      <c r="T28" s="295">
        <v>8.3488476986218796</v>
      </c>
      <c r="U28" s="295">
        <v>7.9420064470534184</v>
      </c>
      <c r="V28" s="295">
        <v>5.7371519008452756</v>
      </c>
      <c r="W28" s="295">
        <v>5.6562759004030312</v>
      </c>
      <c r="X28" s="295">
        <v>4.9661711965928443</v>
      </c>
      <c r="Y28" s="295">
        <v>5.2915939460528936</v>
      </c>
      <c r="DA28" s="122" t="s">
        <v>1714</v>
      </c>
    </row>
    <row r="29" spans="1:105" ht="12" customHeight="1" x14ac:dyDescent="0.25">
      <c r="A29" s="18" t="s">
        <v>32</v>
      </c>
      <c r="B29" s="295">
        <v>29.300991685050001</v>
      </c>
      <c r="C29" s="295">
        <v>7.4065910287987524</v>
      </c>
      <c r="D29" s="295">
        <v>0</v>
      </c>
      <c r="E29" s="295">
        <v>0</v>
      </c>
      <c r="F29" s="295">
        <v>0</v>
      </c>
      <c r="G29" s="295">
        <v>0.83278673533941749</v>
      </c>
      <c r="H29" s="295">
        <v>0</v>
      </c>
      <c r="I29" s="295">
        <v>1.7335059664992341</v>
      </c>
      <c r="J29" s="295">
        <v>0.9148029650560453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1715</v>
      </c>
    </row>
    <row r="30" spans="1:105" ht="12" customHeight="1" x14ac:dyDescent="0.25">
      <c r="A30" s="18" t="s">
        <v>33</v>
      </c>
      <c r="B30" s="295">
        <v>42.19612761988553</v>
      </c>
      <c r="C30" s="295">
        <v>28.83462877823116</v>
      </c>
      <c r="D30" s="295">
        <v>32.842951949714461</v>
      </c>
      <c r="E30" s="295">
        <v>60.139561538185824</v>
      </c>
      <c r="F30" s="295">
        <v>59.242500015771277</v>
      </c>
      <c r="G30" s="295">
        <v>22.48516740953945</v>
      </c>
      <c r="H30" s="295">
        <v>29.760490913633969</v>
      </c>
      <c r="I30" s="295">
        <v>9.1019258985207152</v>
      </c>
      <c r="J30" s="295">
        <v>5.4225078386249628</v>
      </c>
      <c r="K30" s="295">
        <v>12.417614152668721</v>
      </c>
      <c r="L30" s="295">
        <v>31.92924668177638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10.064701772850499</v>
      </c>
      <c r="S30" s="295">
        <v>2.986191610964303</v>
      </c>
      <c r="T30" s="295">
        <v>0.26046963925389771</v>
      </c>
      <c r="U30" s="295">
        <v>1.8168834205887292E-2</v>
      </c>
      <c r="V30" s="295">
        <v>3.1543131195499958</v>
      </c>
      <c r="W30" s="295">
        <v>3.430097049109607E-3</v>
      </c>
      <c r="X30" s="295">
        <v>1.8328877999930339E-3</v>
      </c>
      <c r="Y30" s="295">
        <v>1.0915743147682681E-2</v>
      </c>
      <c r="DA30" s="122" t="s">
        <v>1716</v>
      </c>
    </row>
    <row r="31" spans="1:105" ht="12" customHeight="1" x14ac:dyDescent="0.25">
      <c r="A31" s="18" t="s">
        <v>35</v>
      </c>
      <c r="B31" s="295">
        <v>23.172542481336059</v>
      </c>
      <c r="C31" s="295">
        <v>59.750358599845264</v>
      </c>
      <c r="D31" s="295">
        <v>37.847278625716143</v>
      </c>
      <c r="E31" s="295">
        <v>22.988917826232491</v>
      </c>
      <c r="F31" s="295">
        <v>23.907296039449879</v>
      </c>
      <c r="G31" s="295">
        <v>35.013529538564349</v>
      </c>
      <c r="H31" s="295">
        <v>27.018516901434161</v>
      </c>
      <c r="I31" s="295">
        <v>30.136458924581039</v>
      </c>
      <c r="J31" s="295">
        <v>28.61846524514802</v>
      </c>
      <c r="K31" s="295">
        <v>26.153107350906382</v>
      </c>
      <c r="L31" s="295">
        <v>19.34871148407796</v>
      </c>
      <c r="M31" s="295">
        <v>17.63451705539919</v>
      </c>
      <c r="N31" s="295">
        <v>24.490647061601631</v>
      </c>
      <c r="O31" s="295">
        <v>28.995914408957631</v>
      </c>
      <c r="P31" s="295">
        <v>27.961412122051499</v>
      </c>
      <c r="Q31" s="295">
        <v>27.166873202818181</v>
      </c>
      <c r="R31" s="295">
        <v>30.798377540892741</v>
      </c>
      <c r="S31" s="295">
        <v>29.102423135943479</v>
      </c>
      <c r="T31" s="295">
        <v>19.95129533607901</v>
      </c>
      <c r="U31" s="295">
        <v>23.01899659361624</v>
      </c>
      <c r="V31" s="295">
        <v>16.926383086377491</v>
      </c>
      <c r="W31" s="295">
        <v>18.32117616230305</v>
      </c>
      <c r="X31" s="295">
        <v>12.777830318743909</v>
      </c>
      <c r="Y31" s="295">
        <v>12.54575185151764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17.75595784110283</v>
      </c>
      <c r="F32" s="295">
        <v>20.378179912457458</v>
      </c>
      <c r="G32" s="295">
        <v>10.11119591726407</v>
      </c>
      <c r="H32" s="295">
        <v>7.1386039815556446</v>
      </c>
      <c r="I32" s="295">
        <v>11.29377704040381</v>
      </c>
      <c r="J32" s="295">
        <v>11.72300454438292</v>
      </c>
      <c r="K32" s="295">
        <v>6.1554307008335716</v>
      </c>
      <c r="L32" s="295">
        <v>59.412932271523637</v>
      </c>
      <c r="M32" s="295">
        <v>114.75696134849851</v>
      </c>
      <c r="N32" s="295">
        <v>124.9730027818994</v>
      </c>
      <c r="O32" s="295">
        <v>135.21606266377259</v>
      </c>
      <c r="P32" s="295">
        <v>164.8980985205861</v>
      </c>
      <c r="Q32" s="295">
        <v>154.538107532303</v>
      </c>
      <c r="R32" s="295">
        <v>118.16610420983289</v>
      </c>
      <c r="S32" s="295">
        <v>74.241829407657306</v>
      </c>
      <c r="T32" s="295">
        <v>105.22217247773671</v>
      </c>
      <c r="U32" s="295">
        <v>108.80981755740871</v>
      </c>
      <c r="V32" s="295">
        <v>119.7239639380945</v>
      </c>
      <c r="W32" s="295">
        <v>115.4980601687333</v>
      </c>
      <c r="X32" s="295">
        <v>129.47511969462531</v>
      </c>
      <c r="Y32" s="295">
        <v>129.36973820086001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4.7295190441523742E-2</v>
      </c>
      <c r="C33" s="261">
        <f t="shared" si="1"/>
        <v>9.5323005147879239E-2</v>
      </c>
      <c r="D33" s="261">
        <f t="shared" si="1"/>
        <v>9.023963644159462E-2</v>
      </c>
      <c r="E33" s="261">
        <f t="shared" si="1"/>
        <v>0.12889147967028489</v>
      </c>
      <c r="F33" s="261">
        <f t="shared" si="1"/>
        <v>0.10370052979467261</v>
      </c>
      <c r="G33" s="261">
        <f t="shared" si="1"/>
        <v>0.1008197060307167</v>
      </c>
      <c r="H33" s="261">
        <f t="shared" si="1"/>
        <v>0.1188218157174324</v>
      </c>
      <c r="I33" s="261">
        <f t="shared" si="1"/>
        <v>0.127089902037616</v>
      </c>
      <c r="J33" s="261">
        <f t="shared" si="1"/>
        <v>0.12567337042697219</v>
      </c>
      <c r="K33" s="261">
        <f t="shared" si="1"/>
        <v>0.14339832639368841</v>
      </c>
      <c r="L33" s="261">
        <f t="shared" si="1"/>
        <v>0.2280437555530663</v>
      </c>
      <c r="M33" s="261">
        <f t="shared" si="1"/>
        <v>0.22104827776059871</v>
      </c>
      <c r="N33" s="261">
        <f t="shared" si="1"/>
        <v>0.28668375842327343</v>
      </c>
      <c r="O33" s="261">
        <f t="shared" si="1"/>
        <v>0.28952334613720643</v>
      </c>
      <c r="P33" s="261">
        <f t="shared" si="1"/>
        <v>0.29931998529913129</v>
      </c>
      <c r="Q33" s="261">
        <f t="shared" si="1"/>
        <v>0.26309273826179919</v>
      </c>
      <c r="R33" s="261">
        <f t="shared" si="1"/>
        <v>0.17089511101445429</v>
      </c>
      <c r="S33" s="261">
        <f t="shared" si="1"/>
        <v>0.16205905190988551</v>
      </c>
      <c r="T33" s="261">
        <f t="shared" si="1"/>
        <v>0.2036641368885547</v>
      </c>
      <c r="U33" s="261">
        <f t="shared" si="1"/>
        <v>0.20870818166506261</v>
      </c>
      <c r="V33" s="261">
        <f t="shared" si="1"/>
        <v>0.19173585729337</v>
      </c>
      <c r="W33" s="261">
        <f t="shared" si="1"/>
        <v>0.16889598780220641</v>
      </c>
      <c r="X33" s="261">
        <f t="shared" si="1"/>
        <v>0.1820129086926893</v>
      </c>
      <c r="Y33" s="261">
        <f t="shared" si="1"/>
        <v>0.1922674169139538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4.7295190441523742E-2</v>
      </c>
      <c r="C35" s="262">
        <v>9.5323005147879239E-2</v>
      </c>
      <c r="D35" s="262">
        <v>9.023963644159462E-2</v>
      </c>
      <c r="E35" s="262">
        <v>0.12889147967028489</v>
      </c>
      <c r="F35" s="262">
        <v>0.10370052979467261</v>
      </c>
      <c r="G35" s="262">
        <v>0.1008197060307167</v>
      </c>
      <c r="H35" s="262">
        <v>0.1188218157174324</v>
      </c>
      <c r="I35" s="262">
        <v>0.127089902037616</v>
      </c>
      <c r="J35" s="262">
        <v>0.12567337042697219</v>
      </c>
      <c r="K35" s="262">
        <v>0.14339832639368841</v>
      </c>
      <c r="L35" s="262">
        <v>0.2280437555530663</v>
      </c>
      <c r="M35" s="262">
        <v>0.22104827776059871</v>
      </c>
      <c r="N35" s="262">
        <v>0.28668375842327343</v>
      </c>
      <c r="O35" s="262">
        <v>0.28952334613720643</v>
      </c>
      <c r="P35" s="262">
        <v>0.29931998529913129</v>
      </c>
      <c r="Q35" s="262">
        <v>0.26309273826179919</v>
      </c>
      <c r="R35" s="262">
        <v>0.17089511101445429</v>
      </c>
      <c r="S35" s="262">
        <v>0.16205905190988551</v>
      </c>
      <c r="T35" s="262">
        <v>0.2036641368885547</v>
      </c>
      <c r="U35" s="262">
        <v>0.20870818166506261</v>
      </c>
      <c r="V35" s="262">
        <v>0.19173585729337</v>
      </c>
      <c r="W35" s="262">
        <v>0.16889598780220641</v>
      </c>
      <c r="X35" s="262">
        <v>0.1820129086926893</v>
      </c>
      <c r="Y35" s="262">
        <v>0.1922674169139538</v>
      </c>
      <c r="DA35" s="72" t="s">
        <v>1720</v>
      </c>
    </row>
    <row r="36" spans="1:105" ht="12" customHeight="1" x14ac:dyDescent="0.25">
      <c r="A36" s="64" t="s">
        <v>28</v>
      </c>
      <c r="B36" s="229">
        <v>6.5470516209563162E-4</v>
      </c>
      <c r="C36" s="229">
        <v>1.47469570382495E-3</v>
      </c>
      <c r="D36" s="229">
        <v>9.4262985473806782E-4</v>
      </c>
      <c r="E36" s="229">
        <v>6.8658443073720899E-4</v>
      </c>
      <c r="F36" s="229">
        <v>5.7095080208691259E-4</v>
      </c>
      <c r="G36" s="229">
        <v>1.8967823657969989E-2</v>
      </c>
      <c r="H36" s="229">
        <v>3.4313202736729012E-2</v>
      </c>
      <c r="I36" s="229">
        <v>5.8640892672440159E-2</v>
      </c>
      <c r="J36" s="229">
        <v>6.4294339743732595E-2</v>
      </c>
      <c r="K36" s="229">
        <v>7.8902561254577244E-2</v>
      </c>
      <c r="L36" s="229">
        <v>7.5099811961045149E-2</v>
      </c>
      <c r="M36" s="229">
        <v>7.0762176697584403E-2</v>
      </c>
      <c r="N36" s="229">
        <v>8.1732525353496732E-2</v>
      </c>
      <c r="O36" s="229">
        <v>6.4042119825770835E-2</v>
      </c>
      <c r="P36" s="229">
        <v>5.5460932301746542E-2</v>
      </c>
      <c r="Q36" s="229">
        <v>4.3372827524039301E-2</v>
      </c>
      <c r="R36" s="229">
        <v>2.6191238373486019E-2</v>
      </c>
      <c r="S36" s="229">
        <v>3.8207588029572262E-2</v>
      </c>
      <c r="T36" s="229">
        <v>4.3573692643605499E-2</v>
      </c>
      <c r="U36" s="229">
        <v>4.4689452409966572E-2</v>
      </c>
      <c r="V36" s="229">
        <v>2.1097843551629459E-2</v>
      </c>
      <c r="W36" s="229">
        <v>1.3375210381801689E-2</v>
      </c>
      <c r="X36" s="229">
        <v>8.1854037468121251E-3</v>
      </c>
      <c r="Y36" s="229">
        <v>8.3022307630183142E-3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4.1683320877570141E-5</v>
      </c>
      <c r="T38" s="229">
        <v>3.4380834707588542E-4</v>
      </c>
      <c r="U38" s="229">
        <v>1.5504676382421779E-4</v>
      </c>
      <c r="V38" s="229">
        <v>1.6946048557841789E-5</v>
      </c>
      <c r="W38" s="229">
        <v>1.980633271256063E-5</v>
      </c>
      <c r="X38" s="229">
        <v>5.1820598130287879E-4</v>
      </c>
      <c r="Y38" s="229">
        <v>1.745772190551366E-3</v>
      </c>
      <c r="DA38" s="73" t="s">
        <v>1723</v>
      </c>
    </row>
    <row r="39" spans="1:105" ht="12" customHeight="1" x14ac:dyDescent="0.25">
      <c r="A39" s="64" t="s">
        <v>159</v>
      </c>
      <c r="B39" s="229">
        <v>7.7953800082543562E-4</v>
      </c>
      <c r="C39" s="229">
        <v>1.7668171035672179E-3</v>
      </c>
      <c r="D39" s="229">
        <v>1.1265915250262631E-3</v>
      </c>
      <c r="E39" s="229">
        <v>8.645673547008594E-4</v>
      </c>
      <c r="F39" s="229">
        <v>7.1939886799186165E-4</v>
      </c>
      <c r="G39" s="229">
        <v>5.521645503625469E-3</v>
      </c>
      <c r="H39" s="229">
        <v>5.0198924676749038E-3</v>
      </c>
      <c r="I39" s="229">
        <v>3.206199793117826E-3</v>
      </c>
      <c r="J39" s="229">
        <v>3.3704556797073018E-3</v>
      </c>
      <c r="K39" s="229">
        <v>6.1063403388509022E-3</v>
      </c>
      <c r="L39" s="229">
        <v>8.4383891296356782E-3</v>
      </c>
      <c r="M39" s="229">
        <v>7.6506278277496077E-3</v>
      </c>
      <c r="N39" s="229">
        <v>9.8283326462234276E-3</v>
      </c>
      <c r="O39" s="229">
        <v>1.1104571624714789E-2</v>
      </c>
      <c r="P39" s="229">
        <v>8.5166623766917502E-3</v>
      </c>
      <c r="Q39" s="229">
        <v>1.02260517329399E-2</v>
      </c>
      <c r="R39" s="229">
        <v>7.6454735111694669E-3</v>
      </c>
      <c r="S39" s="229">
        <v>9.306518569785099E-3</v>
      </c>
      <c r="T39" s="229">
        <v>9.9691476146674014E-3</v>
      </c>
      <c r="U39" s="229">
        <v>9.3097920520701267E-3</v>
      </c>
      <c r="V39" s="229">
        <v>6.7257578360947366E-3</v>
      </c>
      <c r="W39" s="229">
        <v>6.306015664939069E-3</v>
      </c>
      <c r="X39" s="229">
        <v>5.8462034422629141E-3</v>
      </c>
      <c r="Y39" s="229">
        <v>6.5496824400457466E-3</v>
      </c>
      <c r="DA39" s="73" t="s">
        <v>1724</v>
      </c>
    </row>
    <row r="40" spans="1:105" ht="12" customHeight="1" x14ac:dyDescent="0.25">
      <c r="A40" s="64" t="s">
        <v>32</v>
      </c>
      <c r="B40" s="229">
        <v>1.419431747746794E-2</v>
      </c>
      <c r="C40" s="229">
        <v>7.104893641780196E-3</v>
      </c>
      <c r="D40" s="229">
        <v>0</v>
      </c>
      <c r="E40" s="229">
        <v>0</v>
      </c>
      <c r="F40" s="229">
        <v>0</v>
      </c>
      <c r="G40" s="229">
        <v>9.2875979053957144E-4</v>
      </c>
      <c r="H40" s="229">
        <v>0</v>
      </c>
      <c r="I40" s="229">
        <v>2.163921449012997E-3</v>
      </c>
      <c r="J40" s="229">
        <v>1.136842388286901E-3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1725</v>
      </c>
    </row>
    <row r="41" spans="1:105" ht="12" customHeight="1" x14ac:dyDescent="0.25">
      <c r="A41" s="64" t="s">
        <v>33</v>
      </c>
      <c r="B41" s="229">
        <v>2.0441124935099149E-2</v>
      </c>
      <c r="C41" s="229">
        <v>2.7660089489614161E-2</v>
      </c>
      <c r="D41" s="229">
        <v>4.0964312631179063E-2</v>
      </c>
      <c r="E41" s="229">
        <v>7.5910533846982653E-2</v>
      </c>
      <c r="F41" s="229">
        <v>5.8602856290173318E-2</v>
      </c>
      <c r="G41" s="229">
        <v>2.507643132070262E-2</v>
      </c>
      <c r="H41" s="229">
        <v>3.7010508967253511E-2</v>
      </c>
      <c r="I41" s="229">
        <v>1.136186033377842E-2</v>
      </c>
      <c r="J41" s="229">
        <v>6.7386497390606688E-3</v>
      </c>
      <c r="K41" s="229">
        <v>1.6211037883433851E-2</v>
      </c>
      <c r="L41" s="229">
        <v>4.1683226840845279E-2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8.6742060931302833E-3</v>
      </c>
      <c r="S41" s="229">
        <v>3.2157175971587629E-3</v>
      </c>
      <c r="T41" s="229">
        <v>3.1102020022354652E-4</v>
      </c>
      <c r="U41" s="229">
        <v>2.1297901155457432E-5</v>
      </c>
      <c r="V41" s="229">
        <v>3.6978533160650869E-3</v>
      </c>
      <c r="W41" s="229">
        <v>3.8241143297845873E-6</v>
      </c>
      <c r="X41" s="229">
        <v>2.157685376000036E-6</v>
      </c>
      <c r="Y41" s="229">
        <v>1.351098590392716E-5</v>
      </c>
      <c r="DA41" s="73" t="s">
        <v>1726</v>
      </c>
    </row>
    <row r="42" spans="1:105" ht="12" customHeight="1" x14ac:dyDescent="0.25">
      <c r="A42" s="64" t="s">
        <v>35</v>
      </c>
      <c r="B42" s="229">
        <v>1.1225504866035581E-2</v>
      </c>
      <c r="C42" s="229">
        <v>5.731650920909271E-2</v>
      </c>
      <c r="D42" s="229">
        <v>4.7206102430651223E-2</v>
      </c>
      <c r="E42" s="229">
        <v>2.90175215801277E-2</v>
      </c>
      <c r="F42" s="229">
        <v>2.3649167974233581E-2</v>
      </c>
      <c r="G42" s="229">
        <v>3.904860269782557E-2</v>
      </c>
      <c r="H42" s="229">
        <v>3.3600556689886818E-2</v>
      </c>
      <c r="I42" s="229">
        <v>3.7619097438640899E-2</v>
      </c>
      <c r="J42" s="229">
        <v>3.55646905630728E-2</v>
      </c>
      <c r="K42" s="229">
        <v>3.4142550156781817E-2</v>
      </c>
      <c r="L42" s="229">
        <v>2.525949759814438E-2</v>
      </c>
      <c r="M42" s="229">
        <v>1.899901501060779E-2</v>
      </c>
      <c r="N42" s="229">
        <v>3.1972229320727172E-2</v>
      </c>
      <c r="O42" s="229">
        <v>3.7853798738576208E-2</v>
      </c>
      <c r="P42" s="229">
        <v>3.4120721099036119E-2</v>
      </c>
      <c r="Q42" s="229">
        <v>3.1321613096833303E-2</v>
      </c>
      <c r="R42" s="229">
        <v>2.65434068642132E-2</v>
      </c>
      <c r="S42" s="229">
        <v>3.1339306511544707E-2</v>
      </c>
      <c r="T42" s="229">
        <v>2.3823336523677189E-2</v>
      </c>
      <c r="U42" s="229">
        <v>2.6983366604214541E-2</v>
      </c>
      <c r="V42" s="229">
        <v>1.984307817667717E-2</v>
      </c>
      <c r="W42" s="229">
        <v>2.0425740525026201E-2</v>
      </c>
      <c r="X42" s="229">
        <v>1.5042130574423791E-2</v>
      </c>
      <c r="Y42" s="229">
        <v>1.552853288381081E-2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2.241227245773654E-2</v>
      </c>
      <c r="F44" s="229">
        <v>2.0158155860186881E-2</v>
      </c>
      <c r="G44" s="229">
        <v>1.1276443060053459E-2</v>
      </c>
      <c r="H44" s="229">
        <v>8.8776548558881195E-3</v>
      </c>
      <c r="I44" s="229">
        <v>1.4097930350625719E-2</v>
      </c>
      <c r="J44" s="229">
        <v>1.4568392313111911E-2</v>
      </c>
      <c r="K44" s="229">
        <v>8.0358367600445544E-3</v>
      </c>
      <c r="L44" s="229">
        <v>7.7562830023395812E-2</v>
      </c>
      <c r="M44" s="229">
        <v>0.12363645822465689</v>
      </c>
      <c r="N44" s="229">
        <v>0.16315067110282611</v>
      </c>
      <c r="O44" s="229">
        <v>0.1765228559481446</v>
      </c>
      <c r="P44" s="229">
        <v>0.2012216695216569</v>
      </c>
      <c r="Q44" s="229">
        <v>0.17817224590798669</v>
      </c>
      <c r="R44" s="229">
        <v>0.1018407861724554</v>
      </c>
      <c r="S44" s="229">
        <v>7.9948237880947071E-2</v>
      </c>
      <c r="T44" s="229">
        <v>0.1256431315593052</v>
      </c>
      <c r="U44" s="229">
        <v>0.12754922593383169</v>
      </c>
      <c r="V44" s="229">
        <v>0.14035437836434569</v>
      </c>
      <c r="W44" s="229">
        <v>0.12876539078339699</v>
      </c>
      <c r="X44" s="229">
        <v>0.15241880726251161</v>
      </c>
      <c r="Y44" s="229">
        <v>0.1601276876506236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102.33708</v>
      </c>
      <c r="C46" s="279">
        <v>123.90593</v>
      </c>
      <c r="D46" s="279">
        <v>131.26257000000001</v>
      </c>
      <c r="E46" s="279">
        <v>142.26705999999999</v>
      </c>
      <c r="F46" s="279">
        <v>153.13113999999999</v>
      </c>
      <c r="G46" s="279">
        <v>148.50155000000001</v>
      </c>
      <c r="H46" s="279">
        <v>178.98018999999999</v>
      </c>
      <c r="I46" s="279">
        <v>182.18277</v>
      </c>
      <c r="J46" s="279">
        <v>179.66192000000001</v>
      </c>
      <c r="K46" s="279">
        <v>184.85865000000001</v>
      </c>
      <c r="L46" s="279">
        <v>442.88038999999998</v>
      </c>
      <c r="M46" s="279">
        <v>557.04834000000005</v>
      </c>
      <c r="N46" s="279">
        <v>575.36365000000001</v>
      </c>
      <c r="O46" s="279">
        <v>540.75022000000001</v>
      </c>
      <c r="P46" s="279">
        <v>559.04918000000009</v>
      </c>
      <c r="Q46" s="279">
        <v>470.77271000000002</v>
      </c>
      <c r="R46" s="279">
        <v>346.33971000000003</v>
      </c>
      <c r="S46" s="279">
        <v>437.07632000000001</v>
      </c>
      <c r="T46" s="279">
        <v>550.93248000000006</v>
      </c>
      <c r="U46" s="279">
        <v>561.45780000000002</v>
      </c>
      <c r="V46" s="279">
        <v>550.83151999999995</v>
      </c>
      <c r="W46" s="279">
        <v>538.55101999999999</v>
      </c>
      <c r="X46" s="279">
        <v>540.09227999999996</v>
      </c>
      <c r="Y46" s="279">
        <v>530.98618999999997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34.263167412616369</v>
      </c>
      <c r="C48" s="223">
        <f t="shared" si="2"/>
        <v>23.949062138494128</v>
      </c>
      <c r="D48" s="223">
        <f t="shared" si="2"/>
        <v>104.90323026780642</v>
      </c>
      <c r="E48" s="223">
        <f t="shared" si="2"/>
        <v>155.3403301067917</v>
      </c>
      <c r="F48" s="223">
        <f t="shared" si="2"/>
        <v>141.73700273386086</v>
      </c>
      <c r="G48" s="223">
        <f t="shared" si="2"/>
        <v>173.02330222451349</v>
      </c>
      <c r="H48" s="223">
        <f t="shared" si="2"/>
        <v>187.54694795369412</v>
      </c>
      <c r="I48" s="223">
        <f t="shared" si="2"/>
        <v>208.49436379361362</v>
      </c>
      <c r="J48" s="223">
        <f t="shared" si="2"/>
        <v>196.46815051404354</v>
      </c>
      <c r="K48" s="223">
        <f t="shared" si="2"/>
        <v>52.856733941104139</v>
      </c>
      <c r="L48" s="223">
        <f t="shared" si="2"/>
        <v>166.54619843759406</v>
      </c>
      <c r="M48" s="223">
        <f t="shared" si="2"/>
        <v>221.52897599057042</v>
      </c>
      <c r="N48" s="223">
        <f t="shared" si="2"/>
        <v>190.58096616671332</v>
      </c>
      <c r="O48" s="223">
        <f t="shared" si="2"/>
        <v>138.43744624505297</v>
      </c>
      <c r="P48" s="223">
        <f t="shared" si="2"/>
        <v>147.51542533259538</v>
      </c>
      <c r="Q48" s="223">
        <f t="shared" si="2"/>
        <v>88.276139877399316</v>
      </c>
      <c r="R48" s="223">
        <f t="shared" si="2"/>
        <v>32.292777513233382</v>
      </c>
      <c r="S48" s="223">
        <f t="shared" si="2"/>
        <v>61.937017493544992</v>
      </c>
      <c r="T48" s="223">
        <f t="shared" si="2"/>
        <v>152.86217638579583</v>
      </c>
      <c r="U48" s="223">
        <f t="shared" si="2"/>
        <v>123.09520554645513</v>
      </c>
      <c r="V48" s="223">
        <f t="shared" si="2"/>
        <v>152.20222993339596</v>
      </c>
      <c r="W48" s="223">
        <f t="shared" si="2"/>
        <v>118.20669663021981</v>
      </c>
      <c r="X48" s="223">
        <f t="shared" si="2"/>
        <v>94.505747503482255</v>
      </c>
      <c r="Y48" s="223">
        <f t="shared" si="2"/>
        <v>99.549116388352417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0.1218777946706885</v>
      </c>
      <c r="C53" s="260">
        <v>6.7413796045272936E-2</v>
      </c>
      <c r="D53" s="260">
        <v>0.6727318233772992</v>
      </c>
      <c r="E53" s="260">
        <v>0.79585276895766033</v>
      </c>
      <c r="F53" s="260">
        <v>0.69275057365137616</v>
      </c>
      <c r="G53" s="260">
        <v>1.070728913972633</v>
      </c>
      <c r="H53" s="260">
        <v>1.0747758372183349</v>
      </c>
      <c r="I53" s="260">
        <v>1.1360719438196401</v>
      </c>
      <c r="J53" s="260">
        <v>0.98168961160202528</v>
      </c>
      <c r="K53" s="260">
        <v>0.18867671250429779</v>
      </c>
      <c r="L53" s="260">
        <v>0.62847900392675671</v>
      </c>
      <c r="M53" s="260">
        <v>0.8093096178235204</v>
      </c>
      <c r="N53" s="260">
        <v>0.75685489846035059</v>
      </c>
      <c r="O53" s="260">
        <v>0.48679797255743401</v>
      </c>
      <c r="P53" s="260">
        <v>0.49311664098818608</v>
      </c>
      <c r="Q53" s="260">
        <v>0.292849497406096</v>
      </c>
      <c r="R53" s="260">
        <v>8.2107941273210347E-2</v>
      </c>
      <c r="S53" s="260">
        <v>0.2339328226731763</v>
      </c>
      <c r="T53" s="260">
        <v>0.6480574921912996</v>
      </c>
      <c r="U53" s="260">
        <v>0.49819975618862777</v>
      </c>
      <c r="V53" s="260">
        <v>0.64529499949366675</v>
      </c>
      <c r="W53" s="260">
        <v>0.49836443231837008</v>
      </c>
      <c r="X53" s="260">
        <v>0.31629700575563702</v>
      </c>
      <c r="Y53" s="260">
        <v>0.35374939402976319</v>
      </c>
      <c r="DA53" s="68" t="s">
        <v>1736</v>
      </c>
    </row>
    <row r="54" spans="1:105" ht="12" customHeight="1" x14ac:dyDescent="0.25">
      <c r="A54" s="37" t="s">
        <v>159</v>
      </c>
      <c r="B54" s="226">
        <v>7.9140385799758052E-3</v>
      </c>
      <c r="C54" s="226">
        <v>2.0159299637071849E-3</v>
      </c>
      <c r="D54" s="226">
        <v>1.5680772346919909E-2</v>
      </c>
      <c r="E54" s="226">
        <v>2.3026111885608921E-2</v>
      </c>
      <c r="F54" s="226">
        <v>2.0451099225989599E-2</v>
      </c>
      <c r="G54" s="226">
        <v>0.13264870024318809</v>
      </c>
      <c r="H54" s="226">
        <v>0.13969954382663979</v>
      </c>
      <c r="I54" s="226">
        <v>8.9220994780852478E-2</v>
      </c>
      <c r="J54" s="226">
        <v>8.4980837274940352E-2</v>
      </c>
      <c r="K54" s="226">
        <v>2.8624993294952591E-2</v>
      </c>
      <c r="L54" s="226">
        <v>0.15737931692220311</v>
      </c>
      <c r="M54" s="226">
        <v>0.23233807375737661</v>
      </c>
      <c r="N54" s="226">
        <v>0.17795506464418551</v>
      </c>
      <c r="O54" s="226">
        <v>0.11041386616665561</v>
      </c>
      <c r="P54" s="226">
        <v>9.849825672383157E-2</v>
      </c>
      <c r="Q54" s="226">
        <v>7.2078518075802414E-2</v>
      </c>
      <c r="R54" s="226">
        <v>1.8361352672812161E-2</v>
      </c>
      <c r="S54" s="226">
        <v>5.3562700570942159E-2</v>
      </c>
      <c r="T54" s="226">
        <v>0.19118395605357011</v>
      </c>
      <c r="U54" s="226">
        <v>0.12779643057342441</v>
      </c>
      <c r="V54" s="226">
        <v>0.1633529559725895</v>
      </c>
      <c r="W54" s="226">
        <v>0.1175640648042358</v>
      </c>
      <c r="X54" s="226">
        <v>8.8524850394907997E-2</v>
      </c>
      <c r="Y54" s="226">
        <v>0.10494263962313991</v>
      </c>
      <c r="DA54" s="69" t="s">
        <v>1737</v>
      </c>
    </row>
    <row r="55" spans="1:105" ht="12" customHeight="1" x14ac:dyDescent="0.25">
      <c r="A55" s="37" t="s">
        <v>35</v>
      </c>
      <c r="B55" s="226">
        <v>0.1139637560907127</v>
      </c>
      <c r="C55" s="226">
        <v>6.5397866081565753E-2</v>
      </c>
      <c r="D55" s="226">
        <v>0.65705105103037931</v>
      </c>
      <c r="E55" s="226">
        <v>0.77282665707205145</v>
      </c>
      <c r="F55" s="226">
        <v>0.67229947442538651</v>
      </c>
      <c r="G55" s="226">
        <v>0.93808021372944539</v>
      </c>
      <c r="H55" s="226">
        <v>0.93507629339169529</v>
      </c>
      <c r="I55" s="226">
        <v>1.0468509490387881</v>
      </c>
      <c r="J55" s="226">
        <v>0.89670877432708496</v>
      </c>
      <c r="K55" s="226">
        <v>0.16005171920934519</v>
      </c>
      <c r="L55" s="226">
        <v>0.47109968700455351</v>
      </c>
      <c r="M55" s="226">
        <v>0.57697154406614382</v>
      </c>
      <c r="N55" s="226">
        <v>0.57889983381616505</v>
      </c>
      <c r="O55" s="226">
        <v>0.37638410639077829</v>
      </c>
      <c r="P55" s="226">
        <v>0.39461838426435453</v>
      </c>
      <c r="Q55" s="226">
        <v>0.2207709793302936</v>
      </c>
      <c r="R55" s="226">
        <v>6.3746588600398182E-2</v>
      </c>
      <c r="S55" s="226">
        <v>0.1803701221022341</v>
      </c>
      <c r="T55" s="226">
        <v>0.45687353613772957</v>
      </c>
      <c r="U55" s="226">
        <v>0.37040332561520339</v>
      </c>
      <c r="V55" s="226">
        <v>0.48194204352107728</v>
      </c>
      <c r="W55" s="226">
        <v>0.38080036751413432</v>
      </c>
      <c r="X55" s="226">
        <v>0.22777215536072901</v>
      </c>
      <c r="Y55" s="226">
        <v>0.24880675440662331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3.1079334304667432</v>
      </c>
      <c r="C60" s="261">
        <f t="shared" si="3"/>
        <v>1.4433109422298538</v>
      </c>
      <c r="D60" s="261">
        <f t="shared" si="3"/>
        <v>14.174063025861543</v>
      </c>
      <c r="E60" s="261">
        <f t="shared" si="3"/>
        <v>18.513556583628873</v>
      </c>
      <c r="F60" s="261">
        <f t="shared" si="3"/>
        <v>15.471480153449104</v>
      </c>
      <c r="G60" s="261">
        <f t="shared" si="3"/>
        <v>26.363681818600025</v>
      </c>
      <c r="H60" s="261">
        <f t="shared" si="3"/>
        <v>29.58308024903679</v>
      </c>
      <c r="I60" s="261">
        <f t="shared" si="3"/>
        <v>34.491611140562654</v>
      </c>
      <c r="J60" s="261">
        <f t="shared" si="3"/>
        <v>32.014290126173748</v>
      </c>
      <c r="K60" s="261">
        <f t="shared" si="3"/>
        <v>8.9316724835493453</v>
      </c>
      <c r="L60" s="261">
        <f t="shared" si="3"/>
        <v>26.468351750775984</v>
      </c>
      <c r="M60" s="261">
        <f t="shared" si="3"/>
        <v>33.397822235269885</v>
      </c>
      <c r="N60" s="261">
        <f t="shared" si="3"/>
        <v>29.28632999859137</v>
      </c>
      <c r="O60" s="261">
        <f t="shared" si="3"/>
        <v>20.044964423809173</v>
      </c>
      <c r="P60" s="261">
        <f t="shared" si="3"/>
        <v>20.479745150463742</v>
      </c>
      <c r="Q60" s="261">
        <f t="shared" si="3"/>
        <v>11.791100674324818</v>
      </c>
      <c r="R60" s="261">
        <f t="shared" si="3"/>
        <v>3.2882246037475316</v>
      </c>
      <c r="S60" s="261">
        <f t="shared" si="3"/>
        <v>9.5218274911173353</v>
      </c>
      <c r="T60" s="261">
        <f t="shared" si="3"/>
        <v>25.238228335183511</v>
      </c>
      <c r="U60" s="261">
        <f t="shared" si="3"/>
        <v>20.254772588188384</v>
      </c>
      <c r="V60" s="261">
        <f t="shared" si="3"/>
        <v>24.080235193783444</v>
      </c>
      <c r="W60" s="261">
        <f t="shared" si="3"/>
        <v>18.626599489991836</v>
      </c>
      <c r="X60" s="261">
        <f t="shared" si="3"/>
        <v>14.198632201701566</v>
      </c>
      <c r="Y60" s="261">
        <f t="shared" si="3"/>
        <v>14.897337511849003</v>
      </c>
      <c r="DA60" s="70"/>
    </row>
    <row r="61" spans="1:105" ht="12" customHeight="1" x14ac:dyDescent="0.25">
      <c r="A61" s="60" t="s">
        <v>1499</v>
      </c>
      <c r="B61" s="262">
        <v>2.877787320770874</v>
      </c>
      <c r="C61" s="262">
        <v>1.2471042105022261</v>
      </c>
      <c r="D61" s="262">
        <v>11.523396430808649</v>
      </c>
      <c r="E61" s="262">
        <v>13.985995122656201</v>
      </c>
      <c r="F61" s="262">
        <v>12.24142241195994</v>
      </c>
      <c r="G61" s="262">
        <v>22.056049018419479</v>
      </c>
      <c r="H61" s="262">
        <v>24.396571938985542</v>
      </c>
      <c r="I61" s="262">
        <v>28.81109150635811</v>
      </c>
      <c r="J61" s="262">
        <v>26.766855343348471</v>
      </c>
      <c r="K61" s="262">
        <v>7.4401136564060932</v>
      </c>
      <c r="L61" s="262">
        <v>21.435276625200739</v>
      </c>
      <c r="M61" s="262">
        <v>27.80393087587122</v>
      </c>
      <c r="N61" s="262">
        <v>23.523891448638661</v>
      </c>
      <c r="O61" s="262">
        <v>15.94833071765806</v>
      </c>
      <c r="P61" s="262">
        <v>16.39556907381473</v>
      </c>
      <c r="Q61" s="262">
        <v>9.5108892672821099</v>
      </c>
      <c r="R61" s="262">
        <v>2.792259075257252</v>
      </c>
      <c r="S61" s="262">
        <v>8.2213803348723022</v>
      </c>
      <c r="T61" s="262">
        <v>21.26378744798339</v>
      </c>
      <c r="U61" s="262">
        <v>17.138953548862592</v>
      </c>
      <c r="V61" s="262">
        <v>20.10407096122027</v>
      </c>
      <c r="W61" s="262">
        <v>15.738873865374989</v>
      </c>
      <c r="X61" s="262">
        <v>11.713061315324691</v>
      </c>
      <c r="Y61" s="262">
        <v>12.07259588408909</v>
      </c>
      <c r="DA61" s="72" t="s">
        <v>1743</v>
      </c>
    </row>
    <row r="62" spans="1:105" ht="12" customHeight="1" x14ac:dyDescent="0.25">
      <c r="A62" s="59" t="s">
        <v>28</v>
      </c>
      <c r="B62" s="230">
        <v>7.0160781199825953E-2</v>
      </c>
      <c r="C62" s="230">
        <v>2.7180312931504469E-2</v>
      </c>
      <c r="D62" s="230">
        <v>0.2204409157300416</v>
      </c>
      <c r="E62" s="230">
        <v>0.3141309531083265</v>
      </c>
      <c r="F62" s="230">
        <v>0.28024800016078849</v>
      </c>
      <c r="G62" s="230">
        <v>6.4894650111625021</v>
      </c>
      <c r="H62" s="230">
        <v>11.47789116931817</v>
      </c>
      <c r="I62" s="230">
        <v>16.624090068428359</v>
      </c>
      <c r="J62" s="230">
        <v>16.489583547830691</v>
      </c>
      <c r="K62" s="230">
        <v>4.926872605348378</v>
      </c>
      <c r="L62" s="230">
        <v>14.796133220517341</v>
      </c>
      <c r="M62" s="230">
        <v>20.19741217132168</v>
      </c>
      <c r="N62" s="230">
        <v>15.5639844833743</v>
      </c>
      <c r="O62" s="230">
        <v>9.0385882851696238</v>
      </c>
      <c r="P62" s="230">
        <v>9.2694103792172022</v>
      </c>
      <c r="Q62" s="230">
        <v>4.8576515321103617</v>
      </c>
      <c r="R62" s="230">
        <v>1.2112053529534099</v>
      </c>
      <c r="S62" s="230">
        <v>3.9814782803497248</v>
      </c>
      <c r="T62" s="230">
        <v>11.923071882705919</v>
      </c>
      <c r="U62" s="230">
        <v>9.4398885728571447</v>
      </c>
      <c r="V62" s="230">
        <v>8.8951403849502633</v>
      </c>
      <c r="W62" s="230">
        <v>5.2461420115478727</v>
      </c>
      <c r="X62" s="230">
        <v>3.239940465010549</v>
      </c>
      <c r="Y62" s="230">
        <v>3.119865403168224</v>
      </c>
      <c r="DA62" s="71" t="s">
        <v>1744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4.3436721679065817E-3</v>
      </c>
      <c r="T63" s="295">
        <v>9.4076296668000131E-2</v>
      </c>
      <c r="U63" s="295">
        <v>3.2750998169677678E-2</v>
      </c>
      <c r="V63" s="295">
        <v>7.1446866369688604E-3</v>
      </c>
      <c r="W63" s="295">
        <v>7.7686130664108939E-3</v>
      </c>
      <c r="X63" s="295">
        <v>0.20511590875252569</v>
      </c>
      <c r="Y63" s="295">
        <v>0.65603744518591067</v>
      </c>
      <c r="DA63" s="122" t="s">
        <v>1745</v>
      </c>
    </row>
    <row r="64" spans="1:105" ht="12" customHeight="1" x14ac:dyDescent="0.25">
      <c r="A64" s="59" t="s">
        <v>159</v>
      </c>
      <c r="B64" s="295">
        <v>8.3538359370495086E-2</v>
      </c>
      <c r="C64" s="295">
        <v>3.2564441357721442E-2</v>
      </c>
      <c r="D64" s="295">
        <v>0.26346170363923249</v>
      </c>
      <c r="E64" s="295">
        <v>0.3955629562804287</v>
      </c>
      <c r="F64" s="295">
        <v>0.3531129010340972</v>
      </c>
      <c r="G64" s="295">
        <v>1.889121595917197</v>
      </c>
      <c r="H64" s="295">
        <v>1.679172296090514</v>
      </c>
      <c r="I64" s="295">
        <v>0.90892467200140226</v>
      </c>
      <c r="J64" s="295">
        <v>0.86442151434040848</v>
      </c>
      <c r="K64" s="295">
        <v>0.38129511204774669</v>
      </c>
      <c r="L64" s="295">
        <v>1.6625278608343039</v>
      </c>
      <c r="M64" s="295">
        <v>2.18369319342486</v>
      </c>
      <c r="N64" s="295">
        <v>1.871568462392043</v>
      </c>
      <c r="O64" s="295">
        <v>1.5672443584321361</v>
      </c>
      <c r="P64" s="295">
        <v>1.4234242980496941</v>
      </c>
      <c r="Q64" s="295">
        <v>1.145293002639113</v>
      </c>
      <c r="R64" s="295">
        <v>0.35356245132594838</v>
      </c>
      <c r="S64" s="295">
        <v>0.96979954669191892</v>
      </c>
      <c r="T64" s="295">
        <v>2.7278584028023389</v>
      </c>
      <c r="U64" s="295">
        <v>1.9665356111728369</v>
      </c>
      <c r="V64" s="295">
        <v>2.8356718069710651</v>
      </c>
      <c r="W64" s="295">
        <v>2.4734006240625219</v>
      </c>
      <c r="X64" s="295">
        <v>2.3140399282867929</v>
      </c>
      <c r="Y64" s="295">
        <v>2.4612815795797309</v>
      </c>
      <c r="DA64" s="122" t="s">
        <v>1746</v>
      </c>
    </row>
    <row r="65" spans="1:105" ht="12" customHeight="1" x14ac:dyDescent="0.25">
      <c r="A65" s="59" t="s">
        <v>32</v>
      </c>
      <c r="B65" s="295">
        <v>1.521118910426472</v>
      </c>
      <c r="C65" s="295">
        <v>0.13095124101044051</v>
      </c>
      <c r="D65" s="295">
        <v>0</v>
      </c>
      <c r="E65" s="295">
        <v>0</v>
      </c>
      <c r="F65" s="295">
        <v>0</v>
      </c>
      <c r="G65" s="295">
        <v>0.31775675866475289</v>
      </c>
      <c r="H65" s="295">
        <v>0</v>
      </c>
      <c r="I65" s="295">
        <v>0.61344947919427961</v>
      </c>
      <c r="J65" s="295">
        <v>0.29156621900296609</v>
      </c>
      <c r="K65" s="295">
        <v>0</v>
      </c>
      <c r="L65" s="295">
        <v>0</v>
      </c>
      <c r="M65" s="295">
        <v>0</v>
      </c>
      <c r="N65" s="295">
        <v>0</v>
      </c>
      <c r="O65" s="295">
        <v>0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1747</v>
      </c>
    </row>
    <row r="66" spans="1:105" ht="12" customHeight="1" x14ac:dyDescent="0.25">
      <c r="A66" s="59" t="s">
        <v>35</v>
      </c>
      <c r="B66" s="295">
        <v>1.202969269774081</v>
      </c>
      <c r="C66" s="295">
        <v>1.0564082152025589</v>
      </c>
      <c r="D66" s="295">
        <v>11.039493811439369</v>
      </c>
      <c r="E66" s="295">
        <v>13.27630121326745</v>
      </c>
      <c r="F66" s="295">
        <v>11.60806151076506</v>
      </c>
      <c r="G66" s="295">
        <v>13.35970565267502</v>
      </c>
      <c r="H66" s="295">
        <v>11.23950847357685</v>
      </c>
      <c r="I66" s="295">
        <v>10.66462728673406</v>
      </c>
      <c r="J66" s="295">
        <v>9.1212840621744089</v>
      </c>
      <c r="K66" s="295">
        <v>2.131945939009968</v>
      </c>
      <c r="L66" s="295">
        <v>4.9766155438491033</v>
      </c>
      <c r="M66" s="295">
        <v>5.4228255111246808</v>
      </c>
      <c r="N66" s="295">
        <v>6.0883385028723263</v>
      </c>
      <c r="O66" s="295">
        <v>5.3424980740563033</v>
      </c>
      <c r="P66" s="295">
        <v>5.7027343965478323</v>
      </c>
      <c r="Q66" s="295">
        <v>3.5079447325326352</v>
      </c>
      <c r="R66" s="295">
        <v>1.2274912709778929</v>
      </c>
      <c r="S66" s="295">
        <v>3.2657588356627509</v>
      </c>
      <c r="T66" s="295">
        <v>6.5187808658071278</v>
      </c>
      <c r="U66" s="295">
        <v>5.6997783666629287</v>
      </c>
      <c r="V66" s="295">
        <v>8.3661140826619711</v>
      </c>
      <c r="W66" s="295">
        <v>8.0115626166981802</v>
      </c>
      <c r="X66" s="295">
        <v>5.9539650132748214</v>
      </c>
      <c r="Y66" s="295">
        <v>5.8354114561552262</v>
      </c>
      <c r="DA66" s="122" t="s">
        <v>1748</v>
      </c>
    </row>
    <row r="67" spans="1:105" ht="12" customHeight="1" x14ac:dyDescent="0.25">
      <c r="A67" s="60" t="s">
        <v>1506</v>
      </c>
      <c r="B67" s="262">
        <v>0.23014610969586941</v>
      </c>
      <c r="C67" s="262">
        <v>0.1962067317276277</v>
      </c>
      <c r="D67" s="262">
        <v>2.6506665950528929</v>
      </c>
      <c r="E67" s="262">
        <v>4.527561460972672</v>
      </c>
      <c r="F67" s="262">
        <v>3.2300577414891629</v>
      </c>
      <c r="G67" s="262">
        <v>4.3076328001805448</v>
      </c>
      <c r="H67" s="262">
        <v>5.1865083100512486</v>
      </c>
      <c r="I67" s="262">
        <v>5.6805196342045461</v>
      </c>
      <c r="J67" s="262">
        <v>5.247434782825275</v>
      </c>
      <c r="K67" s="262">
        <v>1.4915588271432521</v>
      </c>
      <c r="L67" s="262">
        <v>5.0330751255752437</v>
      </c>
      <c r="M67" s="262">
        <v>5.5938913593986648</v>
      </c>
      <c r="N67" s="262">
        <v>5.7624385499527104</v>
      </c>
      <c r="O67" s="262">
        <v>4.0966337061511133</v>
      </c>
      <c r="P67" s="262">
        <v>4.0841760766490109</v>
      </c>
      <c r="Q67" s="262">
        <v>2.2802114070427089</v>
      </c>
      <c r="R67" s="262">
        <v>0.49596552849027969</v>
      </c>
      <c r="S67" s="262">
        <v>1.300447156245033</v>
      </c>
      <c r="T67" s="262">
        <v>3.97444088720012</v>
      </c>
      <c r="U67" s="262">
        <v>3.1158190393257938</v>
      </c>
      <c r="V67" s="262">
        <v>3.9761642325631752</v>
      </c>
      <c r="W67" s="262">
        <v>2.8877256246168459</v>
      </c>
      <c r="X67" s="262">
        <v>2.4855708863768751</v>
      </c>
      <c r="Y67" s="262">
        <v>2.8247416277599129</v>
      </c>
      <c r="DA67" s="72" t="s">
        <v>1749</v>
      </c>
    </row>
    <row r="68" spans="1:105" ht="12" customHeight="1" x14ac:dyDescent="0.25">
      <c r="A68" s="147" t="s">
        <v>28</v>
      </c>
      <c r="B68" s="229">
        <v>3.185902089566863E-3</v>
      </c>
      <c r="C68" s="229">
        <v>3.0354186158041462E-3</v>
      </c>
      <c r="D68" s="229">
        <v>2.7688470011411379E-2</v>
      </c>
      <c r="E68" s="229">
        <v>2.4117600451648031E-2</v>
      </c>
      <c r="F68" s="229">
        <v>1.7783940563677061E-2</v>
      </c>
      <c r="G68" s="229">
        <v>0.81042112255533294</v>
      </c>
      <c r="H68" s="229">
        <v>1.49775283321486</v>
      </c>
      <c r="I68" s="229">
        <v>2.621063804852755</v>
      </c>
      <c r="J68" s="229">
        <v>2.684581097521348</v>
      </c>
      <c r="K68" s="229">
        <v>0.82070561549214693</v>
      </c>
      <c r="L68" s="229">
        <v>1.657502064021906</v>
      </c>
      <c r="M68" s="229">
        <v>1.7907216143505089</v>
      </c>
      <c r="N68" s="229">
        <v>1.6428508453785571</v>
      </c>
      <c r="O68" s="229">
        <v>0.90616908857943712</v>
      </c>
      <c r="P68" s="229">
        <v>0.75675606047178623</v>
      </c>
      <c r="Q68" s="229">
        <v>0.37591009440023943</v>
      </c>
      <c r="R68" s="229">
        <v>7.6011252192124984E-2</v>
      </c>
      <c r="S68" s="229">
        <v>0.30659780255698338</v>
      </c>
      <c r="T68" s="229">
        <v>0.85032676000194229</v>
      </c>
      <c r="U68" s="229">
        <v>0.66717196022280856</v>
      </c>
      <c r="V68" s="229">
        <v>0.43752114027292838</v>
      </c>
      <c r="W68" s="229">
        <v>0.2286847559659167</v>
      </c>
      <c r="X68" s="229">
        <v>0.11177999072949039</v>
      </c>
      <c r="Y68" s="229">
        <v>0.12197416086399181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3.3448891289471178E-4</v>
      </c>
      <c r="T70" s="229">
        <v>6.7093105976081101E-3</v>
      </c>
      <c r="U70" s="229">
        <v>2.3147039797636131E-3</v>
      </c>
      <c r="V70" s="229">
        <v>3.5142238447278293E-4</v>
      </c>
      <c r="W70" s="229">
        <v>3.3864187804585059E-4</v>
      </c>
      <c r="X70" s="229">
        <v>7.0766282980924081E-3</v>
      </c>
      <c r="Y70" s="229">
        <v>2.5648419573052271E-2</v>
      </c>
      <c r="DA70" s="73" t="s">
        <v>1752</v>
      </c>
    </row>
    <row r="71" spans="1:105" ht="12" customHeight="1" x14ac:dyDescent="0.25">
      <c r="A71" s="147" t="s">
        <v>159</v>
      </c>
      <c r="B71" s="229">
        <v>3.7933590408498492E-3</v>
      </c>
      <c r="C71" s="229">
        <v>3.6367024824029062E-3</v>
      </c>
      <c r="D71" s="229">
        <v>3.309209388924754E-2</v>
      </c>
      <c r="E71" s="229">
        <v>3.0369593440714729E-2</v>
      </c>
      <c r="F71" s="229">
        <v>2.2407791815303051E-2</v>
      </c>
      <c r="G71" s="229">
        <v>0.23591837567092161</v>
      </c>
      <c r="H71" s="229">
        <v>0.21911560467207919</v>
      </c>
      <c r="I71" s="229">
        <v>0.1433070651875844</v>
      </c>
      <c r="J71" s="229">
        <v>0.1407318535945882</v>
      </c>
      <c r="K71" s="229">
        <v>6.3515147373120681E-2</v>
      </c>
      <c r="L71" s="229">
        <v>0.18624077789497179</v>
      </c>
      <c r="M71" s="229">
        <v>0.19360829830112311</v>
      </c>
      <c r="N71" s="229">
        <v>0.19755274325215791</v>
      </c>
      <c r="O71" s="229">
        <v>0.15712502296314751</v>
      </c>
      <c r="P71" s="229">
        <v>0.11620857423542739</v>
      </c>
      <c r="Q71" s="229">
        <v>8.8628671260608971E-2</v>
      </c>
      <c r="R71" s="229">
        <v>2.218841304479963E-2</v>
      </c>
      <c r="S71" s="229">
        <v>7.4680404864693434E-2</v>
      </c>
      <c r="T71" s="229">
        <v>0.19454474653998</v>
      </c>
      <c r="U71" s="229">
        <v>0.138986536591823</v>
      </c>
      <c r="V71" s="229">
        <v>0.13947687262191691</v>
      </c>
      <c r="W71" s="229">
        <v>0.10781809125155491</v>
      </c>
      <c r="X71" s="229">
        <v>7.9835837888066363E-2</v>
      </c>
      <c r="Y71" s="229">
        <v>9.6226188160031534E-2</v>
      </c>
      <c r="DA71" s="73" t="s">
        <v>1753</v>
      </c>
    </row>
    <row r="72" spans="1:105" ht="12" customHeight="1" x14ac:dyDescent="0.25">
      <c r="A72" s="147" t="s">
        <v>32</v>
      </c>
      <c r="B72" s="229">
        <v>6.9071863686993668E-2</v>
      </c>
      <c r="C72" s="229">
        <v>1.462425527356666E-2</v>
      </c>
      <c r="D72" s="229">
        <v>0</v>
      </c>
      <c r="E72" s="229">
        <v>0</v>
      </c>
      <c r="F72" s="229">
        <v>0</v>
      </c>
      <c r="G72" s="229">
        <v>3.9682283302811483E-2</v>
      </c>
      <c r="H72" s="229">
        <v>0</v>
      </c>
      <c r="I72" s="229">
        <v>9.6720495341608176E-2</v>
      </c>
      <c r="J72" s="229">
        <v>4.746834011548496E-2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1754</v>
      </c>
    </row>
    <row r="73" spans="1:105" ht="12" customHeight="1" x14ac:dyDescent="0.25">
      <c r="A73" s="147" t="s">
        <v>33</v>
      </c>
      <c r="B73" s="229">
        <v>9.946984751942009E-2</v>
      </c>
      <c r="C73" s="229">
        <v>5.6933745947597668E-2</v>
      </c>
      <c r="D73" s="229">
        <v>1.203270972296604</v>
      </c>
      <c r="E73" s="229">
        <v>2.6665037006840691</v>
      </c>
      <c r="F73" s="229">
        <v>1.8253581732730519</v>
      </c>
      <c r="G73" s="229">
        <v>1.071418101889952</v>
      </c>
      <c r="H73" s="229">
        <v>1.6154887985752671</v>
      </c>
      <c r="I73" s="229">
        <v>0.50783948742060736</v>
      </c>
      <c r="J73" s="229">
        <v>0.2813692742534602</v>
      </c>
      <c r="K73" s="229">
        <v>0.16861923887316491</v>
      </c>
      <c r="L73" s="229">
        <v>0.91997613202589523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2.5173963044788882E-2</v>
      </c>
      <c r="S73" s="229">
        <v>2.5804611067560691E-2</v>
      </c>
      <c r="T73" s="229">
        <v>6.0694603350321024E-3</v>
      </c>
      <c r="U73" s="229">
        <v>3.1795785574112792E-4</v>
      </c>
      <c r="V73" s="229">
        <v>7.6685041077663635E-2</v>
      </c>
      <c r="W73" s="229">
        <v>6.5383394154489016E-5</v>
      </c>
      <c r="X73" s="229">
        <v>2.946538237901497E-5</v>
      </c>
      <c r="Y73" s="229">
        <v>1.9849980265756941E-4</v>
      </c>
      <c r="DA73" s="73" t="s">
        <v>1755</v>
      </c>
    </row>
    <row r="74" spans="1:105" ht="12" customHeight="1" x14ac:dyDescent="0.25">
      <c r="A74" s="147" t="s">
        <v>35</v>
      </c>
      <c r="B74" s="229">
        <v>5.4625137359038928E-2</v>
      </c>
      <c r="C74" s="229">
        <v>0.1179766094082563</v>
      </c>
      <c r="D74" s="229">
        <v>1.3866150588556301</v>
      </c>
      <c r="E74" s="229">
        <v>1.019296331574487</v>
      </c>
      <c r="F74" s="229">
        <v>0.73662283352071256</v>
      </c>
      <c r="G74" s="229">
        <v>1.668394487592777</v>
      </c>
      <c r="H74" s="229">
        <v>1.4666462167929899</v>
      </c>
      <c r="I74" s="229">
        <v>1.6814555538645699</v>
      </c>
      <c r="J74" s="229">
        <v>1.484987580638903</v>
      </c>
      <c r="K74" s="229">
        <v>0.35513400573251458</v>
      </c>
      <c r="L74" s="229">
        <v>0.55749366492152852</v>
      </c>
      <c r="M74" s="229">
        <v>0.48079282490509562</v>
      </c>
      <c r="N74" s="229">
        <v>0.64265240479256203</v>
      </c>
      <c r="O74" s="229">
        <v>0.53561534807912159</v>
      </c>
      <c r="P74" s="229">
        <v>0.46557209566688068</v>
      </c>
      <c r="Q74" s="229">
        <v>0.27146283071982358</v>
      </c>
      <c r="R74" s="229">
        <v>7.7033302680195176E-2</v>
      </c>
      <c r="S74" s="229">
        <v>0.25148309552182269</v>
      </c>
      <c r="T74" s="229">
        <v>0.46490483889680612</v>
      </c>
      <c r="U74" s="229">
        <v>0.40283656701798348</v>
      </c>
      <c r="V74" s="229">
        <v>0.41150016915895332</v>
      </c>
      <c r="W74" s="229">
        <v>0.34923230020697021</v>
      </c>
      <c r="X74" s="229">
        <v>0.20541555043215989</v>
      </c>
      <c r="Y74" s="229">
        <v>0.2281410649760264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0.78727423482175363</v>
      </c>
      <c r="F76" s="229">
        <v>0.62788500231641819</v>
      </c>
      <c r="G76" s="229">
        <v>0.48179842916875087</v>
      </c>
      <c r="H76" s="229">
        <v>0.38750485679605251</v>
      </c>
      <c r="I76" s="229">
        <v>0.63013322753742063</v>
      </c>
      <c r="J76" s="229">
        <v>0.60829663670149114</v>
      </c>
      <c r="K76" s="229">
        <v>8.3584819672304314E-2</v>
      </c>
      <c r="L76" s="229">
        <v>1.711862486710942</v>
      </c>
      <c r="M76" s="229">
        <v>3.1287686218419379</v>
      </c>
      <c r="N76" s="229">
        <v>3.2793825565294328</v>
      </c>
      <c r="O76" s="229">
        <v>2.4977242465294069</v>
      </c>
      <c r="P76" s="229">
        <v>2.745639346274916</v>
      </c>
      <c r="Q76" s="229">
        <v>1.544209810662037</v>
      </c>
      <c r="R76" s="229">
        <v>0.29555859752837099</v>
      </c>
      <c r="S76" s="229">
        <v>0.64154675332107769</v>
      </c>
      <c r="T76" s="229">
        <v>2.4518857708287509</v>
      </c>
      <c r="U76" s="229">
        <v>1.904191313657674</v>
      </c>
      <c r="V76" s="229">
        <v>2.9106295870472398</v>
      </c>
      <c r="W76" s="229">
        <v>2.2015864519202042</v>
      </c>
      <c r="X76" s="229">
        <v>2.0814334136466872</v>
      </c>
      <c r="Y76" s="229">
        <v>2.3525532943841529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15.08820113943854</v>
      </c>
      <c r="C79" s="261">
        <f t="shared" si="4"/>
        <v>6.4959206275329944</v>
      </c>
      <c r="D79" s="261">
        <f t="shared" si="4"/>
        <v>67.492830244155883</v>
      </c>
      <c r="E79" s="261">
        <f t="shared" si="4"/>
        <v>113.9170129288329</v>
      </c>
      <c r="F79" s="261">
        <f t="shared" si="4"/>
        <v>103.7029000641288</v>
      </c>
      <c r="G79" s="261">
        <f t="shared" si="4"/>
        <v>122.66907535112421</v>
      </c>
      <c r="H79" s="261">
        <f t="shared" si="4"/>
        <v>132.45127207565289</v>
      </c>
      <c r="I79" s="261">
        <f t="shared" si="4"/>
        <v>144.52332232773799</v>
      </c>
      <c r="J79" s="261">
        <f t="shared" si="4"/>
        <v>134.10358167202361</v>
      </c>
      <c r="K79" s="261">
        <f t="shared" si="4"/>
        <v>36.285553258333351</v>
      </c>
      <c r="L79" s="261">
        <f t="shared" si="4"/>
        <v>122.4409739654965</v>
      </c>
      <c r="M79" s="261">
        <f t="shared" si="4"/>
        <v>164.8969164287241</v>
      </c>
      <c r="N79" s="261">
        <f t="shared" si="4"/>
        <v>140.1843944047811</v>
      </c>
      <c r="O79" s="261">
        <f t="shared" si="4"/>
        <v>99.659911375492342</v>
      </c>
      <c r="P79" s="261">
        <f t="shared" si="4"/>
        <v>106.2946433561912</v>
      </c>
      <c r="Q79" s="261">
        <f t="shared" si="4"/>
        <v>62.811139369767233</v>
      </c>
      <c r="R79" s="261">
        <f t="shared" si="4"/>
        <v>18.276317287888251</v>
      </c>
      <c r="S79" s="261">
        <f t="shared" si="4"/>
        <v>38.352925820371553</v>
      </c>
      <c r="T79" s="261">
        <f t="shared" si="4"/>
        <v>105.70866210113</v>
      </c>
      <c r="U79" s="261">
        <f t="shared" si="4"/>
        <v>84.416725860505295</v>
      </c>
      <c r="V79" s="261">
        <f t="shared" si="4"/>
        <v>107.7173000030532</v>
      </c>
      <c r="W79" s="261">
        <f t="shared" si="4"/>
        <v>82.261663748078263</v>
      </c>
      <c r="X79" s="261">
        <f t="shared" si="4"/>
        <v>67.056354287001412</v>
      </c>
      <c r="Y79" s="261">
        <f t="shared" si="4"/>
        <v>72.478804205174626</v>
      </c>
      <c r="DA79" s="70"/>
    </row>
    <row r="80" spans="1:105" ht="12" customHeight="1" x14ac:dyDescent="0.25">
      <c r="A80" s="60" t="s">
        <v>1521</v>
      </c>
      <c r="B80" s="262">
        <v>15.08820113943854</v>
      </c>
      <c r="C80" s="262">
        <v>6.4959206275329944</v>
      </c>
      <c r="D80" s="262">
        <v>67.492830244155883</v>
      </c>
      <c r="E80" s="262">
        <v>113.9170129288329</v>
      </c>
      <c r="F80" s="262">
        <v>103.7029000641288</v>
      </c>
      <c r="G80" s="262">
        <v>122.66907535112421</v>
      </c>
      <c r="H80" s="262">
        <v>132.45127207565289</v>
      </c>
      <c r="I80" s="262">
        <v>144.52332232773799</v>
      </c>
      <c r="J80" s="262">
        <v>134.10358167202361</v>
      </c>
      <c r="K80" s="262">
        <v>36.285553258333351</v>
      </c>
      <c r="L80" s="262">
        <v>122.4409739654965</v>
      </c>
      <c r="M80" s="262">
        <v>164.8969164287241</v>
      </c>
      <c r="N80" s="262">
        <v>140.1843944047811</v>
      </c>
      <c r="O80" s="262">
        <v>99.659911375492342</v>
      </c>
      <c r="P80" s="262">
        <v>106.2946433561912</v>
      </c>
      <c r="Q80" s="262">
        <v>62.811139369767233</v>
      </c>
      <c r="R80" s="262">
        <v>18.276317287888251</v>
      </c>
      <c r="S80" s="262">
        <v>38.352925820371553</v>
      </c>
      <c r="T80" s="262">
        <v>105.70866210113</v>
      </c>
      <c r="U80" s="262">
        <v>84.416725860505295</v>
      </c>
      <c r="V80" s="262">
        <v>107.7173000030532</v>
      </c>
      <c r="W80" s="262">
        <v>82.261663748078263</v>
      </c>
      <c r="X80" s="262">
        <v>67.056354287001412</v>
      </c>
      <c r="Y80" s="262">
        <v>72.478804205174626</v>
      </c>
      <c r="DA80" s="72" t="s">
        <v>1761</v>
      </c>
    </row>
    <row r="81" spans="1:105" ht="12" customHeight="1" x14ac:dyDescent="0.25">
      <c r="A81" s="59" t="s">
        <v>28</v>
      </c>
      <c r="B81" s="230">
        <v>0.20886527954552289</v>
      </c>
      <c r="C81" s="230">
        <v>0.1004952186195727</v>
      </c>
      <c r="D81" s="230">
        <v>0.70502009180950909</v>
      </c>
      <c r="E81" s="230">
        <v>0.60681782591916067</v>
      </c>
      <c r="F81" s="230">
        <v>0.57096385223477486</v>
      </c>
      <c r="G81" s="230">
        <v>23.078478217715329</v>
      </c>
      <c r="H81" s="230">
        <v>38.249098652704397</v>
      </c>
      <c r="I81" s="230">
        <v>66.684893901145173</v>
      </c>
      <c r="J81" s="230">
        <v>68.607225314154434</v>
      </c>
      <c r="K81" s="230">
        <v>19.965526520593251</v>
      </c>
      <c r="L81" s="230">
        <v>40.32249906968508</v>
      </c>
      <c r="M81" s="230">
        <v>52.78695159006601</v>
      </c>
      <c r="N81" s="230">
        <v>39.966074928237752</v>
      </c>
      <c r="O81" s="230">
        <v>22.044619445335918</v>
      </c>
      <c r="P81" s="230">
        <v>19.695310399419299</v>
      </c>
      <c r="Q81" s="230">
        <v>10.354891330228989</v>
      </c>
      <c r="R81" s="230">
        <v>2.8010127371991231</v>
      </c>
      <c r="S81" s="230">
        <v>9.0422149963479708</v>
      </c>
      <c r="T81" s="230">
        <v>22.616238786713161</v>
      </c>
      <c r="U81" s="230">
        <v>18.075655792940879</v>
      </c>
      <c r="V81" s="230">
        <v>11.85277900205751</v>
      </c>
      <c r="W81" s="230">
        <v>6.5144653422797507</v>
      </c>
      <c r="X81" s="230">
        <v>3.0156286033267978</v>
      </c>
      <c r="Y81" s="230">
        <v>3.1296813968654891</v>
      </c>
      <c r="DA81" s="71" t="s">
        <v>1762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9.8647825883441086E-3</v>
      </c>
      <c r="T82" s="295">
        <v>0.17844830682428889</v>
      </c>
      <c r="U82" s="295">
        <v>6.2712156528257984E-2</v>
      </c>
      <c r="V82" s="295">
        <v>9.5202985093100281E-3</v>
      </c>
      <c r="W82" s="295">
        <v>9.6467767108316237E-3</v>
      </c>
      <c r="X82" s="295">
        <v>0.19091505171514681</v>
      </c>
      <c r="Y82" s="295">
        <v>0.65810152763657526</v>
      </c>
      <c r="DA82" s="122" t="s">
        <v>1763</v>
      </c>
    </row>
    <row r="83" spans="1:105" ht="12" customHeight="1" x14ac:dyDescent="0.25">
      <c r="A83" s="59" t="s">
        <v>159</v>
      </c>
      <c r="B83" s="295">
        <v>0.24868968794686269</v>
      </c>
      <c r="C83" s="295">
        <v>0.1204022434074062</v>
      </c>
      <c r="D83" s="295">
        <v>0.84261033788977324</v>
      </c>
      <c r="E83" s="295">
        <v>0.76412289450976523</v>
      </c>
      <c r="F83" s="295">
        <v>0.71941531119776514</v>
      </c>
      <c r="G83" s="295">
        <v>6.7182813262723222</v>
      </c>
      <c r="H83" s="295">
        <v>5.5956992326029837</v>
      </c>
      <c r="I83" s="295">
        <v>3.6460067929767228</v>
      </c>
      <c r="J83" s="295">
        <v>3.5965469612212861</v>
      </c>
      <c r="K83" s="295">
        <v>1.545150094503726</v>
      </c>
      <c r="L83" s="295">
        <v>4.5307295576967528</v>
      </c>
      <c r="M83" s="295">
        <v>5.7071918873125433</v>
      </c>
      <c r="N83" s="295">
        <v>4.8059187852049616</v>
      </c>
      <c r="O83" s="295">
        <v>3.8224227467218568</v>
      </c>
      <c r="P83" s="295">
        <v>3.0244408471784352</v>
      </c>
      <c r="Q83" s="295">
        <v>2.4413823233729319</v>
      </c>
      <c r="R83" s="295">
        <v>0.81764246429764564</v>
      </c>
      <c r="S83" s="295">
        <v>2.202482441717319</v>
      </c>
      <c r="T83" s="295">
        <v>5.1743290337454786</v>
      </c>
      <c r="U83" s="295">
        <v>3.7655551268188439</v>
      </c>
      <c r="V83" s="295">
        <v>3.7785340979282451</v>
      </c>
      <c r="W83" s="295">
        <v>3.0713775203874638</v>
      </c>
      <c r="X83" s="295">
        <v>2.153831242377235</v>
      </c>
      <c r="Y83" s="295">
        <v>2.4690254791876489</v>
      </c>
      <c r="DA83" s="122" t="s">
        <v>1764</v>
      </c>
    </row>
    <row r="84" spans="1:105" ht="12" customHeight="1" x14ac:dyDescent="0.25">
      <c r="A84" s="59" t="s">
        <v>32</v>
      </c>
      <c r="B84" s="295">
        <v>4.5282980179957653</v>
      </c>
      <c r="C84" s="295">
        <v>0.48417299782428042</v>
      </c>
      <c r="D84" s="295">
        <v>0</v>
      </c>
      <c r="E84" s="295">
        <v>0</v>
      </c>
      <c r="F84" s="295">
        <v>0</v>
      </c>
      <c r="G84" s="295">
        <v>1.1300380571838009</v>
      </c>
      <c r="H84" s="295">
        <v>0</v>
      </c>
      <c r="I84" s="295">
        <v>2.460755040750974</v>
      </c>
      <c r="J84" s="295">
        <v>1.213102151616448</v>
      </c>
      <c r="K84" s="295">
        <v>0</v>
      </c>
      <c r="L84" s="295">
        <v>0</v>
      </c>
      <c r="M84" s="295">
        <v>0</v>
      </c>
      <c r="N84" s="295">
        <v>0</v>
      </c>
      <c r="O84" s="295">
        <v>0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1765</v>
      </c>
    </row>
    <row r="85" spans="1:105" ht="12" customHeight="1" x14ac:dyDescent="0.25">
      <c r="A85" s="59" t="s">
        <v>33</v>
      </c>
      <c r="B85" s="295">
        <v>6.521166352390571</v>
      </c>
      <c r="C85" s="295">
        <v>1.884935809527305</v>
      </c>
      <c r="D85" s="295">
        <v>30.638392479275399</v>
      </c>
      <c r="E85" s="295">
        <v>67.091333638207558</v>
      </c>
      <c r="F85" s="295">
        <v>58.604195768000388</v>
      </c>
      <c r="G85" s="295">
        <v>30.510926527393039</v>
      </c>
      <c r="H85" s="295">
        <v>41.255799394091419</v>
      </c>
      <c r="I85" s="295">
        <v>12.92041127528279</v>
      </c>
      <c r="J85" s="295">
        <v>7.1906805918474364</v>
      </c>
      <c r="K85" s="295">
        <v>4.1020456325080881</v>
      </c>
      <c r="L85" s="295">
        <v>22.380507109435712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0.92765990693071332</v>
      </c>
      <c r="S85" s="295">
        <v>0.76103233364387179</v>
      </c>
      <c r="T85" s="295">
        <v>0.16143013568484721</v>
      </c>
      <c r="U85" s="295">
        <v>8.6144159222740942E-3</v>
      </c>
      <c r="V85" s="295">
        <v>2.0774558323976131</v>
      </c>
      <c r="W85" s="295">
        <v>1.862554648126686E-3</v>
      </c>
      <c r="X85" s="295">
        <v>7.9492447020463274E-4</v>
      </c>
      <c r="Y85" s="295">
        <v>5.0932192134659163E-3</v>
      </c>
      <c r="DA85" s="122" t="s">
        <v>1766</v>
      </c>
    </row>
    <row r="86" spans="1:105" ht="12" customHeight="1" x14ac:dyDescent="0.25">
      <c r="A86" s="59" t="s">
        <v>35</v>
      </c>
      <c r="B86" s="295">
        <v>3.581181801559822</v>
      </c>
      <c r="C86" s="295">
        <v>3.9059143581544311</v>
      </c>
      <c r="D86" s="295">
        <v>35.306807335181198</v>
      </c>
      <c r="E86" s="295">
        <v>25.64629864954664</v>
      </c>
      <c r="F86" s="295">
        <v>23.649708520175128</v>
      </c>
      <c r="G86" s="295">
        <v>47.511108445766467</v>
      </c>
      <c r="H86" s="295">
        <v>37.454708541141017</v>
      </c>
      <c r="I86" s="295">
        <v>42.779456570783161</v>
      </c>
      <c r="J86" s="295">
        <v>37.950381766332207</v>
      </c>
      <c r="K86" s="295">
        <v>8.63944059352532</v>
      </c>
      <c r="L86" s="295">
        <v>13.562298517208101</v>
      </c>
      <c r="M86" s="295">
        <v>14.172826959662009</v>
      </c>
      <c r="N86" s="295">
        <v>15.633978114935539</v>
      </c>
      <c r="O86" s="295">
        <v>13.03005881164561</v>
      </c>
      <c r="P86" s="295">
        <v>12.11696531607654</v>
      </c>
      <c r="Q86" s="295">
        <v>7.4777670357189772</v>
      </c>
      <c r="R86" s="295">
        <v>2.838675272055267</v>
      </c>
      <c r="S86" s="295">
        <v>7.4167661956181261</v>
      </c>
      <c r="T86" s="295">
        <v>12.36512755351197</v>
      </c>
      <c r="U86" s="295">
        <v>10.91403050541167</v>
      </c>
      <c r="V86" s="295">
        <v>11.1478511902483</v>
      </c>
      <c r="W86" s="295">
        <v>9.9484624871192562</v>
      </c>
      <c r="X86" s="295">
        <v>5.5417521991966963</v>
      </c>
      <c r="Y86" s="295">
        <v>5.8537713386092554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19.808439920649839</v>
      </c>
      <c r="F87" s="295">
        <v>20.158616612520792</v>
      </c>
      <c r="G87" s="295">
        <v>13.72024277679324</v>
      </c>
      <c r="H87" s="295">
        <v>9.8959662551131071</v>
      </c>
      <c r="I87" s="295">
        <v>16.031798746799161</v>
      </c>
      <c r="J87" s="295">
        <v>15.545644886851729</v>
      </c>
      <c r="K87" s="295">
        <v>2.0333904172029689</v>
      </c>
      <c r="L87" s="295">
        <v>41.644939711470833</v>
      </c>
      <c r="M87" s="295">
        <v>92.229945991683579</v>
      </c>
      <c r="N87" s="295">
        <v>79.778422576402846</v>
      </c>
      <c r="O87" s="295">
        <v>60.762810371788959</v>
      </c>
      <c r="P87" s="295">
        <v>71.457926793516947</v>
      </c>
      <c r="Q87" s="295">
        <v>42.537098680446327</v>
      </c>
      <c r="R87" s="295">
        <v>10.891326907405499</v>
      </c>
      <c r="S87" s="295">
        <v>18.920565070455929</v>
      </c>
      <c r="T87" s="295">
        <v>65.21308828465024</v>
      </c>
      <c r="U87" s="295">
        <v>51.59015786288338</v>
      </c>
      <c r="V87" s="295">
        <v>78.851159581912185</v>
      </c>
      <c r="W87" s="295">
        <v>62.71584906693284</v>
      </c>
      <c r="X87" s="295">
        <v>56.153432265915328</v>
      </c>
      <c r="Y87" s="295">
        <v>60.363131243662188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1.533215048040387</v>
      </c>
      <c r="C89" s="261">
        <f t="shared" si="5"/>
        <v>0.66442677268601935</v>
      </c>
      <c r="D89" s="261">
        <f t="shared" si="5"/>
        <v>6.1393851744117098</v>
      </c>
      <c r="E89" s="261">
        <f t="shared" si="5"/>
        <v>7.4513978253722533</v>
      </c>
      <c r="F89" s="261">
        <f t="shared" si="5"/>
        <v>6.5219319426316158</v>
      </c>
      <c r="G89" s="261">
        <f t="shared" si="5"/>
        <v>11.75092614081664</v>
      </c>
      <c r="H89" s="261">
        <f t="shared" si="5"/>
        <v>12.997899791786111</v>
      </c>
      <c r="I89" s="261">
        <f t="shared" si="5"/>
        <v>15.34984838149332</v>
      </c>
      <c r="J89" s="261">
        <f t="shared" si="5"/>
        <v>14.26072910424419</v>
      </c>
      <c r="K89" s="261">
        <f t="shared" si="5"/>
        <v>3.9639114867171368</v>
      </c>
      <c r="L89" s="261">
        <f t="shared" si="5"/>
        <v>11.420193717394859</v>
      </c>
      <c r="M89" s="261">
        <f t="shared" si="5"/>
        <v>14.813257708752889</v>
      </c>
      <c r="N89" s="261">
        <f t="shared" si="5"/>
        <v>12.532956864880489</v>
      </c>
      <c r="O89" s="261">
        <f t="shared" si="5"/>
        <v>8.4968824731940416</v>
      </c>
      <c r="P89" s="261">
        <f t="shared" si="5"/>
        <v>8.7351601849523099</v>
      </c>
      <c r="Q89" s="261">
        <f t="shared" si="5"/>
        <v>5.0671703359011886</v>
      </c>
      <c r="R89" s="261">
        <f t="shared" si="5"/>
        <v>1.487647680324397</v>
      </c>
      <c r="S89" s="261">
        <f t="shared" si="5"/>
        <v>4.3801513593829373</v>
      </c>
      <c r="T89" s="261">
        <f t="shared" si="5"/>
        <v>11.32882845729104</v>
      </c>
      <c r="U89" s="261">
        <f t="shared" si="5"/>
        <v>9.1312173415727909</v>
      </c>
      <c r="V89" s="261">
        <f t="shared" si="5"/>
        <v>10.710959737065579</v>
      </c>
      <c r="W89" s="261">
        <f t="shared" si="5"/>
        <v>8.3852889598312981</v>
      </c>
      <c r="X89" s="261">
        <f t="shared" si="5"/>
        <v>6.2404340090236241</v>
      </c>
      <c r="Y89" s="261">
        <f t="shared" si="5"/>
        <v>6.4319852772989421</v>
      </c>
      <c r="DA89" s="70"/>
    </row>
    <row r="90" spans="1:105" ht="12" customHeight="1" x14ac:dyDescent="0.25">
      <c r="A90" s="60" t="s">
        <v>1533</v>
      </c>
      <c r="B90" s="262">
        <v>1.533215048040387</v>
      </c>
      <c r="C90" s="262">
        <v>0.66442677268601935</v>
      </c>
      <c r="D90" s="262">
        <v>6.1393851744117098</v>
      </c>
      <c r="E90" s="262">
        <v>7.4513978253722533</v>
      </c>
      <c r="F90" s="262">
        <v>6.5219319426316158</v>
      </c>
      <c r="G90" s="262">
        <v>11.75092614081664</v>
      </c>
      <c r="H90" s="262">
        <v>12.997899791786111</v>
      </c>
      <c r="I90" s="262">
        <v>15.34984838149332</v>
      </c>
      <c r="J90" s="262">
        <v>14.26072910424419</v>
      </c>
      <c r="K90" s="262">
        <v>3.9639114867171368</v>
      </c>
      <c r="L90" s="262">
        <v>11.420193717394859</v>
      </c>
      <c r="M90" s="262">
        <v>14.813257708752889</v>
      </c>
      <c r="N90" s="262">
        <v>12.532956864880489</v>
      </c>
      <c r="O90" s="262">
        <v>8.4968824731940416</v>
      </c>
      <c r="P90" s="262">
        <v>8.7351601849523099</v>
      </c>
      <c r="Q90" s="262">
        <v>5.0671703359011886</v>
      </c>
      <c r="R90" s="262">
        <v>1.487647680324397</v>
      </c>
      <c r="S90" s="262">
        <v>4.3801513593829373</v>
      </c>
      <c r="T90" s="262">
        <v>11.32882845729104</v>
      </c>
      <c r="U90" s="262">
        <v>9.1312173415727909</v>
      </c>
      <c r="V90" s="262">
        <v>10.710959737065579</v>
      </c>
      <c r="W90" s="262">
        <v>8.3852889598312981</v>
      </c>
      <c r="X90" s="262">
        <v>6.2404340090236241</v>
      </c>
      <c r="Y90" s="262">
        <v>6.4319852772989421</v>
      </c>
      <c r="DA90" s="72" t="s">
        <v>1770</v>
      </c>
    </row>
    <row r="91" spans="1:105" ht="12" customHeight="1" x14ac:dyDescent="0.25">
      <c r="A91" s="59" t="s">
        <v>28</v>
      </c>
      <c r="B91" s="230">
        <v>3.7379956726276413E-2</v>
      </c>
      <c r="C91" s="230">
        <v>1.448100924493138E-2</v>
      </c>
      <c r="D91" s="230">
        <v>0.1174455550490669</v>
      </c>
      <c r="E91" s="230">
        <v>0.16736132683771099</v>
      </c>
      <c r="F91" s="230">
        <v>0.14930931411381951</v>
      </c>
      <c r="G91" s="230">
        <v>3.4574290243869319</v>
      </c>
      <c r="H91" s="230">
        <v>6.1151410785472766</v>
      </c>
      <c r="I91" s="230">
        <v>8.8569106093863592</v>
      </c>
      <c r="J91" s="230">
        <v>8.7852488086857239</v>
      </c>
      <c r="K91" s="230">
        <v>2.6249178192482252</v>
      </c>
      <c r="L91" s="230">
        <v>7.8830196876503793</v>
      </c>
      <c r="M91" s="230">
        <v>10.76068966217049</v>
      </c>
      <c r="N91" s="230">
        <v>8.2921121533694091</v>
      </c>
      <c r="O91" s="230">
        <v>4.8155398669806653</v>
      </c>
      <c r="P91" s="230">
        <v>4.9385162611914577</v>
      </c>
      <c r="Q91" s="230">
        <v>2.5880385160544082</v>
      </c>
      <c r="R91" s="230">
        <v>0.64530073505146679</v>
      </c>
      <c r="S91" s="230">
        <v>2.121234730870575</v>
      </c>
      <c r="T91" s="230">
        <v>6.3523225283149474</v>
      </c>
      <c r="U91" s="230">
        <v>5.0293428938494573</v>
      </c>
      <c r="V91" s="230">
        <v>4.7391143168231897</v>
      </c>
      <c r="W91" s="230">
        <v>2.7950167888388151</v>
      </c>
      <c r="X91" s="230">
        <v>1.7261614296008809</v>
      </c>
      <c r="Y91" s="230">
        <v>1.6621883589079021</v>
      </c>
      <c r="DA91" s="71" t="s">
        <v>1771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2.3142028194788979E-3</v>
      </c>
      <c r="T92" s="295">
        <v>5.0121561337844817E-2</v>
      </c>
      <c r="U92" s="295">
        <v>1.7448934766535171E-2</v>
      </c>
      <c r="V92" s="295">
        <v>3.8065151605433342E-3</v>
      </c>
      <c r="W92" s="295">
        <v>4.138927977705373E-3</v>
      </c>
      <c r="X92" s="295">
        <v>0.1092807642948436</v>
      </c>
      <c r="Y92" s="295">
        <v>0.34952078486730292</v>
      </c>
      <c r="DA92" s="122" t="s">
        <v>1772</v>
      </c>
    </row>
    <row r="93" spans="1:105" ht="12" customHeight="1" x14ac:dyDescent="0.25">
      <c r="A93" s="59" t="s">
        <v>159</v>
      </c>
      <c r="B93" s="295">
        <v>4.4507204806621813E-2</v>
      </c>
      <c r="C93" s="295">
        <v>1.7349541837342209E-2</v>
      </c>
      <c r="D93" s="295">
        <v>0.14036598385381149</v>
      </c>
      <c r="E93" s="295">
        <v>0.2107463163240415</v>
      </c>
      <c r="F93" s="295">
        <v>0.18812995999219601</v>
      </c>
      <c r="G93" s="295">
        <v>1.006478010912373</v>
      </c>
      <c r="H93" s="295">
        <v>0.89462213348304775</v>
      </c>
      <c r="I93" s="295">
        <v>0.48425294481957221</v>
      </c>
      <c r="J93" s="295">
        <v>0.46054274548737423</v>
      </c>
      <c r="K93" s="295">
        <v>0.20314475615218561</v>
      </c>
      <c r="L93" s="295">
        <v>0.88575438345275048</v>
      </c>
      <c r="M93" s="295">
        <v>1.1634185891004309</v>
      </c>
      <c r="N93" s="295">
        <v>0.99712612855929528</v>
      </c>
      <c r="O93" s="295">
        <v>0.8349896522794048</v>
      </c>
      <c r="P93" s="295">
        <v>0.75836582424427035</v>
      </c>
      <c r="Q93" s="295">
        <v>0.61018423890729712</v>
      </c>
      <c r="R93" s="295">
        <v>0.18836946944702701</v>
      </c>
      <c r="S93" s="295">
        <v>0.51668559654800905</v>
      </c>
      <c r="T93" s="295">
        <v>1.4533365693541309</v>
      </c>
      <c r="U93" s="295">
        <v>1.047722314222244</v>
      </c>
      <c r="V93" s="295">
        <v>1.510776927249541</v>
      </c>
      <c r="W93" s="295">
        <v>1.3177676575589721</v>
      </c>
      <c r="X93" s="295">
        <v>1.232864157197421</v>
      </c>
      <c r="Y93" s="295">
        <v>1.311310925598699</v>
      </c>
      <c r="DA93" s="122" t="s">
        <v>1773</v>
      </c>
    </row>
    <row r="94" spans="1:105" ht="12" customHeight="1" x14ac:dyDescent="0.25">
      <c r="A94" s="59" t="s">
        <v>32</v>
      </c>
      <c r="B94" s="295">
        <v>0.81041513613310923</v>
      </c>
      <c r="C94" s="295">
        <v>6.976763426109911E-2</v>
      </c>
      <c r="D94" s="295">
        <v>0</v>
      </c>
      <c r="E94" s="295">
        <v>0</v>
      </c>
      <c r="F94" s="295">
        <v>0</v>
      </c>
      <c r="G94" s="295">
        <v>0.16929306779725231</v>
      </c>
      <c r="H94" s="295">
        <v>0</v>
      </c>
      <c r="I94" s="295">
        <v>0.32683095304668369</v>
      </c>
      <c r="J94" s="295">
        <v>0.15533938566239819</v>
      </c>
      <c r="K94" s="295">
        <v>0</v>
      </c>
      <c r="L94" s="295">
        <v>0</v>
      </c>
      <c r="M94" s="295">
        <v>0</v>
      </c>
      <c r="N94" s="295">
        <v>0</v>
      </c>
      <c r="O94" s="295">
        <v>0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1774</v>
      </c>
    </row>
    <row r="95" spans="1:105" ht="12" customHeight="1" x14ac:dyDescent="0.25">
      <c r="A95" s="59" t="s">
        <v>35</v>
      </c>
      <c r="B95" s="295">
        <v>0.64091275037437934</v>
      </c>
      <c r="C95" s="295">
        <v>0.56282858734264662</v>
      </c>
      <c r="D95" s="295">
        <v>5.8815736355088317</v>
      </c>
      <c r="E95" s="295">
        <v>7.073290182210501</v>
      </c>
      <c r="F95" s="295">
        <v>6.1844926685256008</v>
      </c>
      <c r="G95" s="295">
        <v>7.1177260377200824</v>
      </c>
      <c r="H95" s="295">
        <v>5.9881365797557864</v>
      </c>
      <c r="I95" s="295">
        <v>5.6818538742407068</v>
      </c>
      <c r="J95" s="295">
        <v>4.859598164408693</v>
      </c>
      <c r="K95" s="295">
        <v>1.1358489113167261</v>
      </c>
      <c r="L95" s="295">
        <v>2.6514196462917292</v>
      </c>
      <c r="M95" s="295">
        <v>2.8891494574819681</v>
      </c>
      <c r="N95" s="295">
        <v>3.2437185829517898</v>
      </c>
      <c r="O95" s="295">
        <v>2.8463529539339718</v>
      </c>
      <c r="P95" s="295">
        <v>3.0382780995165821</v>
      </c>
      <c r="Q95" s="295">
        <v>1.868947580939484</v>
      </c>
      <c r="R95" s="295">
        <v>0.65397747582590326</v>
      </c>
      <c r="S95" s="295">
        <v>1.7399168291448741</v>
      </c>
      <c r="T95" s="295">
        <v>3.473047798284115</v>
      </c>
      <c r="U95" s="295">
        <v>3.0367031987345552</v>
      </c>
      <c r="V95" s="295">
        <v>4.4572619778323093</v>
      </c>
      <c r="W95" s="295">
        <v>4.2683655854558058</v>
      </c>
      <c r="X95" s="295">
        <v>3.1721276579304778</v>
      </c>
      <c r="Y95" s="295">
        <v>3.1089652079250381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14.41194000000001</v>
      </c>
      <c r="C97" s="279">
        <v>15.27798999999999</v>
      </c>
      <c r="D97" s="279">
        <v>16.424219999999981</v>
      </c>
      <c r="E97" s="279">
        <v>14.66251000000001</v>
      </c>
      <c r="F97" s="279">
        <v>15.347939999999991</v>
      </c>
      <c r="G97" s="279">
        <v>11.16889000000001</v>
      </c>
      <c r="H97" s="279">
        <v>11.439920000000001</v>
      </c>
      <c r="I97" s="279">
        <v>12.993510000000001</v>
      </c>
      <c r="J97" s="279">
        <v>15.107860000000001</v>
      </c>
      <c r="K97" s="279">
        <v>3.4869200000000071</v>
      </c>
      <c r="L97" s="279">
        <v>5.5881999999999694</v>
      </c>
      <c r="M97" s="279">
        <v>7.6116700000000028</v>
      </c>
      <c r="N97" s="279">
        <v>7.8204299999999751</v>
      </c>
      <c r="O97" s="279">
        <v>9.7488899999999958</v>
      </c>
      <c r="P97" s="279">
        <v>11.512759999999931</v>
      </c>
      <c r="Q97" s="279">
        <v>8.3138799999999868</v>
      </c>
      <c r="R97" s="279">
        <v>9.1584799999999955</v>
      </c>
      <c r="S97" s="279">
        <v>9.4481799999999918</v>
      </c>
      <c r="T97" s="279">
        <v>9.9383999999999855</v>
      </c>
      <c r="U97" s="279">
        <v>8.7942900000000286</v>
      </c>
      <c r="V97" s="279">
        <v>9.0484400000000473</v>
      </c>
      <c r="W97" s="279">
        <v>8.4347800000000426</v>
      </c>
      <c r="X97" s="279">
        <v>6.6940300000000166</v>
      </c>
      <c r="Y97" s="279">
        <v>5.387240000000074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34.47467196239792</v>
      </c>
      <c r="C99" s="223">
        <f t="shared" si="6"/>
        <v>35.833491165380607</v>
      </c>
      <c r="D99" s="223">
        <f t="shared" si="6"/>
        <v>41.240600304179509</v>
      </c>
      <c r="E99" s="223">
        <f t="shared" si="6"/>
        <v>38.473178452062527</v>
      </c>
      <c r="F99" s="223">
        <f t="shared" si="6"/>
        <v>39.855660758747405</v>
      </c>
      <c r="G99" s="223">
        <f t="shared" si="6"/>
        <v>40.713772414597145</v>
      </c>
      <c r="H99" s="223">
        <f t="shared" si="6"/>
        <v>37.258893424035925</v>
      </c>
      <c r="I99" s="223">
        <f t="shared" si="6"/>
        <v>39.225240053139622</v>
      </c>
      <c r="J99" s="223">
        <f t="shared" si="6"/>
        <v>36.58352689704315</v>
      </c>
      <c r="K99" s="223">
        <f t="shared" si="6"/>
        <v>34.582393747943684</v>
      </c>
      <c r="L99" s="223">
        <f t="shared" si="6"/>
        <v>52.001531383588492</v>
      </c>
      <c r="M99" s="223">
        <f t="shared" si="6"/>
        <v>55.083581836547829</v>
      </c>
      <c r="N99" s="223">
        <f t="shared" si="6"/>
        <v>65.510448434071918</v>
      </c>
      <c r="O99" s="223">
        <f t="shared" si="6"/>
        <v>57.66033028552193</v>
      </c>
      <c r="P99" s="223">
        <f t="shared" si="6"/>
        <v>59.499825950243718</v>
      </c>
      <c r="Q99" s="223">
        <f t="shared" si="6"/>
        <v>58.936233027867893</v>
      </c>
      <c r="R99" s="223">
        <f t="shared" si="6"/>
        <v>55.005161472285423</v>
      </c>
      <c r="S99" s="223">
        <f t="shared" si="6"/>
        <v>61.707618148002013</v>
      </c>
      <c r="T99" s="223">
        <f t="shared" si="6"/>
        <v>72.43715213929697</v>
      </c>
      <c r="U99" s="223">
        <f t="shared" si="6"/>
        <v>66.23799483393347</v>
      </c>
      <c r="V99" s="223">
        <f t="shared" si="6"/>
        <v>64.328492719500389</v>
      </c>
      <c r="W99" s="223">
        <f t="shared" si="6"/>
        <v>59.515208829773933</v>
      </c>
      <c r="X99" s="223">
        <f t="shared" si="6"/>
        <v>58.627104604445272</v>
      </c>
      <c r="Y99" s="223">
        <f t="shared" si="6"/>
        <v>61.569998401409812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0.2083686814810489</v>
      </c>
      <c r="C104" s="260">
        <v>0.27763384122129259</v>
      </c>
      <c r="D104" s="260">
        <v>0.34121371413137358</v>
      </c>
      <c r="E104" s="260">
        <v>0.31326241317954739</v>
      </c>
      <c r="F104" s="260">
        <v>0.32922883422845689</v>
      </c>
      <c r="G104" s="260">
        <v>0.29265132794913551</v>
      </c>
      <c r="H104" s="260">
        <v>0.26249739343358808</v>
      </c>
      <c r="I104" s="260">
        <v>0.2365030600136182</v>
      </c>
      <c r="J104" s="260">
        <v>0.20594539732292871</v>
      </c>
      <c r="K104" s="260">
        <v>0.14013014458903031</v>
      </c>
      <c r="L104" s="260">
        <v>0.24068344453368151</v>
      </c>
      <c r="M104" s="260">
        <v>0.25519315253250102</v>
      </c>
      <c r="N104" s="260">
        <v>0.34302531101834161</v>
      </c>
      <c r="O104" s="260">
        <v>0.28664968301889832</v>
      </c>
      <c r="P104" s="260">
        <v>0.30421890029886911</v>
      </c>
      <c r="Q104" s="260">
        <v>0.31091464505050093</v>
      </c>
      <c r="R104" s="260">
        <v>0.27633057731500088</v>
      </c>
      <c r="S104" s="260">
        <v>0.29982771957207338</v>
      </c>
      <c r="T104" s="260">
        <v>0.37742467353928771</v>
      </c>
      <c r="U104" s="260">
        <v>0.32980043587973479</v>
      </c>
      <c r="V104" s="260">
        <v>0.35279038854882477</v>
      </c>
      <c r="W104" s="260">
        <v>0.32155332560911309</v>
      </c>
      <c r="X104" s="260">
        <v>0.27038047940349202</v>
      </c>
      <c r="Y104" s="260">
        <v>0.30707672981677292</v>
      </c>
      <c r="DA104" s="68" t="s">
        <v>1782</v>
      </c>
    </row>
    <row r="105" spans="1:105" ht="12" customHeight="1" x14ac:dyDescent="0.25">
      <c r="A105" s="37" t="s">
        <v>159</v>
      </c>
      <c r="B105" s="226">
        <v>1.353025617632302E-2</v>
      </c>
      <c r="C105" s="226">
        <v>8.3023121718476863E-3</v>
      </c>
      <c r="D105" s="226">
        <v>7.9533840781905053E-3</v>
      </c>
      <c r="E105" s="226">
        <v>9.0635047797538726E-3</v>
      </c>
      <c r="F105" s="226">
        <v>9.7193590492087503E-3</v>
      </c>
      <c r="G105" s="226">
        <v>3.6255505731012702E-2</v>
      </c>
      <c r="H105" s="226">
        <v>3.4119455284055467E-2</v>
      </c>
      <c r="I105" s="226">
        <v>1.8573681356997419E-2</v>
      </c>
      <c r="J105" s="226">
        <v>1.782784710216305E-2</v>
      </c>
      <c r="K105" s="226">
        <v>2.1259774966613122E-2</v>
      </c>
      <c r="L105" s="226">
        <v>6.0270264970710377E-2</v>
      </c>
      <c r="M105" s="226">
        <v>7.3261313333857853E-2</v>
      </c>
      <c r="N105" s="226">
        <v>8.0653625313173161E-2</v>
      </c>
      <c r="O105" s="226">
        <v>6.5016909522622804E-2</v>
      </c>
      <c r="P105" s="226">
        <v>6.0766619601056247E-2</v>
      </c>
      <c r="Q105" s="226">
        <v>7.6524860250068244E-2</v>
      </c>
      <c r="R105" s="226">
        <v>6.1794305224139978E-2</v>
      </c>
      <c r="S105" s="226">
        <v>6.8650402208603106E-2</v>
      </c>
      <c r="T105" s="226">
        <v>0.11134435303799881</v>
      </c>
      <c r="U105" s="226">
        <v>8.4599235514342314E-2</v>
      </c>
      <c r="V105" s="226">
        <v>8.9306988049478148E-2</v>
      </c>
      <c r="W105" s="226">
        <v>7.5854361905541345E-2</v>
      </c>
      <c r="X105" s="226">
        <v>7.5673784618086132E-2</v>
      </c>
      <c r="Y105" s="226">
        <v>9.1096813556951484E-2</v>
      </c>
      <c r="DA105" s="69" t="s">
        <v>1783</v>
      </c>
    </row>
    <row r="106" spans="1:105" ht="12" customHeight="1" x14ac:dyDescent="0.25">
      <c r="A106" s="37" t="s">
        <v>35</v>
      </c>
      <c r="B106" s="226">
        <v>0.19483842530472589</v>
      </c>
      <c r="C106" s="226">
        <v>0.26933152904944502</v>
      </c>
      <c r="D106" s="226">
        <v>0.33326033005318312</v>
      </c>
      <c r="E106" s="226">
        <v>0.30419890839979352</v>
      </c>
      <c r="F106" s="226">
        <v>0.31950947517924821</v>
      </c>
      <c r="G106" s="226">
        <v>0.25639582221812268</v>
      </c>
      <c r="H106" s="226">
        <v>0.22837793814953269</v>
      </c>
      <c r="I106" s="226">
        <v>0.21792937865662079</v>
      </c>
      <c r="J106" s="226">
        <v>0.18811755022076559</v>
      </c>
      <c r="K106" s="226">
        <v>0.1188703696224172</v>
      </c>
      <c r="L106" s="226">
        <v>0.18041317956297109</v>
      </c>
      <c r="M106" s="226">
        <v>0.18193183919864311</v>
      </c>
      <c r="N106" s="226">
        <v>0.26237168570516839</v>
      </c>
      <c r="O106" s="226">
        <v>0.2216327734962755</v>
      </c>
      <c r="P106" s="226">
        <v>0.24345228069781291</v>
      </c>
      <c r="Q106" s="226">
        <v>0.2343897848004326</v>
      </c>
      <c r="R106" s="226">
        <v>0.2145362720908609</v>
      </c>
      <c r="S106" s="226">
        <v>0.2311773173634703</v>
      </c>
      <c r="T106" s="226">
        <v>0.26608032050128888</v>
      </c>
      <c r="U106" s="226">
        <v>0.2452012003653925</v>
      </c>
      <c r="V106" s="226">
        <v>0.26348340049934671</v>
      </c>
      <c r="W106" s="226">
        <v>0.2456989637035718</v>
      </c>
      <c r="X106" s="226">
        <v>0.19470669478540581</v>
      </c>
      <c r="Y106" s="226">
        <v>0.21597991625982149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26.14507912152699</v>
      </c>
      <c r="C110" s="261">
        <f t="shared" si="7"/>
        <v>27.292905648252098</v>
      </c>
      <c r="D110" s="261">
        <f t="shared" si="7"/>
        <v>31.059067880702269</v>
      </c>
      <c r="E110" s="261">
        <f t="shared" si="7"/>
        <v>29.254477059552141</v>
      </c>
      <c r="F110" s="261">
        <f t="shared" si="7"/>
        <v>30.915499210649891</v>
      </c>
      <c r="G110" s="261">
        <f t="shared" si="7"/>
        <v>32.034805845241642</v>
      </c>
      <c r="H110" s="261">
        <f t="shared" si="7"/>
        <v>31.6635289858073</v>
      </c>
      <c r="I110" s="261">
        <f t="shared" si="7"/>
        <v>31.872347412234181</v>
      </c>
      <c r="J110" s="261">
        <f t="shared" si="7"/>
        <v>29.839988831558379</v>
      </c>
      <c r="K110" s="261">
        <f t="shared" si="7"/>
        <v>29.364069874885299</v>
      </c>
      <c r="L110" s="261">
        <f t="shared" si="7"/>
        <v>43.622238370741748</v>
      </c>
      <c r="M110" s="261">
        <f t="shared" si="7"/>
        <v>46.589057512584517</v>
      </c>
      <c r="N110" s="261">
        <f t="shared" si="7"/>
        <v>56.656027036319507</v>
      </c>
      <c r="O110" s="261">
        <f t="shared" si="7"/>
        <v>49.904688295471459</v>
      </c>
      <c r="P110" s="261">
        <f t="shared" si="7"/>
        <v>53.750986317539137</v>
      </c>
      <c r="Q110" s="261">
        <f t="shared" si="7"/>
        <v>53.658833935376357</v>
      </c>
      <c r="R110" s="261">
        <f t="shared" si="7"/>
        <v>49.937052146171482</v>
      </c>
      <c r="S110" s="261">
        <f t="shared" si="7"/>
        <v>55.99493819721377</v>
      </c>
      <c r="T110" s="261">
        <f t="shared" si="7"/>
        <v>65.808316962047058</v>
      </c>
      <c r="U110" s="261">
        <f t="shared" si="7"/>
        <v>60.29140792718573</v>
      </c>
      <c r="V110" s="261">
        <f t="shared" si="7"/>
        <v>58.40712950228653</v>
      </c>
      <c r="W110" s="261">
        <f t="shared" si="7"/>
        <v>53.963862872789619</v>
      </c>
      <c r="X110" s="261">
        <f t="shared" si="7"/>
        <v>53.207650129068767</v>
      </c>
      <c r="Y110" s="261">
        <f t="shared" si="7"/>
        <v>55.689750869751123</v>
      </c>
      <c r="DA110" s="70"/>
    </row>
    <row r="111" spans="1:105" ht="12" customHeight="1" x14ac:dyDescent="0.25">
      <c r="A111" s="60" t="s">
        <v>1554</v>
      </c>
      <c r="B111" s="262">
        <v>26.14507912152699</v>
      </c>
      <c r="C111" s="262">
        <v>27.292905648252098</v>
      </c>
      <c r="D111" s="262">
        <v>31.059067880702269</v>
      </c>
      <c r="E111" s="262">
        <v>29.254477059552141</v>
      </c>
      <c r="F111" s="262">
        <v>30.915499210649891</v>
      </c>
      <c r="G111" s="262">
        <v>32.034805845241642</v>
      </c>
      <c r="H111" s="262">
        <v>31.6635289858073</v>
      </c>
      <c r="I111" s="262">
        <v>31.872347412234181</v>
      </c>
      <c r="J111" s="262">
        <v>29.839988831558379</v>
      </c>
      <c r="K111" s="262">
        <v>29.364069874885299</v>
      </c>
      <c r="L111" s="262">
        <v>43.622238370741748</v>
      </c>
      <c r="M111" s="262">
        <v>46.589057512584517</v>
      </c>
      <c r="N111" s="262">
        <v>56.656027036319507</v>
      </c>
      <c r="O111" s="262">
        <v>49.904688295471459</v>
      </c>
      <c r="P111" s="262">
        <v>53.750986317539137</v>
      </c>
      <c r="Q111" s="262">
        <v>53.658833935376357</v>
      </c>
      <c r="R111" s="262">
        <v>49.937052146171482</v>
      </c>
      <c r="S111" s="262">
        <v>55.99493819721377</v>
      </c>
      <c r="T111" s="262">
        <v>65.808316962047058</v>
      </c>
      <c r="U111" s="262">
        <v>60.29140792718573</v>
      </c>
      <c r="V111" s="262">
        <v>58.40712950228653</v>
      </c>
      <c r="W111" s="262">
        <v>53.963862872789619</v>
      </c>
      <c r="X111" s="262">
        <v>53.207650129068767</v>
      </c>
      <c r="Y111" s="262">
        <v>55.689750869751123</v>
      </c>
      <c r="DA111" s="72" t="s">
        <v>1788</v>
      </c>
    </row>
    <row r="112" spans="1:105" ht="12" customHeight="1" x14ac:dyDescent="0.25">
      <c r="A112" s="59" t="s">
        <v>28</v>
      </c>
      <c r="B112" s="230">
        <v>0.63741999363810586</v>
      </c>
      <c r="C112" s="230">
        <v>0.59484180237894702</v>
      </c>
      <c r="D112" s="230">
        <v>0.59415549976553794</v>
      </c>
      <c r="E112" s="230">
        <v>0.65706706464641496</v>
      </c>
      <c r="F112" s="230">
        <v>0.70776144603034685</v>
      </c>
      <c r="G112" s="230">
        <v>9.4254755916831385</v>
      </c>
      <c r="H112" s="230">
        <v>14.89678716520366</v>
      </c>
      <c r="I112" s="230">
        <v>18.390444317470319</v>
      </c>
      <c r="J112" s="230">
        <v>18.382771625303761</v>
      </c>
      <c r="K112" s="230">
        <v>19.445002876204921</v>
      </c>
      <c r="L112" s="230">
        <v>30.111132298233802</v>
      </c>
      <c r="M112" s="230">
        <v>33.843358388999569</v>
      </c>
      <c r="N112" s="230">
        <v>37.485019330589587</v>
      </c>
      <c r="O112" s="230">
        <v>28.283081094064951</v>
      </c>
      <c r="P112" s="230">
        <v>30.388695154271609</v>
      </c>
      <c r="Q112" s="230">
        <v>27.40605105919008</v>
      </c>
      <c r="R112" s="230">
        <v>21.6613226924812</v>
      </c>
      <c r="S112" s="230">
        <v>27.117420817534111</v>
      </c>
      <c r="T112" s="230">
        <v>36.900166329154857</v>
      </c>
      <c r="U112" s="230">
        <v>33.207638442492893</v>
      </c>
      <c r="V112" s="230">
        <v>25.842508087390581</v>
      </c>
      <c r="W112" s="230">
        <v>17.98744246531929</v>
      </c>
      <c r="X112" s="230">
        <v>14.71772528636464</v>
      </c>
      <c r="Y112" s="230">
        <v>14.391646065000669</v>
      </c>
      <c r="DA112" s="71" t="s">
        <v>1789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2.9584284473400949E-2</v>
      </c>
      <c r="T113" s="295">
        <v>0.29115240005516829</v>
      </c>
      <c r="U113" s="295">
        <v>0.1152114558827072</v>
      </c>
      <c r="V113" s="295">
        <v>2.075702172279674E-2</v>
      </c>
      <c r="W113" s="295">
        <v>2.66362367354528E-2</v>
      </c>
      <c r="X113" s="295">
        <v>0.93175773736721446</v>
      </c>
      <c r="Y113" s="295">
        <v>3.0262391149679408</v>
      </c>
      <c r="DA113" s="122" t="s">
        <v>1790</v>
      </c>
    </row>
    <row r="114" spans="1:105" ht="12" customHeight="1" x14ac:dyDescent="0.25">
      <c r="A114" s="59" t="s">
        <v>159</v>
      </c>
      <c r="B114" s="295">
        <v>0.75895706387332662</v>
      </c>
      <c r="C114" s="295">
        <v>0.71267358251192703</v>
      </c>
      <c r="D114" s="295">
        <v>0.71010964401249521</v>
      </c>
      <c r="E114" s="295">
        <v>0.82739821719004647</v>
      </c>
      <c r="F114" s="295">
        <v>0.8917804848008738</v>
      </c>
      <c r="G114" s="295">
        <v>2.743811617970239</v>
      </c>
      <c r="H114" s="295">
        <v>2.1793439177601708</v>
      </c>
      <c r="I114" s="295">
        <v>1.0055003612475639</v>
      </c>
      <c r="J114" s="295">
        <v>0.96366674391903984</v>
      </c>
      <c r="K114" s="295">
        <v>1.504866300460604</v>
      </c>
      <c r="L114" s="295">
        <v>3.3833566933328152</v>
      </c>
      <c r="M114" s="295">
        <v>3.659058434309328</v>
      </c>
      <c r="N114" s="295">
        <v>4.5075719566688788</v>
      </c>
      <c r="O114" s="295">
        <v>4.9041396604469893</v>
      </c>
      <c r="P114" s="295">
        <v>4.6665327457719217</v>
      </c>
      <c r="Q114" s="295">
        <v>6.4615500516201978</v>
      </c>
      <c r="R114" s="295">
        <v>6.3231477069030442</v>
      </c>
      <c r="S114" s="295">
        <v>6.6052005221509313</v>
      </c>
      <c r="T114" s="295">
        <v>8.4423234025613194</v>
      </c>
      <c r="U114" s="295">
        <v>6.9178786440218509</v>
      </c>
      <c r="V114" s="295">
        <v>8.2383041114021669</v>
      </c>
      <c r="W114" s="295">
        <v>8.4805465275391345</v>
      </c>
      <c r="X114" s="295">
        <v>10.5117375871575</v>
      </c>
      <c r="Y114" s="295">
        <v>11.35366074563548</v>
      </c>
      <c r="DA114" s="122" t="s">
        <v>1791</v>
      </c>
    </row>
    <row r="115" spans="1:105" ht="12" customHeight="1" x14ac:dyDescent="0.25">
      <c r="A115" s="59" t="s">
        <v>32</v>
      </c>
      <c r="B115" s="295">
        <v>13.81956685238918</v>
      </c>
      <c r="C115" s="295">
        <v>2.8658710597891068</v>
      </c>
      <c r="D115" s="295">
        <v>0</v>
      </c>
      <c r="E115" s="295">
        <v>0</v>
      </c>
      <c r="F115" s="295">
        <v>0</v>
      </c>
      <c r="G115" s="295">
        <v>0.46151856397026192</v>
      </c>
      <c r="H115" s="295">
        <v>0</v>
      </c>
      <c r="I115" s="295">
        <v>0.67863013507903402</v>
      </c>
      <c r="J115" s="295">
        <v>0.32504127239101449</v>
      </c>
      <c r="K115" s="295">
        <v>0</v>
      </c>
      <c r="L115" s="295">
        <v>0</v>
      </c>
      <c r="M115" s="295">
        <v>0</v>
      </c>
      <c r="N115" s="295">
        <v>0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1792</v>
      </c>
    </row>
    <row r="116" spans="1:105" ht="12" customHeight="1" x14ac:dyDescent="0.25">
      <c r="A116" s="59" t="s">
        <v>35</v>
      </c>
      <c r="B116" s="295">
        <v>10.929135211626379</v>
      </c>
      <c r="C116" s="295">
        <v>23.119519203572121</v>
      </c>
      <c r="D116" s="295">
        <v>29.75480273692424</v>
      </c>
      <c r="E116" s="295">
        <v>27.770011777715681</v>
      </c>
      <c r="F116" s="295">
        <v>29.315957279818669</v>
      </c>
      <c r="G116" s="295">
        <v>19.404000071618</v>
      </c>
      <c r="H116" s="295">
        <v>14.58739790284347</v>
      </c>
      <c r="I116" s="295">
        <v>11.79777259843727</v>
      </c>
      <c r="J116" s="295">
        <v>10.168509189944571</v>
      </c>
      <c r="K116" s="295">
        <v>8.4142006982197781</v>
      </c>
      <c r="L116" s="295">
        <v>10.127749379175141</v>
      </c>
      <c r="M116" s="295">
        <v>9.0866406892756242</v>
      </c>
      <c r="N116" s="295">
        <v>14.663435749061041</v>
      </c>
      <c r="O116" s="295">
        <v>16.717467540959529</v>
      </c>
      <c r="P116" s="295">
        <v>18.695758417495611</v>
      </c>
      <c r="Q116" s="295">
        <v>19.79123282456608</v>
      </c>
      <c r="R116" s="295">
        <v>21.952581746787239</v>
      </c>
      <c r="S116" s="295">
        <v>22.242732573055321</v>
      </c>
      <c r="T116" s="295">
        <v>20.17467483027572</v>
      </c>
      <c r="U116" s="295">
        <v>20.050679384788278</v>
      </c>
      <c r="V116" s="295">
        <v>24.30556028177099</v>
      </c>
      <c r="W116" s="295">
        <v>27.46923764319574</v>
      </c>
      <c r="X116" s="295">
        <v>27.046429518179419</v>
      </c>
      <c r="Y116" s="295">
        <v>26.918204944147039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2.186394159389883</v>
      </c>
      <c r="C119" s="261">
        <f t="shared" si="8"/>
        <v>2.2823816759072151</v>
      </c>
      <c r="D119" s="261">
        <f t="shared" si="8"/>
        <v>2.5973287093458688</v>
      </c>
      <c r="E119" s="261">
        <f t="shared" si="8"/>
        <v>2.4464189793308391</v>
      </c>
      <c r="F119" s="261">
        <f t="shared" si="8"/>
        <v>2.5853227138690582</v>
      </c>
      <c r="G119" s="261">
        <f t="shared" si="8"/>
        <v>2.6789252414063638</v>
      </c>
      <c r="H119" s="261">
        <f t="shared" si="8"/>
        <v>2.6478770447950382</v>
      </c>
      <c r="I119" s="261">
        <f t="shared" si="8"/>
        <v>2.6653395808918141</v>
      </c>
      <c r="J119" s="261">
        <f t="shared" si="8"/>
        <v>2.4953826681618452</v>
      </c>
      <c r="K119" s="261">
        <f t="shared" si="8"/>
        <v>2.4555837284693571</v>
      </c>
      <c r="L119" s="261">
        <f t="shared" si="8"/>
        <v>3.6479295683130681</v>
      </c>
      <c r="M119" s="261">
        <f t="shared" si="8"/>
        <v>3.8960311714308138</v>
      </c>
      <c r="N119" s="261">
        <f t="shared" si="8"/>
        <v>4.7378860867340746</v>
      </c>
      <c r="O119" s="261">
        <f t="shared" si="8"/>
        <v>4.173302307031566</v>
      </c>
      <c r="P119" s="261">
        <f t="shared" si="8"/>
        <v>4.4949507324057123</v>
      </c>
      <c r="Q119" s="261">
        <f t="shared" si="8"/>
        <v>4.4872444474410349</v>
      </c>
      <c r="R119" s="261">
        <f t="shared" si="8"/>
        <v>4.1760087487989441</v>
      </c>
      <c r="S119" s="261">
        <f t="shared" si="8"/>
        <v>4.682602231216169</v>
      </c>
      <c r="T119" s="261">
        <f t="shared" si="8"/>
        <v>5.5032505037106354</v>
      </c>
      <c r="U119" s="261">
        <f t="shared" si="8"/>
        <v>5.0418964708680054</v>
      </c>
      <c r="V119" s="261">
        <f t="shared" si="8"/>
        <v>4.8843228286650309</v>
      </c>
      <c r="W119" s="261">
        <f t="shared" si="8"/>
        <v>4.5127526313752</v>
      </c>
      <c r="X119" s="261">
        <f t="shared" si="8"/>
        <v>4.4495139959730174</v>
      </c>
      <c r="Y119" s="261">
        <f t="shared" si="8"/>
        <v>4.6570808018419232</v>
      </c>
      <c r="DA119" s="70"/>
    </row>
    <row r="120" spans="1:105" ht="12" customHeight="1" x14ac:dyDescent="0.25">
      <c r="A120" s="60" t="s">
        <v>1566</v>
      </c>
      <c r="B120" s="262">
        <v>2.186394159389883</v>
      </c>
      <c r="C120" s="262">
        <v>2.2823816759072151</v>
      </c>
      <c r="D120" s="262">
        <v>2.5973287093458688</v>
      </c>
      <c r="E120" s="262">
        <v>2.4464189793308391</v>
      </c>
      <c r="F120" s="262">
        <v>2.5853227138690582</v>
      </c>
      <c r="G120" s="262">
        <v>2.6789252414063638</v>
      </c>
      <c r="H120" s="262">
        <v>2.6478770447950382</v>
      </c>
      <c r="I120" s="262">
        <v>2.6653395808918141</v>
      </c>
      <c r="J120" s="262">
        <v>2.4953826681618452</v>
      </c>
      <c r="K120" s="262">
        <v>2.4555837284693571</v>
      </c>
      <c r="L120" s="262">
        <v>3.6479295683130681</v>
      </c>
      <c r="M120" s="262">
        <v>3.8960311714308138</v>
      </c>
      <c r="N120" s="262">
        <v>4.7378860867340746</v>
      </c>
      <c r="O120" s="262">
        <v>4.173302307031566</v>
      </c>
      <c r="P120" s="262">
        <v>4.4949507324057123</v>
      </c>
      <c r="Q120" s="262">
        <v>4.4872444474410349</v>
      </c>
      <c r="R120" s="262">
        <v>4.1760087487989441</v>
      </c>
      <c r="S120" s="262">
        <v>4.682602231216169</v>
      </c>
      <c r="T120" s="262">
        <v>5.5032505037106354</v>
      </c>
      <c r="U120" s="262">
        <v>5.0418964708680054</v>
      </c>
      <c r="V120" s="262">
        <v>4.8843228286650309</v>
      </c>
      <c r="W120" s="262">
        <v>4.5127526313752</v>
      </c>
      <c r="X120" s="262">
        <v>4.4495139959730174</v>
      </c>
      <c r="Y120" s="262">
        <v>4.6570808018419232</v>
      </c>
      <c r="DA120" s="72" t="s">
        <v>1796</v>
      </c>
    </row>
    <row r="121" spans="1:105" ht="12" customHeight="1" x14ac:dyDescent="0.25">
      <c r="A121" s="59" t="s">
        <v>28</v>
      </c>
      <c r="B121" s="230">
        <v>5.3304537526574332E-2</v>
      </c>
      <c r="C121" s="230">
        <v>4.9743916873881008E-2</v>
      </c>
      <c r="D121" s="230">
        <v>4.9686524504993633E-2</v>
      </c>
      <c r="E121" s="230">
        <v>5.4947532795474319E-2</v>
      </c>
      <c r="F121" s="230">
        <v>5.9186873546998427E-2</v>
      </c>
      <c r="G121" s="230">
        <v>0.78820969281979059</v>
      </c>
      <c r="H121" s="230">
        <v>1.2457506171728581</v>
      </c>
      <c r="I121" s="230">
        <v>1.5379092890637069</v>
      </c>
      <c r="J121" s="230">
        <v>1.5372676566837951</v>
      </c>
      <c r="K121" s="230">
        <v>1.626097229242994</v>
      </c>
      <c r="L121" s="230">
        <v>2.5180571641593619</v>
      </c>
      <c r="M121" s="230">
        <v>2.8301662722803651</v>
      </c>
      <c r="N121" s="230">
        <v>3.1347018285187458</v>
      </c>
      <c r="O121" s="230">
        <v>2.3651855489203188</v>
      </c>
      <c r="P121" s="230">
        <v>2.5412684845184961</v>
      </c>
      <c r="Q121" s="230">
        <v>2.2918435124725871</v>
      </c>
      <c r="R121" s="230">
        <v>1.811437984156093</v>
      </c>
      <c r="S121" s="230">
        <v>2.267706676946228</v>
      </c>
      <c r="T121" s="230">
        <v>3.0857932296770731</v>
      </c>
      <c r="U121" s="230">
        <v>2.7770039019700969</v>
      </c>
      <c r="V121" s="230">
        <v>2.1610915187376412</v>
      </c>
      <c r="W121" s="230">
        <v>1.504208075475074</v>
      </c>
      <c r="X121" s="230">
        <v>1.2307764859322039</v>
      </c>
      <c r="Y121" s="230">
        <v>1.2035079624071949</v>
      </c>
      <c r="DA121" s="71" t="s">
        <v>1797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2.4739992746518349E-3</v>
      </c>
      <c r="T122" s="295">
        <v>2.4347752172179611E-2</v>
      </c>
      <c r="U122" s="295">
        <v>9.6346105156496567E-3</v>
      </c>
      <c r="V122" s="295">
        <v>1.73581540335385E-3</v>
      </c>
      <c r="W122" s="295">
        <v>2.227467438741448E-3</v>
      </c>
      <c r="X122" s="295">
        <v>7.7918665515479532E-2</v>
      </c>
      <c r="Y122" s="295">
        <v>0.25307062545606379</v>
      </c>
      <c r="DA122" s="122" t="s">
        <v>1798</v>
      </c>
    </row>
    <row r="123" spans="1:105" ht="12" customHeight="1" x14ac:dyDescent="0.25">
      <c r="A123" s="59" t="s">
        <v>159</v>
      </c>
      <c r="B123" s="295">
        <v>6.3468130425891778E-2</v>
      </c>
      <c r="C123" s="295">
        <v>5.9597653199396243E-2</v>
      </c>
      <c r="D123" s="295">
        <v>5.9383242673647328E-2</v>
      </c>
      <c r="E123" s="295">
        <v>6.9191553069901893E-2</v>
      </c>
      <c r="F123" s="295">
        <v>7.4575549546573014E-2</v>
      </c>
      <c r="G123" s="295">
        <v>0.2294524972791844</v>
      </c>
      <c r="H123" s="295">
        <v>0.18224862854476651</v>
      </c>
      <c r="I123" s="295">
        <v>8.4085426051971057E-2</v>
      </c>
      <c r="J123" s="295">
        <v>8.0587070733630223E-2</v>
      </c>
      <c r="K123" s="295">
        <v>0.12584513034732631</v>
      </c>
      <c r="L123" s="295">
        <v>0.28293474573365501</v>
      </c>
      <c r="M123" s="295">
        <v>0.30599042949742489</v>
      </c>
      <c r="N123" s="295">
        <v>0.37694775958722998</v>
      </c>
      <c r="O123" s="295">
        <v>0.41011091458526611</v>
      </c>
      <c r="P123" s="295">
        <v>0.39024092803592431</v>
      </c>
      <c r="Q123" s="295">
        <v>0.54035006846988975</v>
      </c>
      <c r="R123" s="295">
        <v>0.52877610930423169</v>
      </c>
      <c r="S123" s="295">
        <v>0.55236290454898951</v>
      </c>
      <c r="T123" s="295">
        <v>0.70599314284892256</v>
      </c>
      <c r="U123" s="295">
        <v>0.57851075502019722</v>
      </c>
      <c r="V123" s="295">
        <v>0.68893193662652652</v>
      </c>
      <c r="W123" s="295">
        <v>0.70918956909864506</v>
      </c>
      <c r="X123" s="295">
        <v>0.87904884734798827</v>
      </c>
      <c r="Y123" s="295">
        <v>0.94945505525407536</v>
      </c>
      <c r="DA123" s="122" t="s">
        <v>1799</v>
      </c>
    </row>
    <row r="124" spans="1:105" ht="12" customHeight="1" x14ac:dyDescent="0.25">
      <c r="A124" s="59" t="s">
        <v>32</v>
      </c>
      <c r="B124" s="295">
        <v>1.1556675774786109</v>
      </c>
      <c r="C124" s="295">
        <v>0.23965977374029979</v>
      </c>
      <c r="D124" s="295">
        <v>0</v>
      </c>
      <c r="E124" s="295">
        <v>0</v>
      </c>
      <c r="F124" s="295">
        <v>0</v>
      </c>
      <c r="G124" s="295">
        <v>3.8594700288505097E-2</v>
      </c>
      <c r="H124" s="295">
        <v>0</v>
      </c>
      <c r="I124" s="295">
        <v>5.6750754389612593E-2</v>
      </c>
      <c r="J124" s="295">
        <v>2.7181724569011891E-2</v>
      </c>
      <c r="K124" s="295">
        <v>0</v>
      </c>
      <c r="L124" s="295">
        <v>0</v>
      </c>
      <c r="M124" s="295">
        <v>0</v>
      </c>
      <c r="N124" s="295">
        <v>0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1800</v>
      </c>
    </row>
    <row r="125" spans="1:105" ht="12" customHeight="1" x14ac:dyDescent="0.25">
      <c r="A125" s="59" t="s">
        <v>35</v>
      </c>
      <c r="B125" s="295">
        <v>0.91395391395880499</v>
      </c>
      <c r="C125" s="295">
        <v>1.933380332093638</v>
      </c>
      <c r="D125" s="295">
        <v>2.4882589421672279</v>
      </c>
      <c r="E125" s="295">
        <v>2.3222798934654629</v>
      </c>
      <c r="F125" s="295">
        <v>2.4515602907754861</v>
      </c>
      <c r="G125" s="295">
        <v>1.622668351018884</v>
      </c>
      <c r="H125" s="295">
        <v>1.2198777990774139</v>
      </c>
      <c r="I125" s="295">
        <v>0.98659411138652253</v>
      </c>
      <c r="J125" s="295">
        <v>0.85034621617540851</v>
      </c>
      <c r="K125" s="295">
        <v>0.70364136887903739</v>
      </c>
      <c r="L125" s="295">
        <v>0.84693765842005053</v>
      </c>
      <c r="M125" s="295">
        <v>0.7598744696530243</v>
      </c>
      <c r="N125" s="295">
        <v>1.2262364986280989</v>
      </c>
      <c r="O125" s="295">
        <v>1.398005843525981</v>
      </c>
      <c r="P125" s="295">
        <v>1.563441319851292</v>
      </c>
      <c r="Q125" s="295">
        <v>1.6550508664985579</v>
      </c>
      <c r="R125" s="295">
        <v>1.8357946553386191</v>
      </c>
      <c r="S125" s="295">
        <v>1.860058650446299</v>
      </c>
      <c r="T125" s="295">
        <v>1.6871163790124599</v>
      </c>
      <c r="U125" s="295">
        <v>1.6767472033620621</v>
      </c>
      <c r="V125" s="295">
        <v>2.0325635578975101</v>
      </c>
      <c r="W125" s="295">
        <v>2.2971275193627401</v>
      </c>
      <c r="X125" s="295">
        <v>2.2617699971773448</v>
      </c>
      <c r="Y125" s="295">
        <v>2.2510471587245902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5.9348299999999998</v>
      </c>
      <c r="C128" s="279">
        <v>5.9805700000000002</v>
      </c>
      <c r="D128" s="279">
        <v>7.2429899999999998</v>
      </c>
      <c r="E128" s="279">
        <v>6.4590199999999998</v>
      </c>
      <c r="F128" s="279">
        <v>6.0256100000000004</v>
      </c>
      <c r="G128" s="279">
        <v>5.7073900000000002</v>
      </c>
      <c r="H128" s="279">
        <v>2.68499</v>
      </c>
      <c r="I128" s="279">
        <v>4.4510500000000004</v>
      </c>
      <c r="J128" s="279">
        <v>4.0422099999999999</v>
      </c>
      <c r="K128" s="279">
        <v>2.6226099999999999</v>
      </c>
      <c r="L128" s="279">
        <v>4.4906800000000002</v>
      </c>
      <c r="M128" s="279">
        <v>4.3433000000000002</v>
      </c>
      <c r="N128" s="279">
        <v>3.7735099999999999</v>
      </c>
      <c r="O128" s="279">
        <v>3.29569</v>
      </c>
      <c r="P128" s="279">
        <v>0.94967000000000001</v>
      </c>
      <c r="Q128" s="279">
        <v>0.47924</v>
      </c>
      <c r="R128" s="279">
        <v>0.61577000000000004</v>
      </c>
      <c r="S128" s="279">
        <v>0.73024999999999995</v>
      </c>
      <c r="T128" s="279">
        <v>0.74816000000000005</v>
      </c>
      <c r="U128" s="279">
        <v>0.57489000000000001</v>
      </c>
      <c r="V128" s="279">
        <v>0.68425000000000002</v>
      </c>
      <c r="W128" s="279">
        <v>0.71704000000000001</v>
      </c>
      <c r="X128" s="279">
        <v>0.69955999999999996</v>
      </c>
      <c r="Y128" s="279">
        <v>0.91608999999999996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0.99999999999999989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0.99999999999999989</v>
      </c>
      <c r="R132" s="232">
        <f t="shared" si="9"/>
        <v>0.99999999999999989</v>
      </c>
      <c r="S132" s="232">
        <f t="shared" si="9"/>
        <v>1</v>
      </c>
      <c r="T132" s="232">
        <f t="shared" si="9"/>
        <v>1</v>
      </c>
      <c r="U132" s="232">
        <f t="shared" si="9"/>
        <v>0.99999999999999989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1.4605846999353259E-3</v>
      </c>
      <c r="C137" s="268">
        <f t="shared" si="14"/>
        <v>1.7222581021382941E-3</v>
      </c>
      <c r="D137" s="268">
        <f t="shared" si="14"/>
        <v>1.3414395485579962E-3</v>
      </c>
      <c r="E137" s="268">
        <f t="shared" si="14"/>
        <v>1.0941209951801259E-3</v>
      </c>
      <c r="F137" s="268">
        <f t="shared" si="14"/>
        <v>1.0196601427157634E-3</v>
      </c>
      <c r="G137" s="268">
        <f t="shared" si="14"/>
        <v>1.2462119439739286E-3</v>
      </c>
      <c r="H137" s="268">
        <f t="shared" si="14"/>
        <v>1.0712964277562987E-3</v>
      </c>
      <c r="I137" s="268">
        <f t="shared" si="14"/>
        <v>1.0670671863793487E-3</v>
      </c>
      <c r="J137" s="268">
        <f t="shared" si="14"/>
        <v>9.9808567406663119E-4</v>
      </c>
      <c r="K137" s="268">
        <f t="shared" si="14"/>
        <v>7.3229329066890894E-4</v>
      </c>
      <c r="L137" s="268">
        <f t="shared" si="14"/>
        <v>5.5728811972281735E-4</v>
      </c>
      <c r="M137" s="268">
        <f t="shared" si="14"/>
        <v>5.083660369933241E-4</v>
      </c>
      <c r="N137" s="268">
        <f t="shared" si="14"/>
        <v>5.731157281795399E-4</v>
      </c>
      <c r="O137" s="268">
        <f t="shared" si="14"/>
        <v>5.4454791233992902E-4</v>
      </c>
      <c r="P137" s="268">
        <f t="shared" si="14"/>
        <v>5.409683187925315E-4</v>
      </c>
      <c r="Q137" s="268">
        <f t="shared" si="14"/>
        <v>5.7985724773844871E-4</v>
      </c>
      <c r="R137" s="268">
        <f t="shared" si="14"/>
        <v>6.1911036860856086E-4</v>
      </c>
      <c r="S137" s="268">
        <f t="shared" si="14"/>
        <v>6.0246861381066039E-4</v>
      </c>
      <c r="T137" s="268">
        <f t="shared" si="14"/>
        <v>5.6085451547443013E-4</v>
      </c>
      <c r="U137" s="268">
        <f t="shared" si="14"/>
        <v>5.4946022566765252E-4</v>
      </c>
      <c r="V137" s="268">
        <f t="shared" si="14"/>
        <v>5.3147381901157359E-4</v>
      </c>
      <c r="W137" s="268">
        <f t="shared" si="14"/>
        <v>5.1627538488016849E-4</v>
      </c>
      <c r="X137" s="268">
        <f t="shared" si="14"/>
        <v>4.0731298525569323E-4</v>
      </c>
      <c r="Y137" s="268">
        <f t="shared" si="14"/>
        <v>4.2830164780195419E-4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8.1635525547492205E-2</v>
      </c>
      <c r="C139" s="269">
        <f t="shared" si="16"/>
        <v>7.4925514128364692E-2</v>
      </c>
      <c r="D139" s="269">
        <f t="shared" si="16"/>
        <v>6.0761199992517979E-2</v>
      </c>
      <c r="E139" s="269">
        <f t="shared" si="16"/>
        <v>7.0706733962644541E-2</v>
      </c>
      <c r="F139" s="269">
        <f t="shared" si="16"/>
        <v>6.8914247680246329E-2</v>
      </c>
      <c r="G139" s="269">
        <f t="shared" si="16"/>
        <v>6.4459515776006865E-2</v>
      </c>
      <c r="H139" s="269">
        <f t="shared" si="16"/>
        <v>5.9605654964362383E-2</v>
      </c>
      <c r="I139" s="269">
        <f t="shared" si="16"/>
        <v>6.1286304580581021E-2</v>
      </c>
      <c r="J139" s="269">
        <f t="shared" si="16"/>
        <v>6.1556450916081432E-2</v>
      </c>
      <c r="K139" s="269">
        <f t="shared" si="16"/>
        <v>6.3582861947421146E-2</v>
      </c>
      <c r="L139" s="269">
        <f t="shared" si="16"/>
        <v>4.9017973786521861E-2</v>
      </c>
      <c r="M139" s="269">
        <f t="shared" si="16"/>
        <v>4.6764245259320575E-2</v>
      </c>
      <c r="N139" s="269">
        <f t="shared" si="16"/>
        <v>4.7925752332666723E-2</v>
      </c>
      <c r="O139" s="269">
        <f t="shared" si="16"/>
        <v>5.0332372435696875E-2</v>
      </c>
      <c r="P139" s="269">
        <f t="shared" si="16"/>
        <v>5.2646938399207914E-2</v>
      </c>
      <c r="Q139" s="269">
        <f t="shared" si="16"/>
        <v>5.6150398980071618E-2</v>
      </c>
      <c r="R139" s="269">
        <f t="shared" si="16"/>
        <v>6.2217301627770755E-2</v>
      </c>
      <c r="S139" s="269">
        <f t="shared" si="16"/>
        <v>4.4594503649222551E-2</v>
      </c>
      <c r="T139" s="269">
        <f t="shared" si="16"/>
        <v>4.1303497591447122E-2</v>
      </c>
      <c r="U139" s="269">
        <f t="shared" si="16"/>
        <v>4.2034009846984202E-2</v>
      </c>
      <c r="V139" s="269">
        <f t="shared" si="16"/>
        <v>4.0054249908642182E-2</v>
      </c>
      <c r="W139" s="269">
        <f t="shared" si="16"/>
        <v>3.8474362862668636E-2</v>
      </c>
      <c r="X139" s="269">
        <f t="shared" si="16"/>
        <v>3.8986359340907682E-2</v>
      </c>
      <c r="Y139" s="269">
        <f t="shared" si="16"/>
        <v>3.9619102070333687E-2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0.44755525337444263</v>
      </c>
      <c r="C140" s="269">
        <f t="shared" si="17"/>
        <v>0.41076856227773478</v>
      </c>
      <c r="D140" s="269">
        <f t="shared" si="17"/>
        <v>0.33311470803438664</v>
      </c>
      <c r="E140" s="269">
        <f t="shared" si="17"/>
        <v>0.38763969511681312</v>
      </c>
      <c r="F140" s="269">
        <f t="shared" si="17"/>
        <v>0.37781264192019703</v>
      </c>
      <c r="G140" s="269">
        <f t="shared" si="17"/>
        <v>0.35339020263600024</v>
      </c>
      <c r="H140" s="269">
        <f t="shared" si="17"/>
        <v>0.32677959541774909</v>
      </c>
      <c r="I140" s="269">
        <f t="shared" si="17"/>
        <v>0.33599351986762382</v>
      </c>
      <c r="J140" s="269">
        <f t="shared" si="17"/>
        <v>0.33747455904538598</v>
      </c>
      <c r="K140" s="269">
        <f t="shared" si="17"/>
        <v>0.34858407168084277</v>
      </c>
      <c r="L140" s="269">
        <f t="shared" si="17"/>
        <v>0.26873412684978459</v>
      </c>
      <c r="M140" s="269">
        <f t="shared" si="17"/>
        <v>0.25637837810848457</v>
      </c>
      <c r="N140" s="269">
        <f t="shared" si="17"/>
        <v>0.26274617679687828</v>
      </c>
      <c r="O140" s="269">
        <f t="shared" si="17"/>
        <v>0.27594013203590073</v>
      </c>
      <c r="P140" s="269">
        <f t="shared" si="17"/>
        <v>0.28862941344009035</v>
      </c>
      <c r="Q140" s="269">
        <f t="shared" si="17"/>
        <v>0.30783664187942483</v>
      </c>
      <c r="R140" s="269">
        <f t="shared" si="17"/>
        <v>0.34109757985316824</v>
      </c>
      <c r="S140" s="269">
        <f t="shared" si="17"/>
        <v>0.24448307579307824</v>
      </c>
      <c r="T140" s="269">
        <f t="shared" si="17"/>
        <v>0.22644059930791574</v>
      </c>
      <c r="U140" s="269">
        <f t="shared" si="17"/>
        <v>0.23044552970344345</v>
      </c>
      <c r="V140" s="269">
        <f t="shared" si="17"/>
        <v>0.21959177510478226</v>
      </c>
      <c r="W140" s="269">
        <f t="shared" si="17"/>
        <v>0.2109302672327916</v>
      </c>
      <c r="X140" s="269">
        <f t="shared" si="17"/>
        <v>0.21373721570293766</v>
      </c>
      <c r="Y140" s="269">
        <f t="shared" si="17"/>
        <v>0.21720613846284989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2.1680977297252189E-4</v>
      </c>
      <c r="C141" s="269">
        <f t="shared" si="18"/>
        <v>3.9403646495702433E-4</v>
      </c>
      <c r="D141" s="269">
        <f t="shared" si="18"/>
        <v>4.1548686192573474E-4</v>
      </c>
      <c r="E141" s="269">
        <f t="shared" si="18"/>
        <v>4.89294159185294E-4</v>
      </c>
      <c r="F141" s="269">
        <f t="shared" si="18"/>
        <v>3.7373338318210346E-4</v>
      </c>
      <c r="G141" s="269">
        <f t="shared" si="18"/>
        <v>3.9411604033916134E-4</v>
      </c>
      <c r="H141" s="269">
        <f t="shared" si="18"/>
        <v>4.0638708486436339E-4</v>
      </c>
      <c r="I141" s="269">
        <f t="shared" si="18"/>
        <v>4.1941798783606685E-4</v>
      </c>
      <c r="J141" s="269">
        <f t="shared" si="18"/>
        <v>4.1938581131262611E-4</v>
      </c>
      <c r="K141" s="269">
        <f t="shared" si="18"/>
        <v>4.5507208728701751E-4</v>
      </c>
      <c r="L141" s="269">
        <f t="shared" si="18"/>
        <v>3.5082899640565072E-4</v>
      </c>
      <c r="M141" s="269">
        <f t="shared" si="18"/>
        <v>2.7621605053181975E-4</v>
      </c>
      <c r="N141" s="269">
        <f t="shared" si="18"/>
        <v>3.4301180350866314E-4</v>
      </c>
      <c r="O141" s="269">
        <f t="shared" si="18"/>
        <v>3.6023634484023281E-4</v>
      </c>
      <c r="P141" s="269">
        <f t="shared" si="18"/>
        <v>3.5220838182206774E-4</v>
      </c>
      <c r="Q141" s="269">
        <f t="shared" si="18"/>
        <v>3.5491534568562571E-4</v>
      </c>
      <c r="R141" s="269">
        <f t="shared" si="18"/>
        <v>2.9397301304004506E-4</v>
      </c>
      <c r="S141" s="269">
        <f t="shared" si="18"/>
        <v>2.63274642574401E-4</v>
      </c>
      <c r="T141" s="269">
        <f t="shared" si="18"/>
        <v>2.7038698535930783E-4</v>
      </c>
      <c r="U141" s="269">
        <f t="shared" si="18"/>
        <v>2.7013324342794743E-4</v>
      </c>
      <c r="V141" s="269">
        <f t="shared" si="18"/>
        <v>2.5743106120919377E-4</v>
      </c>
      <c r="W141" s="269">
        <f t="shared" si="18"/>
        <v>2.3515995202514641E-4</v>
      </c>
      <c r="X141" s="269">
        <f t="shared" si="18"/>
        <v>2.5161259987160493E-4</v>
      </c>
      <c r="Y141" s="269">
        <f t="shared" si="18"/>
        <v>2.6884739181876239E-4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2.1680977297252189E-4</v>
      </c>
      <c r="C143" s="327">
        <f t="shared" si="20"/>
        <v>3.9403646495702433E-4</v>
      </c>
      <c r="D143" s="327">
        <f t="shared" si="20"/>
        <v>4.1548686192573474E-4</v>
      </c>
      <c r="E143" s="327">
        <f t="shared" si="20"/>
        <v>4.89294159185294E-4</v>
      </c>
      <c r="F143" s="327">
        <f t="shared" si="20"/>
        <v>3.7373338318210346E-4</v>
      </c>
      <c r="G143" s="327">
        <f t="shared" si="20"/>
        <v>3.9411604033916134E-4</v>
      </c>
      <c r="H143" s="327">
        <f t="shared" si="20"/>
        <v>4.0638708486436339E-4</v>
      </c>
      <c r="I143" s="327">
        <f t="shared" si="20"/>
        <v>4.1941798783606685E-4</v>
      </c>
      <c r="J143" s="327">
        <f t="shared" si="20"/>
        <v>4.1938581131262611E-4</v>
      </c>
      <c r="K143" s="327">
        <f t="shared" si="20"/>
        <v>4.5507208728701751E-4</v>
      </c>
      <c r="L143" s="327">
        <f t="shared" si="20"/>
        <v>3.5082899640565072E-4</v>
      </c>
      <c r="M143" s="327">
        <f t="shared" si="20"/>
        <v>2.7621605053181975E-4</v>
      </c>
      <c r="N143" s="327">
        <f t="shared" si="20"/>
        <v>3.4301180350866314E-4</v>
      </c>
      <c r="O143" s="327">
        <f t="shared" si="20"/>
        <v>3.6023634484023281E-4</v>
      </c>
      <c r="P143" s="327">
        <f t="shared" si="20"/>
        <v>3.5220838182206774E-4</v>
      </c>
      <c r="Q143" s="327">
        <f t="shared" si="20"/>
        <v>3.5491534568562571E-4</v>
      </c>
      <c r="R143" s="327">
        <f t="shared" si="20"/>
        <v>2.9397301304004506E-4</v>
      </c>
      <c r="S143" s="327">
        <f t="shared" si="20"/>
        <v>2.63274642574401E-4</v>
      </c>
      <c r="T143" s="327">
        <f t="shared" si="20"/>
        <v>2.7038698535930783E-4</v>
      </c>
      <c r="U143" s="327">
        <f t="shared" si="20"/>
        <v>2.7013324342794743E-4</v>
      </c>
      <c r="V143" s="327">
        <f t="shared" si="20"/>
        <v>2.5743106120919377E-4</v>
      </c>
      <c r="W143" s="327">
        <f t="shared" si="20"/>
        <v>2.3515995202514641E-4</v>
      </c>
      <c r="X143" s="327">
        <f t="shared" si="20"/>
        <v>2.5161259987160493E-4</v>
      </c>
      <c r="Y143" s="327">
        <f t="shared" si="20"/>
        <v>2.6884739181876239E-4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0.46913182660515734</v>
      </c>
      <c r="C144" s="310">
        <f t="shared" si="21"/>
        <v>0.5121896290268052</v>
      </c>
      <c r="D144" s="310">
        <f t="shared" si="21"/>
        <v>0.60436716556261161</v>
      </c>
      <c r="E144" s="310">
        <f t="shared" si="21"/>
        <v>0.54007015576617678</v>
      </c>
      <c r="F144" s="310">
        <f t="shared" si="21"/>
        <v>0.55187971687365878</v>
      </c>
      <c r="G144" s="310">
        <f t="shared" si="21"/>
        <v>0.58050995360367985</v>
      </c>
      <c r="H144" s="310">
        <f t="shared" si="21"/>
        <v>0.61213706610526797</v>
      </c>
      <c r="I144" s="310">
        <f t="shared" si="21"/>
        <v>0.60123369037757979</v>
      </c>
      <c r="J144" s="310">
        <f t="shared" si="21"/>
        <v>0.59955151855315336</v>
      </c>
      <c r="K144" s="310">
        <f t="shared" si="21"/>
        <v>0.58664570099378011</v>
      </c>
      <c r="L144" s="310">
        <f t="shared" si="21"/>
        <v>0.6813397822475652</v>
      </c>
      <c r="M144" s="310">
        <f t="shared" si="21"/>
        <v>0.69607279454466975</v>
      </c>
      <c r="N144" s="310">
        <f t="shared" si="21"/>
        <v>0.68841194333876687</v>
      </c>
      <c r="O144" s="310">
        <f t="shared" si="21"/>
        <v>0.67282271127122217</v>
      </c>
      <c r="P144" s="310">
        <f t="shared" si="21"/>
        <v>0.65783047146008722</v>
      </c>
      <c r="Q144" s="310">
        <f t="shared" si="21"/>
        <v>0.63507818654707937</v>
      </c>
      <c r="R144" s="310">
        <f t="shared" si="21"/>
        <v>0.59577203513741228</v>
      </c>
      <c r="S144" s="310">
        <f t="shared" si="21"/>
        <v>0.71005667730131428</v>
      </c>
      <c r="T144" s="310">
        <f t="shared" si="21"/>
        <v>0.73142466159980346</v>
      </c>
      <c r="U144" s="310">
        <f t="shared" si="21"/>
        <v>0.72670086698047665</v>
      </c>
      <c r="V144" s="310">
        <f t="shared" si="21"/>
        <v>0.73956507010635486</v>
      </c>
      <c r="W144" s="310">
        <f t="shared" si="21"/>
        <v>0.74984393456763454</v>
      </c>
      <c r="X144" s="310">
        <f t="shared" si="21"/>
        <v>0.74661749937102739</v>
      </c>
      <c r="Y144" s="310">
        <f t="shared" si="21"/>
        <v>0.74247761042719573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1.0000000000000002</v>
      </c>
      <c r="D146" s="232">
        <f t="shared" si="22"/>
        <v>1</v>
      </c>
      <c r="E146" s="232">
        <f t="shared" si="22"/>
        <v>1</v>
      </c>
      <c r="F146" s="232">
        <f t="shared" si="22"/>
        <v>1</v>
      </c>
      <c r="G146" s="232">
        <f t="shared" si="22"/>
        <v>1</v>
      </c>
      <c r="H146" s="232">
        <f t="shared" si="22"/>
        <v>1.0000000000000002</v>
      </c>
      <c r="I146" s="232">
        <f t="shared" si="22"/>
        <v>0.99999999999999989</v>
      </c>
      <c r="J146" s="232">
        <f t="shared" si="22"/>
        <v>1.0000000000000002</v>
      </c>
      <c r="K146" s="232">
        <f t="shared" si="22"/>
        <v>1</v>
      </c>
      <c r="L146" s="232">
        <f t="shared" si="22"/>
        <v>1</v>
      </c>
      <c r="M146" s="232">
        <f t="shared" si="22"/>
        <v>0.99999999999999978</v>
      </c>
      <c r="N146" s="232">
        <f t="shared" si="22"/>
        <v>0.99999999999999989</v>
      </c>
      <c r="O146" s="232">
        <f t="shared" si="22"/>
        <v>1.0000000000000002</v>
      </c>
      <c r="P146" s="232">
        <f t="shared" si="22"/>
        <v>0.99999999999999989</v>
      </c>
      <c r="Q146" s="232">
        <f t="shared" si="22"/>
        <v>1</v>
      </c>
      <c r="R146" s="232">
        <f t="shared" si="22"/>
        <v>1</v>
      </c>
      <c r="S146" s="232">
        <f t="shared" si="22"/>
        <v>1</v>
      </c>
      <c r="T146" s="232">
        <f t="shared" si="22"/>
        <v>1</v>
      </c>
      <c r="U146" s="232">
        <f t="shared" si="22"/>
        <v>0.99999999999999989</v>
      </c>
      <c r="V146" s="232">
        <f t="shared" si="22"/>
        <v>0.99999999999999989</v>
      </c>
      <c r="W146" s="232">
        <f t="shared" si="22"/>
        <v>1</v>
      </c>
      <c r="X146" s="232">
        <f t="shared" si="22"/>
        <v>1.0000000000000002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3.5571082265386448E-3</v>
      </c>
      <c r="C151" s="268">
        <f t="shared" si="27"/>
        <v>2.8148825058546441E-3</v>
      </c>
      <c r="D151" s="268">
        <f t="shared" si="27"/>
        <v>6.4128799624176376E-3</v>
      </c>
      <c r="E151" s="268">
        <f t="shared" si="27"/>
        <v>5.1232849087583122E-3</v>
      </c>
      <c r="F151" s="268">
        <f t="shared" si="27"/>
        <v>4.8875774165490979E-3</v>
      </c>
      <c r="G151" s="268">
        <f t="shared" si="27"/>
        <v>6.1883509342762679E-3</v>
      </c>
      <c r="H151" s="268">
        <f t="shared" si="27"/>
        <v>5.7307028930361492E-3</v>
      </c>
      <c r="I151" s="268">
        <f t="shared" si="27"/>
        <v>5.4489335977649057E-3</v>
      </c>
      <c r="J151" s="268">
        <f t="shared" si="27"/>
        <v>4.9966857683217923E-3</v>
      </c>
      <c r="K151" s="268">
        <f t="shared" si="27"/>
        <v>3.5695870409725222E-3</v>
      </c>
      <c r="L151" s="268">
        <f t="shared" si="27"/>
        <v>3.7736016181855502E-3</v>
      </c>
      <c r="M151" s="268">
        <f t="shared" si="27"/>
        <v>3.6532901134250237E-3</v>
      </c>
      <c r="N151" s="268">
        <f t="shared" si="27"/>
        <v>3.971303712450914E-3</v>
      </c>
      <c r="O151" s="268">
        <f t="shared" si="27"/>
        <v>3.5163749820676113E-3</v>
      </c>
      <c r="P151" s="268">
        <f t="shared" si="27"/>
        <v>3.3428140811469819E-3</v>
      </c>
      <c r="Q151" s="268">
        <f t="shared" si="27"/>
        <v>3.3174252727046585E-3</v>
      </c>
      <c r="R151" s="268">
        <f t="shared" si="27"/>
        <v>2.5426100693742748E-3</v>
      </c>
      <c r="S151" s="268">
        <f t="shared" si="27"/>
        <v>3.7769468427755102E-3</v>
      </c>
      <c r="T151" s="268">
        <f t="shared" si="27"/>
        <v>4.2394888488027438E-3</v>
      </c>
      <c r="U151" s="268">
        <f t="shared" si="27"/>
        <v>4.0472718167777156E-3</v>
      </c>
      <c r="V151" s="268">
        <f t="shared" si="27"/>
        <v>4.2397210591201542E-3</v>
      </c>
      <c r="W151" s="268">
        <f t="shared" si="27"/>
        <v>4.2160422930807295E-3</v>
      </c>
      <c r="X151" s="268">
        <f t="shared" si="27"/>
        <v>3.3468547057837134E-3</v>
      </c>
      <c r="Y151" s="268">
        <f t="shared" si="27"/>
        <v>3.5535161623107391E-3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9.0707709332276773E-2</v>
      </c>
      <c r="C153" s="269">
        <f t="shared" si="29"/>
        <v>6.0265864854472606E-2</v>
      </c>
      <c r="D153" s="269">
        <f t="shared" si="29"/>
        <v>0.13511560120385918</v>
      </c>
      <c r="E153" s="269">
        <f t="shared" si="29"/>
        <v>0.11918061826507882</v>
      </c>
      <c r="F153" s="269">
        <f t="shared" si="29"/>
        <v>0.10915625316629458</v>
      </c>
      <c r="G153" s="269">
        <f t="shared" si="29"/>
        <v>0.15237070082265999</v>
      </c>
      <c r="H153" s="269">
        <f t="shared" si="29"/>
        <v>0.15773693238847555</v>
      </c>
      <c r="I153" s="269">
        <f t="shared" si="29"/>
        <v>0.16543186354287034</v>
      </c>
      <c r="J153" s="269">
        <f t="shared" si="29"/>
        <v>0.16294900747225879</v>
      </c>
      <c r="K153" s="269">
        <f t="shared" si="29"/>
        <v>0.16897889478947947</v>
      </c>
      <c r="L153" s="269">
        <f t="shared" si="29"/>
        <v>0.15892498297218022</v>
      </c>
      <c r="M153" s="269">
        <f t="shared" si="29"/>
        <v>0.15076051376995259</v>
      </c>
      <c r="N153" s="269">
        <f t="shared" si="29"/>
        <v>0.15366870358382353</v>
      </c>
      <c r="O153" s="269">
        <f t="shared" si="29"/>
        <v>0.14479438163231415</v>
      </c>
      <c r="P153" s="269">
        <f t="shared" si="29"/>
        <v>0.1388312110702262</v>
      </c>
      <c r="Q153" s="269">
        <f t="shared" si="29"/>
        <v>0.13357064197302546</v>
      </c>
      <c r="R153" s="269">
        <f t="shared" si="29"/>
        <v>0.1018253881196821</v>
      </c>
      <c r="S153" s="269">
        <f t="shared" si="29"/>
        <v>0.15373403299746699</v>
      </c>
      <c r="T153" s="269">
        <f t="shared" si="29"/>
        <v>0.16510446816802407</v>
      </c>
      <c r="U153" s="269">
        <f t="shared" si="29"/>
        <v>0.16454558484444301</v>
      </c>
      <c r="V153" s="269">
        <f t="shared" si="29"/>
        <v>0.15821210506784961</v>
      </c>
      <c r="W153" s="269">
        <f t="shared" si="29"/>
        <v>0.1575765165679277</v>
      </c>
      <c r="X153" s="269">
        <f t="shared" si="29"/>
        <v>0.15024093853316581</v>
      </c>
      <c r="Y153" s="269">
        <f t="shared" si="29"/>
        <v>0.1496481139393824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8.3990697243921955E-2</v>
      </c>
      <c r="C154" s="318">
        <f t="shared" si="30"/>
        <v>5.2073196156508933E-2</v>
      </c>
      <c r="D154" s="318">
        <f t="shared" si="30"/>
        <v>0.10984787028379092</v>
      </c>
      <c r="E154" s="318">
        <f t="shared" si="30"/>
        <v>9.0034539729903107E-2</v>
      </c>
      <c r="F154" s="318">
        <f t="shared" si="30"/>
        <v>8.6367160133515891E-2</v>
      </c>
      <c r="G154" s="318">
        <f t="shared" si="30"/>
        <v>0.12747444266090671</v>
      </c>
      <c r="H154" s="318">
        <f t="shared" si="30"/>
        <v>0.13008247910815976</v>
      </c>
      <c r="I154" s="318">
        <f t="shared" si="30"/>
        <v>0.13818642855438484</v>
      </c>
      <c r="J154" s="318">
        <f t="shared" si="30"/>
        <v>0.13624017568911342</v>
      </c>
      <c r="K154" s="318">
        <f t="shared" si="30"/>
        <v>0.14075999596751995</v>
      </c>
      <c r="L154" s="318">
        <f t="shared" si="30"/>
        <v>0.12870468870673549</v>
      </c>
      <c r="M154" s="318">
        <f t="shared" si="30"/>
        <v>0.12550922854017399</v>
      </c>
      <c r="N154" s="318">
        <f t="shared" si="30"/>
        <v>0.12343253327858991</v>
      </c>
      <c r="O154" s="318">
        <f t="shared" si="30"/>
        <v>0.11520243366399117</v>
      </c>
      <c r="P154" s="318">
        <f t="shared" si="30"/>
        <v>0.11114477714346477</v>
      </c>
      <c r="Q154" s="318">
        <f t="shared" si="30"/>
        <v>0.10774020341726691</v>
      </c>
      <c r="R154" s="318">
        <f t="shared" si="30"/>
        <v>8.646698395989634E-2</v>
      </c>
      <c r="S154" s="318">
        <f t="shared" si="30"/>
        <v>0.13273774985579706</v>
      </c>
      <c r="T154" s="318">
        <f t="shared" si="30"/>
        <v>0.13910430919364597</v>
      </c>
      <c r="U154" s="318">
        <f t="shared" si="30"/>
        <v>0.13923331516266479</v>
      </c>
      <c r="V154" s="318">
        <f t="shared" si="30"/>
        <v>0.13208788708298069</v>
      </c>
      <c r="W154" s="318">
        <f t="shared" si="30"/>
        <v>0.13314705777296301</v>
      </c>
      <c r="X154" s="318">
        <f t="shared" si="30"/>
        <v>0.12394020072581405</v>
      </c>
      <c r="Y154" s="318">
        <f t="shared" si="30"/>
        <v>0.1212727578313455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6.7170120883548292E-3</v>
      </c>
      <c r="C155" s="318">
        <f t="shared" si="31"/>
        <v>8.1926686979636697E-3</v>
      </c>
      <c r="D155" s="318">
        <f t="shared" si="31"/>
        <v>2.526773092006826E-2</v>
      </c>
      <c r="E155" s="318">
        <f t="shared" si="31"/>
        <v>2.9146078535175719E-2</v>
      </c>
      <c r="F155" s="318">
        <f t="shared" si="31"/>
        <v>2.2789093032778693E-2</v>
      </c>
      <c r="G155" s="318">
        <f t="shared" si="31"/>
        <v>2.4896258161753261E-2</v>
      </c>
      <c r="H155" s="318">
        <f t="shared" si="31"/>
        <v>2.7654453280315777E-2</v>
      </c>
      <c r="I155" s="318">
        <f t="shared" si="31"/>
        <v>2.7245434988485508E-2</v>
      </c>
      <c r="J155" s="318">
        <f t="shared" si="31"/>
        <v>2.6708831783145374E-2</v>
      </c>
      <c r="K155" s="318">
        <f t="shared" si="31"/>
        <v>2.8218898821959534E-2</v>
      </c>
      <c r="L155" s="318">
        <f t="shared" si="31"/>
        <v>3.022029426544473E-2</v>
      </c>
      <c r="M155" s="318">
        <f t="shared" si="31"/>
        <v>2.525128522977858E-2</v>
      </c>
      <c r="N155" s="318">
        <f t="shared" si="31"/>
        <v>3.0236170305233619E-2</v>
      </c>
      <c r="O155" s="318">
        <f t="shared" si="31"/>
        <v>2.9591947968322953E-2</v>
      </c>
      <c r="P155" s="318">
        <f t="shared" si="31"/>
        <v>2.7686433926761428E-2</v>
      </c>
      <c r="Q155" s="318">
        <f t="shared" si="31"/>
        <v>2.5830438555758537E-2</v>
      </c>
      <c r="R155" s="318">
        <f t="shared" si="31"/>
        <v>1.5358404159785762E-2</v>
      </c>
      <c r="S155" s="318">
        <f t="shared" si="31"/>
        <v>2.0996283141669909E-2</v>
      </c>
      <c r="T155" s="318">
        <f t="shared" si="31"/>
        <v>2.6000158974378115E-2</v>
      </c>
      <c r="U155" s="318">
        <f t="shared" si="31"/>
        <v>2.5312269681778216E-2</v>
      </c>
      <c r="V155" s="318">
        <f t="shared" si="31"/>
        <v>2.6124217984868907E-2</v>
      </c>
      <c r="W155" s="318">
        <f t="shared" si="31"/>
        <v>2.4429458794964685E-2</v>
      </c>
      <c r="X155" s="318">
        <f t="shared" si="31"/>
        <v>2.6300737807351763E-2</v>
      </c>
      <c r="Y155" s="318">
        <f t="shared" si="31"/>
        <v>2.837535610803691E-2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0.44036212290994353</v>
      </c>
      <c r="C157" s="269">
        <f t="shared" si="33"/>
        <v>0.27123904017485029</v>
      </c>
      <c r="D157" s="269">
        <f t="shared" si="33"/>
        <v>0.64338181075886891</v>
      </c>
      <c r="E157" s="269">
        <f t="shared" si="33"/>
        <v>0.7333382956668012</v>
      </c>
      <c r="F157" s="269">
        <f t="shared" si="33"/>
        <v>0.7316572106357534</v>
      </c>
      <c r="G157" s="269">
        <f t="shared" si="33"/>
        <v>0.70897430446651577</v>
      </c>
      <c r="H157" s="269">
        <f t="shared" si="33"/>
        <v>0.70622995213100193</v>
      </c>
      <c r="I157" s="269">
        <f t="shared" si="33"/>
        <v>0.69317615928841181</v>
      </c>
      <c r="J157" s="269">
        <f t="shared" si="33"/>
        <v>0.6825716092972427</v>
      </c>
      <c r="K157" s="269">
        <f t="shared" si="33"/>
        <v>0.68648875087069694</v>
      </c>
      <c r="L157" s="269">
        <f t="shared" si="33"/>
        <v>0.73517723679160363</v>
      </c>
      <c r="M157" s="269">
        <f t="shared" si="33"/>
        <v>0.74435822984954836</v>
      </c>
      <c r="N157" s="269">
        <f t="shared" si="33"/>
        <v>0.73556345748689755</v>
      </c>
      <c r="O157" s="269">
        <f t="shared" si="33"/>
        <v>0.71989128721054885</v>
      </c>
      <c r="P157" s="269">
        <f t="shared" si="33"/>
        <v>0.72056629411150852</v>
      </c>
      <c r="Q157" s="269">
        <f t="shared" si="33"/>
        <v>0.71153019895298231</v>
      </c>
      <c r="R157" s="269">
        <f t="shared" si="33"/>
        <v>0.56595680815621163</v>
      </c>
      <c r="S157" s="269">
        <f t="shared" si="33"/>
        <v>0.61922461514018901</v>
      </c>
      <c r="T157" s="269">
        <f t="shared" si="33"/>
        <v>0.69152922325494637</v>
      </c>
      <c r="U157" s="269">
        <f t="shared" si="33"/>
        <v>0.6857840277836581</v>
      </c>
      <c r="V157" s="269">
        <f t="shared" si="33"/>
        <v>0.7077248477252307</v>
      </c>
      <c r="W157" s="269">
        <f t="shared" si="33"/>
        <v>0.69591373495034192</v>
      </c>
      <c r="X157" s="269">
        <f t="shared" si="33"/>
        <v>0.70954789585184319</v>
      </c>
      <c r="Y157" s="269">
        <f t="shared" si="33"/>
        <v>0.72807079394282692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0.44036212290994353</v>
      </c>
      <c r="C158" s="318">
        <f t="shared" si="34"/>
        <v>0.27123904017485029</v>
      </c>
      <c r="D158" s="318">
        <f t="shared" si="34"/>
        <v>0.64338181075886891</v>
      </c>
      <c r="E158" s="318">
        <f t="shared" si="34"/>
        <v>0.7333382956668012</v>
      </c>
      <c r="F158" s="318">
        <f t="shared" si="34"/>
        <v>0.7316572106357534</v>
      </c>
      <c r="G158" s="318">
        <f t="shared" si="34"/>
        <v>0.70897430446651577</v>
      </c>
      <c r="H158" s="318">
        <f t="shared" si="34"/>
        <v>0.70622995213100193</v>
      </c>
      <c r="I158" s="318">
        <f t="shared" si="34"/>
        <v>0.69317615928841181</v>
      </c>
      <c r="J158" s="318">
        <f t="shared" si="34"/>
        <v>0.6825716092972427</v>
      </c>
      <c r="K158" s="318">
        <f t="shared" si="34"/>
        <v>0.68648875087069694</v>
      </c>
      <c r="L158" s="318">
        <f t="shared" si="34"/>
        <v>0.73517723679160363</v>
      </c>
      <c r="M158" s="318">
        <f t="shared" si="34"/>
        <v>0.74435822984954836</v>
      </c>
      <c r="N158" s="318">
        <f t="shared" si="34"/>
        <v>0.73556345748689755</v>
      </c>
      <c r="O158" s="318">
        <f t="shared" si="34"/>
        <v>0.71989128721054885</v>
      </c>
      <c r="P158" s="318">
        <f t="shared" si="34"/>
        <v>0.72056629411150852</v>
      </c>
      <c r="Q158" s="318">
        <f t="shared" si="34"/>
        <v>0.71153019895298231</v>
      </c>
      <c r="R158" s="318">
        <f t="shared" si="34"/>
        <v>0.56595680815621163</v>
      </c>
      <c r="S158" s="318">
        <f t="shared" si="34"/>
        <v>0.61922461514018901</v>
      </c>
      <c r="T158" s="318">
        <f t="shared" si="34"/>
        <v>0.69152922325494637</v>
      </c>
      <c r="U158" s="318">
        <f t="shared" si="34"/>
        <v>0.6857840277836581</v>
      </c>
      <c r="V158" s="318">
        <f t="shared" si="34"/>
        <v>0.7077248477252307</v>
      </c>
      <c r="W158" s="318">
        <f t="shared" si="34"/>
        <v>0.69591373495034192</v>
      </c>
      <c r="X158" s="318">
        <f t="shared" si="34"/>
        <v>0.70954789585184319</v>
      </c>
      <c r="Y158" s="318">
        <f t="shared" si="34"/>
        <v>0.72807079394282692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4.474819941707512E-2</v>
      </c>
      <c r="C160" s="269">
        <f t="shared" si="36"/>
        <v>2.7743331611222638E-2</v>
      </c>
      <c r="D160" s="269">
        <f t="shared" si="36"/>
        <v>5.8524271928886595E-2</v>
      </c>
      <c r="E160" s="269">
        <f t="shared" si="36"/>
        <v>4.7968211605123066E-2</v>
      </c>
      <c r="F160" s="269">
        <f t="shared" si="36"/>
        <v>4.6014321008874634E-2</v>
      </c>
      <c r="G160" s="269">
        <f t="shared" si="36"/>
        <v>6.7915280715014584E-2</v>
      </c>
      <c r="H160" s="269">
        <f t="shared" si="36"/>
        <v>6.930477906254881E-2</v>
      </c>
      <c r="I160" s="269">
        <f t="shared" si="36"/>
        <v>7.3622366102366082E-2</v>
      </c>
      <c r="J160" s="269">
        <f t="shared" si="36"/>
        <v>7.2585449941540689E-2</v>
      </c>
      <c r="K160" s="269">
        <f t="shared" si="36"/>
        <v>7.4993500187392273E-2</v>
      </c>
      <c r="L160" s="269">
        <f t="shared" si="36"/>
        <v>6.8570725867838286E-2</v>
      </c>
      <c r="M160" s="269">
        <f t="shared" si="36"/>
        <v>6.6868262458737809E-2</v>
      </c>
      <c r="N160" s="269">
        <f t="shared" si="36"/>
        <v>6.5761849763722541E-2</v>
      </c>
      <c r="O160" s="269">
        <f t="shared" si="36"/>
        <v>6.1377052984301753E-2</v>
      </c>
      <c r="P160" s="269">
        <f t="shared" si="36"/>
        <v>5.9215232341008388E-2</v>
      </c>
      <c r="Q160" s="269">
        <f t="shared" si="36"/>
        <v>5.7401358316512642E-2</v>
      </c>
      <c r="R160" s="269">
        <f t="shared" si="36"/>
        <v>4.6067504714166138E-2</v>
      </c>
      <c r="S160" s="269">
        <f t="shared" si="36"/>
        <v>7.0719442695790641E-2</v>
      </c>
      <c r="T160" s="269">
        <f t="shared" si="36"/>
        <v>7.4111390568581043E-2</v>
      </c>
      <c r="U160" s="269">
        <f t="shared" si="36"/>
        <v>7.4180121809266919E-2</v>
      </c>
      <c r="V160" s="269">
        <f t="shared" si="36"/>
        <v>7.037321162608931E-2</v>
      </c>
      <c r="W160" s="269">
        <f t="shared" si="36"/>
        <v>7.0937511992764546E-2</v>
      </c>
      <c r="X160" s="269">
        <f t="shared" si="36"/>
        <v>6.6032322624543893E-2</v>
      </c>
      <c r="Y160" s="269">
        <f t="shared" si="36"/>
        <v>6.4611173967702898E-2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4.474819941707512E-2</v>
      </c>
      <c r="C161" s="318">
        <f t="shared" si="37"/>
        <v>2.7743331611222638E-2</v>
      </c>
      <c r="D161" s="318">
        <f t="shared" si="37"/>
        <v>5.8524271928886595E-2</v>
      </c>
      <c r="E161" s="318">
        <f t="shared" si="37"/>
        <v>4.7968211605123066E-2</v>
      </c>
      <c r="F161" s="318">
        <f t="shared" si="37"/>
        <v>4.6014321008874634E-2</v>
      </c>
      <c r="G161" s="318">
        <f t="shared" si="37"/>
        <v>6.7915280715014584E-2</v>
      </c>
      <c r="H161" s="318">
        <f t="shared" si="37"/>
        <v>6.930477906254881E-2</v>
      </c>
      <c r="I161" s="318">
        <f t="shared" si="37"/>
        <v>7.3622366102366082E-2</v>
      </c>
      <c r="J161" s="318">
        <f t="shared" si="37"/>
        <v>7.2585449941540689E-2</v>
      </c>
      <c r="K161" s="318">
        <f t="shared" si="37"/>
        <v>7.4993500187392273E-2</v>
      </c>
      <c r="L161" s="318">
        <f t="shared" si="37"/>
        <v>6.8570725867838286E-2</v>
      </c>
      <c r="M161" s="318">
        <f t="shared" si="37"/>
        <v>6.6868262458737809E-2</v>
      </c>
      <c r="N161" s="318">
        <f t="shared" si="37"/>
        <v>6.5761849763722541E-2</v>
      </c>
      <c r="O161" s="318">
        <f t="shared" si="37"/>
        <v>6.1377052984301753E-2</v>
      </c>
      <c r="P161" s="318">
        <f t="shared" si="37"/>
        <v>5.9215232341008388E-2</v>
      </c>
      <c r="Q161" s="318">
        <f t="shared" si="37"/>
        <v>5.7401358316512642E-2</v>
      </c>
      <c r="R161" s="318">
        <f t="shared" si="37"/>
        <v>4.6067504714166138E-2</v>
      </c>
      <c r="S161" s="318">
        <f t="shared" si="37"/>
        <v>7.0719442695790641E-2</v>
      </c>
      <c r="T161" s="318">
        <f t="shared" si="37"/>
        <v>7.4111390568581043E-2</v>
      </c>
      <c r="U161" s="318">
        <f t="shared" si="37"/>
        <v>7.4180121809266919E-2</v>
      </c>
      <c r="V161" s="318">
        <f t="shared" si="37"/>
        <v>7.037321162608931E-2</v>
      </c>
      <c r="W161" s="318">
        <f t="shared" si="37"/>
        <v>7.0937511992764546E-2</v>
      </c>
      <c r="X161" s="318">
        <f t="shared" si="37"/>
        <v>6.6032322624543893E-2</v>
      </c>
      <c r="Y161" s="318">
        <f t="shared" si="37"/>
        <v>6.4611173967702898E-2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0.420624860114166</v>
      </c>
      <c r="C163" s="310">
        <f t="shared" si="39"/>
        <v>0.63793688085360001</v>
      </c>
      <c r="D163" s="310">
        <f t="shared" si="39"/>
        <v>0.15656543614596757</v>
      </c>
      <c r="E163" s="310">
        <f t="shared" si="39"/>
        <v>9.4389589554238651E-2</v>
      </c>
      <c r="F163" s="310">
        <f t="shared" si="39"/>
        <v>0.10828463777252839</v>
      </c>
      <c r="G163" s="310">
        <f t="shared" si="39"/>
        <v>6.4551363061533515E-2</v>
      </c>
      <c r="H163" s="310">
        <f t="shared" si="39"/>
        <v>6.0997633524937714E-2</v>
      </c>
      <c r="I163" s="310">
        <f t="shared" si="39"/>
        <v>6.2320677468586827E-2</v>
      </c>
      <c r="J163" s="310">
        <f t="shared" si="39"/>
        <v>7.6897247520636133E-2</v>
      </c>
      <c r="K163" s="310">
        <f t="shared" si="39"/>
        <v>6.5969267111458757E-2</v>
      </c>
      <c r="L163" s="310">
        <f t="shared" si="39"/>
        <v>3.3553452750192336E-2</v>
      </c>
      <c r="M163" s="310">
        <f t="shared" si="39"/>
        <v>3.4359703808336119E-2</v>
      </c>
      <c r="N163" s="310">
        <f t="shared" si="39"/>
        <v>4.1034685453105249E-2</v>
      </c>
      <c r="O163" s="310">
        <f t="shared" si="39"/>
        <v>7.0420903190767797E-2</v>
      </c>
      <c r="P163" s="310">
        <f t="shared" si="39"/>
        <v>7.8044448396109814E-2</v>
      </c>
      <c r="Q163" s="310">
        <f t="shared" si="39"/>
        <v>9.4180375484774995E-2</v>
      </c>
      <c r="R163" s="310">
        <f t="shared" si="39"/>
        <v>0.28360768894056593</v>
      </c>
      <c r="S163" s="310">
        <f t="shared" si="39"/>
        <v>0.15254496232377787</v>
      </c>
      <c r="T163" s="310">
        <f t="shared" si="39"/>
        <v>6.5015429159645768E-2</v>
      </c>
      <c r="U163" s="310">
        <f t="shared" si="39"/>
        <v>7.144299374585418E-2</v>
      </c>
      <c r="V163" s="310">
        <f t="shared" si="39"/>
        <v>5.9450114521710132E-2</v>
      </c>
      <c r="W163" s="310">
        <f t="shared" si="39"/>
        <v>7.1356194195885111E-2</v>
      </c>
      <c r="X163" s="310">
        <f t="shared" si="39"/>
        <v>7.0831988284663444E-2</v>
      </c>
      <c r="Y163" s="310">
        <f t="shared" si="39"/>
        <v>5.4116401987776952E-2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1</v>
      </c>
      <c r="D165" s="232">
        <f t="shared" si="40"/>
        <v>1</v>
      </c>
      <c r="E165" s="232">
        <f t="shared" si="40"/>
        <v>1</v>
      </c>
      <c r="F165" s="232">
        <f t="shared" si="40"/>
        <v>1</v>
      </c>
      <c r="G165" s="232">
        <f t="shared" si="40"/>
        <v>1</v>
      </c>
      <c r="H165" s="232">
        <f t="shared" si="40"/>
        <v>1</v>
      </c>
      <c r="I165" s="232">
        <f t="shared" si="40"/>
        <v>0.99999999999999967</v>
      </c>
      <c r="J165" s="232">
        <f t="shared" si="40"/>
        <v>1.0000000000000002</v>
      </c>
      <c r="K165" s="232">
        <f t="shared" si="40"/>
        <v>1</v>
      </c>
      <c r="L165" s="232">
        <f t="shared" si="40"/>
        <v>1.0000000000000002</v>
      </c>
      <c r="M165" s="232">
        <f t="shared" si="40"/>
        <v>1</v>
      </c>
      <c r="N165" s="232">
        <f t="shared" si="40"/>
        <v>1</v>
      </c>
      <c r="O165" s="232">
        <f t="shared" si="40"/>
        <v>0.99999999999999978</v>
      </c>
      <c r="P165" s="232">
        <f t="shared" si="40"/>
        <v>1</v>
      </c>
      <c r="Q165" s="232">
        <f t="shared" si="40"/>
        <v>1</v>
      </c>
      <c r="R165" s="232">
        <f t="shared" si="40"/>
        <v>1</v>
      </c>
      <c r="S165" s="232">
        <f t="shared" si="40"/>
        <v>1</v>
      </c>
      <c r="T165" s="232">
        <f t="shared" si="40"/>
        <v>1</v>
      </c>
      <c r="U165" s="232">
        <f t="shared" si="40"/>
        <v>1</v>
      </c>
      <c r="V165" s="232">
        <f t="shared" si="40"/>
        <v>1</v>
      </c>
      <c r="W165" s="232">
        <f t="shared" si="40"/>
        <v>1</v>
      </c>
      <c r="X165" s="232">
        <f t="shared" si="40"/>
        <v>1.0000000000000002</v>
      </c>
      <c r="Y165" s="232">
        <f t="shared" si="40"/>
        <v>1.0000000000000002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6.04410918567463E-3</v>
      </c>
      <c r="C170" s="268">
        <f t="shared" si="45"/>
        <v>7.7478870239001364E-3</v>
      </c>
      <c r="D170" s="268">
        <f t="shared" si="45"/>
        <v>8.2737329625338519E-3</v>
      </c>
      <c r="E170" s="268">
        <f t="shared" si="45"/>
        <v>8.1423585412853661E-3</v>
      </c>
      <c r="F170" s="268">
        <f t="shared" si="45"/>
        <v>8.2605288172571244E-3</v>
      </c>
      <c r="G170" s="268">
        <f t="shared" si="45"/>
        <v>7.1880179750725085E-3</v>
      </c>
      <c r="H170" s="268">
        <f t="shared" si="45"/>
        <v>7.0452278452330392E-3</v>
      </c>
      <c r="I170" s="268">
        <f t="shared" si="45"/>
        <v>6.0293591497010681E-3</v>
      </c>
      <c r="J170" s="268">
        <f t="shared" si="45"/>
        <v>5.6294571571111748E-3</v>
      </c>
      <c r="K170" s="268">
        <f t="shared" si="45"/>
        <v>4.052066077622595E-3</v>
      </c>
      <c r="L170" s="268">
        <f t="shared" si="45"/>
        <v>4.6283914748256891E-3</v>
      </c>
      <c r="M170" s="268">
        <f t="shared" si="45"/>
        <v>4.6328351211754526E-3</v>
      </c>
      <c r="N170" s="268">
        <f t="shared" si="45"/>
        <v>5.2361923817931689E-3</v>
      </c>
      <c r="O170" s="268">
        <f t="shared" si="45"/>
        <v>4.971350000935979E-3</v>
      </c>
      <c r="P170" s="268">
        <f t="shared" si="45"/>
        <v>5.1129376504944713E-3</v>
      </c>
      <c r="Q170" s="268">
        <f t="shared" si="45"/>
        <v>5.2754414233343603E-3</v>
      </c>
      <c r="R170" s="268">
        <f t="shared" si="45"/>
        <v>5.0237208639816681E-3</v>
      </c>
      <c r="S170" s="268">
        <f t="shared" si="45"/>
        <v>4.8588444761059266E-3</v>
      </c>
      <c r="T170" s="268">
        <f t="shared" si="45"/>
        <v>5.2103742677997384E-3</v>
      </c>
      <c r="U170" s="268">
        <f t="shared" si="45"/>
        <v>4.9790220357150564E-3</v>
      </c>
      <c r="V170" s="268">
        <f t="shared" si="45"/>
        <v>5.4842010691458455E-3</v>
      </c>
      <c r="W170" s="268">
        <f t="shared" si="45"/>
        <v>5.4028765408321681E-3</v>
      </c>
      <c r="X170" s="268">
        <f t="shared" si="45"/>
        <v>4.611868200344163E-3</v>
      </c>
      <c r="Y170" s="268">
        <f t="shared" si="45"/>
        <v>4.9874409256073903E-3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0.75838514576857607</v>
      </c>
      <c r="C171" s="269">
        <f t="shared" si="46"/>
        <v>0.76165912839160577</v>
      </c>
      <c r="D171" s="269">
        <f t="shared" si="46"/>
        <v>0.75311871436446098</v>
      </c>
      <c r="E171" s="269">
        <f t="shared" si="46"/>
        <v>0.76038628043178547</v>
      </c>
      <c r="F171" s="269">
        <f t="shared" si="46"/>
        <v>0.77568653039743285</v>
      </c>
      <c r="G171" s="269">
        <f t="shared" si="46"/>
        <v>0.7868297125361976</v>
      </c>
      <c r="H171" s="269">
        <f t="shared" si="46"/>
        <v>0.84982472843331891</v>
      </c>
      <c r="I171" s="269">
        <f t="shared" si="46"/>
        <v>0.81254690523386841</v>
      </c>
      <c r="J171" s="269">
        <f t="shared" si="46"/>
        <v>0.8156673607642293</v>
      </c>
      <c r="K171" s="269">
        <f t="shared" si="46"/>
        <v>0.84910460764825824</v>
      </c>
      <c r="L171" s="269">
        <f t="shared" si="46"/>
        <v>0.83886449514271</v>
      </c>
      <c r="M171" s="269">
        <f t="shared" si="46"/>
        <v>0.84578845382332757</v>
      </c>
      <c r="N171" s="269">
        <f t="shared" si="46"/>
        <v>0.86483955446186145</v>
      </c>
      <c r="O171" s="269">
        <f t="shared" si="46"/>
        <v>0.86549431902928498</v>
      </c>
      <c r="P171" s="269">
        <f t="shared" si="46"/>
        <v>0.90338056387741361</v>
      </c>
      <c r="Q171" s="269">
        <f t="shared" si="46"/>
        <v>0.91045577870584082</v>
      </c>
      <c r="R171" s="269">
        <f t="shared" si="46"/>
        <v>0.90786120446773844</v>
      </c>
      <c r="S171" s="269">
        <f t="shared" si="46"/>
        <v>0.90742342481787708</v>
      </c>
      <c r="T171" s="269">
        <f t="shared" si="46"/>
        <v>0.90848846232244707</v>
      </c>
      <c r="U171" s="269">
        <f t="shared" si="46"/>
        <v>0.91022392930739315</v>
      </c>
      <c r="V171" s="269">
        <f t="shared" si="46"/>
        <v>0.90795115870297904</v>
      </c>
      <c r="W171" s="269">
        <f t="shared" si="46"/>
        <v>0.90672391030564414</v>
      </c>
      <c r="X171" s="269">
        <f t="shared" si="46"/>
        <v>0.90756059826011626</v>
      </c>
      <c r="Y171" s="269">
        <f t="shared" si="46"/>
        <v>0.90449492148234256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0.75838514576857607</v>
      </c>
      <c r="C172" s="318">
        <f t="shared" si="47"/>
        <v>0.76165912839160577</v>
      </c>
      <c r="D172" s="318">
        <f t="shared" si="47"/>
        <v>0.75311871436446098</v>
      </c>
      <c r="E172" s="318">
        <f t="shared" si="47"/>
        <v>0.76038628043178547</v>
      </c>
      <c r="F172" s="318">
        <f t="shared" si="47"/>
        <v>0.77568653039743285</v>
      </c>
      <c r="G172" s="318">
        <f t="shared" si="47"/>
        <v>0.7868297125361976</v>
      </c>
      <c r="H172" s="318">
        <f t="shared" si="47"/>
        <v>0.84982472843331891</v>
      </c>
      <c r="I172" s="318">
        <f t="shared" si="47"/>
        <v>0.81254690523386841</v>
      </c>
      <c r="J172" s="318">
        <f t="shared" si="47"/>
        <v>0.8156673607642293</v>
      </c>
      <c r="K172" s="318">
        <f t="shared" si="47"/>
        <v>0.84910460764825824</v>
      </c>
      <c r="L172" s="318">
        <f t="shared" si="47"/>
        <v>0.83886449514271</v>
      </c>
      <c r="M172" s="318">
        <f t="shared" si="47"/>
        <v>0.84578845382332757</v>
      </c>
      <c r="N172" s="318">
        <f t="shared" si="47"/>
        <v>0.86483955446186145</v>
      </c>
      <c r="O172" s="318">
        <f t="shared" si="47"/>
        <v>0.86549431902928498</v>
      </c>
      <c r="P172" s="318">
        <f t="shared" si="47"/>
        <v>0.90338056387741361</v>
      </c>
      <c r="Q172" s="318">
        <f t="shared" si="47"/>
        <v>0.91045577870584082</v>
      </c>
      <c r="R172" s="318">
        <f t="shared" si="47"/>
        <v>0.90786120446773844</v>
      </c>
      <c r="S172" s="318">
        <f t="shared" si="47"/>
        <v>0.90742342481787708</v>
      </c>
      <c r="T172" s="318">
        <f t="shared" si="47"/>
        <v>0.90848846232244707</v>
      </c>
      <c r="U172" s="318">
        <f t="shared" si="47"/>
        <v>0.91022392930739315</v>
      </c>
      <c r="V172" s="318">
        <f t="shared" si="47"/>
        <v>0.90795115870297904</v>
      </c>
      <c r="W172" s="318">
        <f t="shared" si="47"/>
        <v>0.90672391030564414</v>
      </c>
      <c r="X172" s="318">
        <f t="shared" si="47"/>
        <v>0.90756059826011626</v>
      </c>
      <c r="Y172" s="318">
        <f t="shared" si="47"/>
        <v>0.90449492148234256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6.3420303513681525E-2</v>
      </c>
      <c r="C175" s="269">
        <f t="shared" si="50"/>
        <v>6.3694091802929481E-2</v>
      </c>
      <c r="D175" s="269">
        <f t="shared" si="50"/>
        <v>6.2979895786886592E-2</v>
      </c>
      <c r="E175" s="269">
        <f t="shared" si="50"/>
        <v>6.3587649312080372E-2</v>
      </c>
      <c r="F175" s="269">
        <f t="shared" si="50"/>
        <v>6.4867139689852943E-2</v>
      </c>
      <c r="G175" s="269">
        <f t="shared" si="50"/>
        <v>6.5798993375663861E-2</v>
      </c>
      <c r="H175" s="269">
        <f t="shared" si="50"/>
        <v>7.1066980295417942E-2</v>
      </c>
      <c r="I175" s="269">
        <f t="shared" si="50"/>
        <v>6.7949605337813052E-2</v>
      </c>
      <c r="J175" s="269">
        <f t="shared" si="50"/>
        <v>6.8210554853953498E-2</v>
      </c>
      <c r="K175" s="269">
        <f t="shared" si="50"/>
        <v>7.1006759866510671E-2</v>
      </c>
      <c r="L175" s="269">
        <f t="shared" si="50"/>
        <v>7.01504257904286E-2</v>
      </c>
      <c r="M175" s="269">
        <f t="shared" si="50"/>
        <v>7.0729444991280616E-2</v>
      </c>
      <c r="N175" s="269">
        <f t="shared" si="50"/>
        <v>7.2322601966343811E-2</v>
      </c>
      <c r="O175" s="269">
        <f t="shared" si="50"/>
        <v>7.2377356951759439E-2</v>
      </c>
      <c r="P175" s="269">
        <f t="shared" si="50"/>
        <v>7.5545611447075167E-2</v>
      </c>
      <c r="Q175" s="269">
        <f t="shared" si="50"/>
        <v>7.61372795122357E-2</v>
      </c>
      <c r="R175" s="269">
        <f t="shared" si="50"/>
        <v>7.5920307058875619E-2</v>
      </c>
      <c r="S175" s="269">
        <f t="shared" si="50"/>
        <v>7.588369753610047E-2</v>
      </c>
      <c r="T175" s="269">
        <f t="shared" si="50"/>
        <v>7.5972761782901951E-2</v>
      </c>
      <c r="U175" s="269">
        <f t="shared" si="50"/>
        <v>7.6117891000605314E-2</v>
      </c>
      <c r="V175" s="269">
        <f t="shared" si="50"/>
        <v>7.5927829522801929E-2</v>
      </c>
      <c r="W175" s="269">
        <f t="shared" si="50"/>
        <v>7.5825200316151545E-2</v>
      </c>
      <c r="X175" s="269">
        <f t="shared" si="50"/>
        <v>7.5895168727736259E-2</v>
      </c>
      <c r="Y175" s="269">
        <f t="shared" si="50"/>
        <v>7.5638800109750964E-2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6.3420303513681525E-2</v>
      </c>
      <c r="C176" s="318">
        <f t="shared" si="51"/>
        <v>6.3694091802929481E-2</v>
      </c>
      <c r="D176" s="318">
        <f t="shared" si="51"/>
        <v>6.2979895786886592E-2</v>
      </c>
      <c r="E176" s="318">
        <f t="shared" si="51"/>
        <v>6.3587649312080372E-2</v>
      </c>
      <c r="F176" s="318">
        <f t="shared" si="51"/>
        <v>6.4867139689852943E-2</v>
      </c>
      <c r="G176" s="318">
        <f t="shared" si="51"/>
        <v>6.5798993375663861E-2</v>
      </c>
      <c r="H176" s="318">
        <f t="shared" si="51"/>
        <v>7.1066980295417942E-2</v>
      </c>
      <c r="I176" s="318">
        <f t="shared" si="51"/>
        <v>6.7949605337813052E-2</v>
      </c>
      <c r="J176" s="318">
        <f t="shared" si="51"/>
        <v>6.8210554853953498E-2</v>
      </c>
      <c r="K176" s="318">
        <f t="shared" si="51"/>
        <v>7.1006759866510671E-2</v>
      </c>
      <c r="L176" s="318">
        <f t="shared" si="51"/>
        <v>7.01504257904286E-2</v>
      </c>
      <c r="M176" s="318">
        <f t="shared" si="51"/>
        <v>7.0729444991280616E-2</v>
      </c>
      <c r="N176" s="318">
        <f t="shared" si="51"/>
        <v>7.2322601966343811E-2</v>
      </c>
      <c r="O176" s="318">
        <f t="shared" si="51"/>
        <v>7.2377356951759439E-2</v>
      </c>
      <c r="P176" s="318">
        <f t="shared" si="51"/>
        <v>7.5545611447075167E-2</v>
      </c>
      <c r="Q176" s="318">
        <f t="shared" si="51"/>
        <v>7.61372795122357E-2</v>
      </c>
      <c r="R176" s="318">
        <f t="shared" si="51"/>
        <v>7.5920307058875619E-2</v>
      </c>
      <c r="S176" s="318">
        <f t="shared" si="51"/>
        <v>7.588369753610047E-2</v>
      </c>
      <c r="T176" s="318">
        <f t="shared" si="51"/>
        <v>7.5972761782901951E-2</v>
      </c>
      <c r="U176" s="318">
        <f t="shared" si="51"/>
        <v>7.6117891000605314E-2</v>
      </c>
      <c r="V176" s="318">
        <f t="shared" si="51"/>
        <v>7.5927829522801929E-2</v>
      </c>
      <c r="W176" s="318">
        <f t="shared" si="51"/>
        <v>7.5825200316151545E-2</v>
      </c>
      <c r="X176" s="318">
        <f t="shared" si="51"/>
        <v>7.5895168727736259E-2</v>
      </c>
      <c r="Y176" s="318">
        <f t="shared" si="51"/>
        <v>7.5638800109750964E-2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0.17215044153206779</v>
      </c>
      <c r="C179" s="310">
        <f t="shared" si="54"/>
        <v>0.16689889278156458</v>
      </c>
      <c r="D179" s="310">
        <f t="shared" si="54"/>
        <v>0.17562765688611867</v>
      </c>
      <c r="E179" s="310">
        <f t="shared" si="54"/>
        <v>0.16788371171484884</v>
      </c>
      <c r="F179" s="310">
        <f t="shared" si="54"/>
        <v>0.15118580109545712</v>
      </c>
      <c r="G179" s="310">
        <f t="shared" si="54"/>
        <v>0.14018327611306597</v>
      </c>
      <c r="H179" s="310">
        <f t="shared" si="54"/>
        <v>7.2063063426030194E-2</v>
      </c>
      <c r="I179" s="310">
        <f t="shared" si="54"/>
        <v>0.11347413027861723</v>
      </c>
      <c r="J179" s="310">
        <f t="shared" si="54"/>
        <v>0.11049262722470615</v>
      </c>
      <c r="K179" s="310">
        <f t="shared" si="54"/>
        <v>7.5836566407608608E-2</v>
      </c>
      <c r="L179" s="310">
        <f t="shared" si="54"/>
        <v>8.6356687592035866E-2</v>
      </c>
      <c r="M179" s="310">
        <f t="shared" si="54"/>
        <v>7.8849266064216453E-2</v>
      </c>
      <c r="N179" s="310">
        <f t="shared" si="54"/>
        <v>5.7601651190001643E-2</v>
      </c>
      <c r="O179" s="310">
        <f t="shared" si="54"/>
        <v>5.7156974018019502E-2</v>
      </c>
      <c r="P179" s="310">
        <f t="shared" si="54"/>
        <v>1.5960887025016753E-2</v>
      </c>
      <c r="Q179" s="310">
        <f t="shared" si="54"/>
        <v>8.1315003585891252E-3</v>
      </c>
      <c r="R179" s="310">
        <f t="shared" si="54"/>
        <v>1.1194767609404407E-2</v>
      </c>
      <c r="S179" s="310">
        <f t="shared" si="54"/>
        <v>1.1834033169916545E-2</v>
      </c>
      <c r="T179" s="310">
        <f t="shared" si="54"/>
        <v>1.032840162685144E-2</v>
      </c>
      <c r="U179" s="310">
        <f t="shared" si="54"/>
        <v>8.6791576562865111E-3</v>
      </c>
      <c r="V179" s="310">
        <f t="shared" si="54"/>
        <v>1.063681070507312E-2</v>
      </c>
      <c r="W179" s="310">
        <f t="shared" si="54"/>
        <v>1.2048012837372139E-2</v>
      </c>
      <c r="X179" s="310">
        <f t="shared" si="54"/>
        <v>1.1932364811803401E-2</v>
      </c>
      <c r="Y179" s="310">
        <f t="shared" si="54"/>
        <v>1.4878837482299229E-2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351.88190210524681</v>
      </c>
      <c r="C183" s="320">
        <f t="shared" si="55"/>
        <v>291.66644086654867</v>
      </c>
      <c r="D183" s="320">
        <f t="shared" si="55"/>
        <v>330.49053102253134</v>
      </c>
      <c r="E183" s="320">
        <f t="shared" si="55"/>
        <v>410.41389904759001</v>
      </c>
      <c r="F183" s="320">
        <f t="shared" si="55"/>
        <v>438.36461451751313</v>
      </c>
      <c r="G183" s="320">
        <f t="shared" si="55"/>
        <v>383.25245460424253</v>
      </c>
      <c r="H183" s="320">
        <f t="shared" si="55"/>
        <v>405.02006031870968</v>
      </c>
      <c r="I183" s="320">
        <f t="shared" si="55"/>
        <v>402.77378570311765</v>
      </c>
      <c r="J183" s="320">
        <f t="shared" si="55"/>
        <v>387.09225905220291</v>
      </c>
      <c r="K183" s="320">
        <f t="shared" si="55"/>
        <v>364.85317283722173</v>
      </c>
      <c r="L183" s="320">
        <f t="shared" si="55"/>
        <v>326.19464473442423</v>
      </c>
      <c r="M183" s="320">
        <f t="shared" si="55"/>
        <v>323.43719400249552</v>
      </c>
      <c r="N183" s="320">
        <f t="shared" si="55"/>
        <v>289.03473396981809</v>
      </c>
      <c r="O183" s="320">
        <f t="shared" si="55"/>
        <v>262.95365464821725</v>
      </c>
      <c r="P183" s="320">
        <f t="shared" si="55"/>
        <v>264.35326238750764</v>
      </c>
      <c r="Q183" s="320">
        <f t="shared" si="55"/>
        <v>245.91851222058565</v>
      </c>
      <c r="R183" s="320">
        <f t="shared" si="55"/>
        <v>234.98953940009679</v>
      </c>
      <c r="S183" s="320">
        <f t="shared" si="55"/>
        <v>178.47499297571852</v>
      </c>
      <c r="T183" s="320">
        <f t="shared" si="55"/>
        <v>202.29954637846097</v>
      </c>
      <c r="U183" s="320">
        <f t="shared" si="55"/>
        <v>191.95835082689135</v>
      </c>
      <c r="V183" s="320">
        <f t="shared" si="55"/>
        <v>176.33922975073102</v>
      </c>
      <c r="W183" s="320">
        <f t="shared" si="55"/>
        <v>149.72204880147137</v>
      </c>
      <c r="X183" s="320">
        <f t="shared" si="55"/>
        <v>146.63458340270853</v>
      </c>
      <c r="Y183" s="320">
        <f t="shared" si="55"/>
        <v>160.14633983699542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0.96813737977997338</v>
      </c>
      <c r="C188" s="275">
        <f>IF(C$10=0,0,C$10/NMM!C$9*1000)</f>
        <v>1.0297544308090487</v>
      </c>
      <c r="D188" s="275">
        <f>IF(D$10=0,0,D$10/NMM!D$9*1000)</f>
        <v>1.1205669250581816</v>
      </c>
      <c r="E188" s="275">
        <f>IF(E$10=0,0,E$10/NMM!E$9*1000)</f>
        <v>0.97632817111432502</v>
      </c>
      <c r="F188" s="275">
        <f>IF(F$10=0,0,F$10/NMM!F$9*1000)</f>
        <v>0.99746193651860993</v>
      </c>
      <c r="G188" s="275">
        <f>IF(G$10=0,0,G$10/NMM!G$9*1000)</f>
        <v>1.1385580911588529</v>
      </c>
      <c r="H188" s="275">
        <f>IF(H$10=0,0,H$10/NMM!H$9*1000)</f>
        <v>1.1186852515967298</v>
      </c>
      <c r="I188" s="275">
        <f>IF(I$10=0,0,I$10/NMM!I$9*1000)</f>
        <v>1.0777908762265713</v>
      </c>
      <c r="J188" s="275">
        <f>IF(J$10=0,0,J$10/NMM!J$9*1000)</f>
        <v>0.96479636258372259</v>
      </c>
      <c r="K188" s="275">
        <f>IF(K$10=0,0,K$10/NMM!K$9*1000)</f>
        <v>0.64636930398525005</v>
      </c>
      <c r="L188" s="275">
        <f>IF(L$10=0,0,L$10/NMM!L$9*1000)</f>
        <v>0.5704646833855076</v>
      </c>
      <c r="M188" s="275">
        <f>IF(M$10=0,0,M$10/NMM!M$9*1000)</f>
        <v>0.54099956035510588</v>
      </c>
      <c r="N188" s="275">
        <f>IF(N$10=0,0,N$10/NMM!N$9*1000)</f>
        <v>0.53163254652084235</v>
      </c>
      <c r="O188" s="275">
        <f>IF(O$10=0,0,O$10/NMM!O$9*1000)</f>
        <v>0.43765526707919872</v>
      </c>
      <c r="P188" s="275">
        <f>IF(P$10=0,0,P$10/NMM!P$9*1000)</f>
        <v>0.41794118994558499</v>
      </c>
      <c r="Q188" s="275">
        <f>IF(Q$10=0,0,Q$10/NMM!Q$9*1000)</f>
        <v>0.39076214796504549</v>
      </c>
      <c r="R188" s="275">
        <f>IF(R$10=0,0,R$10/NMM!R$9*1000)</f>
        <v>0.35990696587903198</v>
      </c>
      <c r="S188" s="275">
        <f>IF(S$10=0,0,S$10/NMM!S$9*1000)</f>
        <v>0.3708503462578131</v>
      </c>
      <c r="T188" s="275">
        <f>IF(T$10=0,0,T$10/NMM!T$9*1000)</f>
        <v>0.42245358319431492</v>
      </c>
      <c r="U188" s="275">
        <f>IF(U$10=0,0,U$10/NMM!U$9*1000)</f>
        <v>0.38592686921037389</v>
      </c>
      <c r="V188" s="275">
        <f>IF(V$10=0,0,V$10/NMM!V$9*1000)</f>
        <v>0.35985834893749846</v>
      </c>
      <c r="W188" s="275">
        <f>IF(W$10=0,0,W$10/NMM!W$9*1000)</f>
        <v>0.30899833764344969</v>
      </c>
      <c r="X188" s="275">
        <f>IF(X$10=0,0,X$10/NMM!X$9*1000)</f>
        <v>0.23571544901176514</v>
      </c>
      <c r="Y188" s="275">
        <f>IF(Y$10=0,0,Y$10/NMM!Y$9*1000)</f>
        <v>0.26634942831735992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54.111482753454688</v>
      </c>
      <c r="C190" s="276">
        <f>IF(C$17=0,0,C$17/NMM!C$9*1000)</f>
        <v>44.798674518376068</v>
      </c>
      <c r="D190" s="276">
        <f>IF(D$17=0,0,D$17/NMM!D$9*1000)</f>
        <v>50.756659971485391</v>
      </c>
      <c r="E190" s="276">
        <f>IF(E$17=0,0,E$17/NMM!E$9*1000)</f>
        <v>63.094462641081968</v>
      </c>
      <c r="F190" s="276">
        <f>IF(F$17=0,0,F$17/NMM!F$9*1000)</f>
        <v>67.413970660637204</v>
      </c>
      <c r="G190" s="276">
        <f>IF(G$17=0,0,G$17/NMM!G$9*1000)</f>
        <v>58.891189090135789</v>
      </c>
      <c r="H190" s="276">
        <f>IF(H$17=0,0,H$17/NMM!H$9*1000)</f>
        <v>62.242312578273747</v>
      </c>
      <c r="I190" s="276">
        <f>IF(I$17=0,0,I$17/NMM!I$9*1000)</f>
        <v>61.902212679521398</v>
      </c>
      <c r="J190" s="276">
        <f>IF(J$17=0,0,J$17/NMM!J$9*1000)</f>
        <v>59.503348741016033</v>
      </c>
      <c r="K190" s="276">
        <f>IF(K$17=0,0,K$17/NMM!K$9*1000)</f>
        <v>56.122336154144087</v>
      </c>
      <c r="L190" s="276">
        <f>IF(L$17=0,0,L$17/NMM!L$9*1000)</f>
        <v>50.17695857258807</v>
      </c>
      <c r="M190" s="276">
        <f>IF(M$17=0,0,M$17/NMM!M$9*1000)</f>
        <v>49.766180831555047</v>
      </c>
      <c r="N190" s="276">
        <f>IF(N$17=0,0,N$17/NMM!N$9*1000)</f>
        <v>44.456797298993408</v>
      </c>
      <c r="O190" s="276">
        <f>IF(O$17=0,0,O$17/NMM!O$9*1000)</f>
        <v>40.452322746806708</v>
      </c>
      <c r="P190" s="276">
        <f>IF(P$17=0,0,P$17/NMM!P$9*1000)</f>
        <v>40.673960594715396</v>
      </c>
      <c r="Q190" s="276">
        <f>IF(Q$17=0,0,Q$17/NMM!Q$9*1000)</f>
        <v>37.839400300889281</v>
      </c>
      <c r="R190" s="276">
        <f>IF(R$17=0,0,R$17/NMM!R$9*1000)</f>
        <v>36.168737254971397</v>
      </c>
      <c r="S190" s="276">
        <f>IF(S$17=0,0,S$17/NMM!S$9*1000)</f>
        <v>27.45020527277941</v>
      </c>
      <c r="T190" s="276">
        <f>IF(T$17=0,0,T$17/NMM!T$9*1000)</f>
        <v>31.1111171873236</v>
      </c>
      <c r="U190" s="276">
        <f>IF(U$17=0,0,U$17/NMM!U$9*1000)</f>
        <v>29.523618021473936</v>
      </c>
      <c r="V190" s="276">
        <f>IF(V$17=0,0,V$17/NMM!V$9*1000)</f>
        <v>27.120538631348918</v>
      </c>
      <c r="W190" s="276">
        <f>IF(W$17=0,0,W$17/NMM!W$9*1000)</f>
        <v>23.027466570413583</v>
      </c>
      <c r="X190" s="276">
        <f>IF(X$17=0,0,X$17/NMM!X$9*1000)</f>
        <v>22.561733924606393</v>
      </c>
      <c r="Y190" s="276">
        <f>IF(Y$17=0,0,Y$17/NMM!Y$9*1000)</f>
        <v>24.638068149016263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296.65857127483343</v>
      </c>
      <c r="C191" s="276">
        <f>IF(C$25=0,0,C$25/NMM!C$9*1000)</f>
        <v>245.6024137830386</v>
      </c>
      <c r="D191" s="276">
        <f>IF(D$25=0,0,D$25/NMM!D$9*1000)</f>
        <v>278.26622860121239</v>
      </c>
      <c r="E191" s="276">
        <f>IF(E$25=0,0,E$25/NMM!E$9*1000)</f>
        <v>345.90649137704003</v>
      </c>
      <c r="F191" s="276">
        <f>IF(F$25=0,0,F$25/NMM!F$9*1000)</f>
        <v>369.58758478802497</v>
      </c>
      <c r="G191" s="276">
        <f>IF(G$25=0,0,G$25/NMM!G$9*1000)</f>
        <v>322.86263704426676</v>
      </c>
      <c r="H191" s="276">
        <f>IF(H$25=0,0,H$25/NMM!H$9*1000)</f>
        <v>341.23469886127691</v>
      </c>
      <c r="I191" s="276">
        <f>IF(I$25=0,0,I$25/NMM!I$9*1000)</f>
        <v>339.37014914057767</v>
      </c>
      <c r="J191" s="276">
        <f>IF(J$25=0,0,J$25/NMM!J$9*1000)</f>
        <v>326.21871597948387</v>
      </c>
      <c r="K191" s="276">
        <f>IF(K$25=0,0,K$25/NMM!K$9*1000)</f>
        <v>307.68279139479637</v>
      </c>
      <c r="L191" s="276">
        <f>IF(L$25=0,0,L$25/NMM!L$9*1000)</f>
        <v>275.08809745395763</v>
      </c>
      <c r="M191" s="276">
        <f>IF(M$25=0,0,M$25/NMM!M$9*1000)</f>
        <v>272.83606643271224</v>
      </c>
      <c r="N191" s="276">
        <f>IF(N$25=0,0,N$25/NMM!N$9*1000)</f>
        <v>243.72812015269091</v>
      </c>
      <c r="O191" s="276">
        <f>IF(O$25=0,0,O$25/NMM!O$9*1000)</f>
        <v>221.7741532881941</v>
      </c>
      <c r="P191" s="276">
        <f>IF(P$25=0,0,P$25/NMM!P$9*1000)</f>
        <v>222.98925152530202</v>
      </c>
      <c r="Q191" s="276">
        <f>IF(Q$25=0,0,Q$25/NMM!Q$9*1000)</f>
        <v>207.4491745551297</v>
      </c>
      <c r="R191" s="276">
        <f>IF(R$25=0,0,R$25/NMM!R$9*1000)</f>
        <v>198.2900000682319</v>
      </c>
      <c r="S191" s="276">
        <f>IF(S$25=0,0,S$25/NMM!S$9*1000)</f>
        <v>150.4918783047714</v>
      </c>
      <c r="T191" s="276">
        <f>IF(T$25=0,0,T$25/NMM!T$9*1000)</f>
        <v>170.5623114710545</v>
      </c>
      <c r="U191" s="276">
        <f>IF(U$25=0,0,U$25/NMM!U$9*1000)</f>
        <v>161.85907122560243</v>
      </c>
      <c r="V191" s="276">
        <f>IF(V$25=0,0,V$25/NMM!V$9*1000)</f>
        <v>148.68452744563245</v>
      </c>
      <c r="W191" s="276">
        <f>IF(W$25=0,0,W$25/NMM!W$9*1000)</f>
        <v>126.24483723691249</v>
      </c>
      <c r="X191" s="276">
        <f>IF(X$25=0,0,X$25/NMM!X$9*1000)</f>
        <v>123.69152370213624</v>
      </c>
      <c r="Y191" s="276">
        <f>IF(Y$25=0,0,Y$25/NMM!Y$9*1000)</f>
        <v>135.07473320147577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0.14371069717874124</v>
      </c>
      <c r="C192" s="277">
        <f>IF(C$33=0,0,C$33/NMM!C$9*1000)</f>
        <v>0.23559813432496104</v>
      </c>
      <c r="D192" s="277">
        <f>IF(D$33=0,0,D$33/NMM!D$9*1000)</f>
        <v>0.34707552477536391</v>
      </c>
      <c r="E192" s="277">
        <f>IF(E$33=0,0,E$33/NMM!E$9*1000)</f>
        <v>0.43661685835363528</v>
      </c>
      <c r="F192" s="277">
        <f>IF(F$33=0,0,F$33/NMM!F$9*1000)</f>
        <v>0.36559713233234481</v>
      </c>
      <c r="G192" s="277">
        <f>IF(G$33=0,0,G$33/NMM!G$9*1000)</f>
        <v>0.36007037868113106</v>
      </c>
      <c r="H192" s="277">
        <f>IF(H$33=0,0,H$33/NMM!H$9*1000)</f>
        <v>0.42436362756225859</v>
      </c>
      <c r="I192" s="277">
        <f>IF(I$33=0,0,I$33/NMM!I$9*1000)</f>
        <v>0.42363300679205335</v>
      </c>
      <c r="J192" s="277">
        <f>IF(J$33=0,0,J$33/NMM!J$9*1000)</f>
        <v>0.40539796911926512</v>
      </c>
      <c r="K192" s="277">
        <f>IF(K$33=0,0,K$33/NMM!K$9*1000)</f>
        <v>0.40167598429604595</v>
      </c>
      <c r="L192" s="277">
        <f>IF(L$33=0,0,L$33/NMM!L$9*1000)</f>
        <v>0.35912402449301778</v>
      </c>
      <c r="M192" s="277">
        <f>IF(M$33=0,0,M$33/NMM!M$9*1000)</f>
        <v>0.29394717787313662</v>
      </c>
      <c r="N192" s="277">
        <f>IF(N$33=0,0,N$33/NMM!N$9*1000)</f>
        <v>0.31818397161295608</v>
      </c>
      <c r="O192" s="277">
        <f>IF(O$33=0,0,O$33/NMM!O$9*1000)</f>
        <v>0.28952334613720643</v>
      </c>
      <c r="P192" s="277">
        <f>IF(P$33=0,0,P$33/NMM!P$9*1000)</f>
        <v>0.27210907754466479</v>
      </c>
      <c r="Q192" s="277">
        <f>IF(Q$33=0,0,Q$33/NMM!Q$9*1000)</f>
        <v>0.23917521660163563</v>
      </c>
      <c r="R192" s="277">
        <f>IF(R$33=0,0,R$33/NMM!R$9*1000)</f>
        <v>0.17089511101445429</v>
      </c>
      <c r="S192" s="277">
        <f>IF(S$33=0,0,S$33/NMM!S$9*1000)</f>
        <v>0.16205905190988551</v>
      </c>
      <c r="T192" s="277">
        <f>IF(T$33=0,0,T$33/NMM!T$9*1000)</f>
        <v>0.2036641368885547</v>
      </c>
      <c r="U192" s="277">
        <f>IF(U$33=0,0,U$33/NMM!U$9*1000)</f>
        <v>0.18973471060460237</v>
      </c>
      <c r="V192" s="277">
        <f>IF(V$33=0,0,V$33/NMM!V$9*1000)</f>
        <v>0.17430532481215455</v>
      </c>
      <c r="W192" s="277">
        <f>IF(W$33=0,0,W$33/NMM!W$9*1000)</f>
        <v>0.14074665650183868</v>
      </c>
      <c r="X192" s="277">
        <f>IF(X$33=0,0,X$33/NMM!X$9*1000)</f>
        <v>0.14561032695415144</v>
      </c>
      <c r="Y192" s="277">
        <f>IF(Y$33=0,0,Y$33/NMM!Y$9*1000)</f>
        <v>0.16718905818604679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82.891713089209262</v>
      </c>
      <c r="C194" s="320">
        <f t="shared" si="56"/>
        <v>74.608030501138259</v>
      </c>
      <c r="D194" s="320">
        <f t="shared" si="56"/>
        <v>86.076779505370567</v>
      </c>
      <c r="E194" s="320">
        <f t="shared" si="56"/>
        <v>100.95764859102884</v>
      </c>
      <c r="F194" s="320">
        <f t="shared" si="56"/>
        <v>105.27574823580052</v>
      </c>
      <c r="G194" s="320">
        <f t="shared" si="56"/>
        <v>88.920137210999087</v>
      </c>
      <c r="H194" s="320">
        <f t="shared" si="56"/>
        <v>91.586007344922422</v>
      </c>
      <c r="I194" s="320">
        <f t="shared" si="56"/>
        <v>88.276347539497465</v>
      </c>
      <c r="J194" s="320">
        <f t="shared" si="56"/>
        <v>84.092594215533794</v>
      </c>
      <c r="K194" s="320">
        <f t="shared" si="56"/>
        <v>77.226653651093812</v>
      </c>
      <c r="L194" s="320">
        <f t="shared" si="56"/>
        <v>103.73189305428109</v>
      </c>
      <c r="M194" s="320">
        <f t="shared" si="56"/>
        <v>111.16847300070862</v>
      </c>
      <c r="N194" s="320">
        <f t="shared" si="56"/>
        <v>117.77244187828833</v>
      </c>
      <c r="O194" s="320">
        <f t="shared" si="56"/>
        <v>112.24296513955302</v>
      </c>
      <c r="P194" s="320">
        <f t="shared" si="56"/>
        <v>119.97985928098817</v>
      </c>
      <c r="Q194" s="320">
        <f t="shared" si="56"/>
        <v>110.60791402488886</v>
      </c>
      <c r="R194" s="320">
        <f t="shared" si="56"/>
        <v>104.99733100903883</v>
      </c>
      <c r="S194" s="320">
        <f t="shared" si="56"/>
        <v>78.246879746892134</v>
      </c>
      <c r="T194" s="320">
        <f t="shared" si="56"/>
        <v>90.513469564392196</v>
      </c>
      <c r="U194" s="320">
        <f t="shared" si="56"/>
        <v>85.216768221356219</v>
      </c>
      <c r="V194" s="320">
        <f t="shared" si="56"/>
        <v>78.239542504365744</v>
      </c>
      <c r="W194" s="320">
        <f t="shared" si="56"/>
        <v>71.275443665313034</v>
      </c>
      <c r="X194" s="320">
        <f t="shared" si="56"/>
        <v>72.803782259640016</v>
      </c>
      <c r="Y194" s="320">
        <f t="shared" si="56"/>
        <v>74.385379056007409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0.50891861635555935</v>
      </c>
      <c r="C199" s="275">
        <f>IF(C$53=0,0,C$53/NMM!C$10*1000)</f>
        <v>0.58004482850683603</v>
      </c>
      <c r="D199" s="275">
        <f>IF(D$53=0,0,D$53/NMM!D$10*1000)</f>
        <v>0.65446695947234501</v>
      </c>
      <c r="E199" s="275">
        <f>IF(E$53=0,0,E$53/NMM!E$10*1000)</f>
        <v>0.57114493327826099</v>
      </c>
      <c r="F199" s="275">
        <f>IF(F$53=0,0,F$53/NMM!F$10*1000)</f>
        <v>0.57702647210461533</v>
      </c>
      <c r="G199" s="275">
        <f>IF(G$53=0,0,G$53/NMM!G$10*1000)</f>
        <v>0.58824075684858435</v>
      </c>
      <c r="H199" s="275">
        <f>IF(H$53=0,0,H$53/NMM!H$10*1000)</f>
        <v>0.5589466182321019</v>
      </c>
      <c r="I199" s="275">
        <f>IF(I$53=0,0,I$53/NMM!I$10*1000)</f>
        <v>0.51298129801707848</v>
      </c>
      <c r="J199" s="275">
        <f>IF(J$53=0,0,J$53/NMM!J$10*1000)</f>
        <v>0.45518688749377384</v>
      </c>
      <c r="K199" s="275">
        <f>IF(K$53=0,0,K$53/NMM!K$10*1000)</f>
        <v>0.29513725018244491</v>
      </c>
      <c r="L199" s="275">
        <f>IF(L$53=0,0,L$53/NMM!L$10*1000)</f>
        <v>0.40503309841708723</v>
      </c>
      <c r="M199" s="275">
        <f>IF(M$53=0,0,M$53/NMM!M$10*1000)</f>
        <v>0.42058174761322842</v>
      </c>
      <c r="N199" s="275">
        <f>IF(N$53=0,0,N$53/NMM!N$10*1000)</f>
        <v>0.48772372531184421</v>
      </c>
      <c r="O199" s="275">
        <f>IF(O$53=0,0,O$53/NMM!O$10*1000)</f>
        <v>0.42458824201681566</v>
      </c>
      <c r="P199" s="275">
        <f>IF(P$53=0,0,P$53/NMM!P$10*1000)</f>
        <v>0.43502136557537308</v>
      </c>
      <c r="Q199" s="275">
        <f>IF(Q$53=0,0,Q$53/NMM!Q$10*1000)</f>
        <v>0.40508449962506077</v>
      </c>
      <c r="R199" s="275">
        <f>IF(R$53=0,0,R$53/NMM!R$10*1000)</f>
        <v>0.37265513177577569</v>
      </c>
      <c r="S199" s="275">
        <f>IF(S$53=0,0,S$53/NMM!S$10*1000)</f>
        <v>0.3487315459560355</v>
      </c>
      <c r="T199" s="275">
        <f>IF(T$53=0,0,T$53/NMM!T$10*1000)</f>
        <v>0.41041409329331935</v>
      </c>
      <c r="U199" s="275">
        <f>IF(U$53=0,0,U$53/NMM!U$10*1000)</f>
        <v>0.37143161057014967</v>
      </c>
      <c r="V199" s="275">
        <f>IF(V$53=0,0,V$53/NMM!V$10*1000)</f>
        <v>0.35268074679845635</v>
      </c>
      <c r="W199" s="275">
        <f>IF(W$53=0,0,W$53/NMM!W$10*1000)</f>
        <v>0.32359046931977198</v>
      </c>
      <c r="X199" s="275">
        <f>IF(X$53=0,0,X$53/NMM!X$10*1000)</f>
        <v>0.26223855985388655</v>
      </c>
      <c r="Y199" s="275">
        <f>IF(Y$53=0,0,Y$53/NMM!Y$10*1000)</f>
        <v>0.27945261686598921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12.977632106258616</v>
      </c>
      <c r="C201" s="276">
        <f>IF(C$60=0,0,C$60/NMM!C$10*1000)</f>
        <v>12.418601192633163</v>
      </c>
      <c r="D201" s="276">
        <f>IF(D$60=0,0,D$60/NMM!D$10*1000)</f>
        <v>13.789233108275784</v>
      </c>
      <c r="E201" s="276">
        <f>IF(E$60=0,0,E$60/NMM!E$10*1000)</f>
        <v>13.28628164924128</v>
      </c>
      <c r="F201" s="276">
        <f>IF(F$60=0,0,F$60/NMM!F$10*1000)</f>
        <v>12.886966753598118</v>
      </c>
      <c r="G201" s="276">
        <f>IF(G$60=0,0,G$60/NMM!G$10*1000)</f>
        <v>14.483770769531041</v>
      </c>
      <c r="H201" s="276">
        <f>IF(H$60=0,0,H$60/NMM!H$10*1000)</f>
        <v>15.384940830902703</v>
      </c>
      <c r="I201" s="276">
        <f>IF(I$60=0,0,I$60/NMM!I$10*1000)</f>
        <v>15.57432304339622</v>
      </c>
      <c r="J201" s="276">
        <f>IF(J$60=0,0,J$60/NMM!J$10*1000)</f>
        <v>14.844289789391533</v>
      </c>
      <c r="K201" s="276">
        <f>IF(K$60=0,0,K$60/NMM!K$10*1000)</f>
        <v>13.971354606175453</v>
      </c>
      <c r="L201" s="276">
        <f>IF(L$60=0,0,L$60/NMM!L$10*1000)</f>
        <v>17.057942194771414</v>
      </c>
      <c r="M201" s="276">
        <f>IF(M$60=0,0,M$60/NMM!M$10*1000)</f>
        <v>17.356168928229341</v>
      </c>
      <c r="N201" s="276">
        <f>IF(N$60=0,0,N$60/NMM!N$10*1000)</f>
        <v>18.872359809894629</v>
      </c>
      <c r="O201" s="276">
        <f>IF(O$60=0,0,O$60/NMM!O$10*1000)</f>
        <v>17.483343575328078</v>
      </c>
      <c r="P201" s="276">
        <f>IF(P$60=0,0,P$60/NMM!P$10*1000)</f>
        <v>18.066976373250814</v>
      </c>
      <c r="Q201" s="276">
        <f>IF(Q$60=0,0,Q$60/NMM!Q$10*1000)</f>
        <v>16.310057415137496</v>
      </c>
      <c r="R201" s="276">
        <f>IF(R$60=0,0,R$60/NMM!R$10*1000)</f>
        <v>14.923937368500205</v>
      </c>
      <c r="S201" s="276">
        <f>IF(S$60=0,0,S$60/NMM!S$10*1000)</f>
        <v>14.194509275609985</v>
      </c>
      <c r="T201" s="276">
        <f>IF(T$60=0,0,T$60/NMM!T$10*1000)</f>
        <v>15.983342100543904</v>
      </c>
      <c r="U201" s="276">
        <f>IF(U$60=0,0,U$60/NMM!U$10*1000)</f>
        <v>15.100896198179758</v>
      </c>
      <c r="V201" s="276">
        <f>IF(V$60=0,0,V$60/NMM!V$10*1000)</f>
        <v>13.16085718607737</v>
      </c>
      <c r="W201" s="276">
        <f>IF(W$60=0,0,W$60/NMM!W$10*1000)</f>
        <v>12.094342372626238</v>
      </c>
      <c r="X201" s="276">
        <f>IF(X$60=0,0,X$60/NMM!X$10*1000)</f>
        <v>11.77193837663409</v>
      </c>
      <c r="Y201" s="276">
        <f>IF(Y$60=0,0,Y$60/NMM!Y$10*1000)</f>
        <v>11.768500589068994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63.002997944991115</v>
      </c>
      <c r="C202" s="276">
        <f>IF(C$79=0,0,C$79/NMM!C$10*1000)</f>
        <v>55.892493635293533</v>
      </c>
      <c r="D202" s="276">
        <f>IF(D$79=0,0,D$79/NMM!D$10*1000)</f>
        <v>65.660380349365795</v>
      </c>
      <c r="E202" s="276">
        <f>IF(E$79=0,0,E$79/NMM!E$10*1000)</f>
        <v>81.752715183376395</v>
      </c>
      <c r="F202" s="276">
        <f>IF(F$79=0,0,F$79/NMM!F$10*1000)</f>
        <v>86.379312911454349</v>
      </c>
      <c r="G202" s="276">
        <f>IF(G$79=0,0,G$79/NMM!G$10*1000)</f>
        <v>67.39236120815697</v>
      </c>
      <c r="H202" s="276">
        <f>IF(H$79=0,0,H$79/NMM!H$10*1000)</f>
        <v>68.882447896143731</v>
      </c>
      <c r="I202" s="276">
        <f>IF(I$79=0,0,I$79/NMM!I$10*1000)</f>
        <v>65.257981138202965</v>
      </c>
      <c r="J202" s="276">
        <f>IF(J$79=0,0,J$79/NMM!J$10*1000)</f>
        <v>62.180745544857494</v>
      </c>
      <c r="K202" s="276">
        <f>IF(K$79=0,0,K$79/NMM!K$10*1000)</f>
        <v>56.759619498719104</v>
      </c>
      <c r="L202" s="276">
        <f>IF(L$79=0,0,L$79/NMM!L$10*1000)</f>
        <v>78.908995763732023</v>
      </c>
      <c r="M202" s="276">
        <f>IF(M$79=0,0,M$79/NMM!M$10*1000)</f>
        <v>85.693573584526987</v>
      </c>
      <c r="N202" s="276">
        <f>IF(N$79=0,0,N$79/NMM!N$10*1000)</f>
        <v>90.336014484111132</v>
      </c>
      <c r="O202" s="276">
        <f>IF(O$79=0,0,O$79/NMM!O$10*1000)</f>
        <v>86.923999186293955</v>
      </c>
      <c r="P202" s="276">
        <f>IF(P$79=0,0,P$79/NMM!P$10*1000)</f>
        <v>93.771811905381171</v>
      </c>
      <c r="Q202" s="276">
        <f>IF(Q$79=0,0,Q$79/NMM!Q$10*1000)</f>
        <v>86.883601262251887</v>
      </c>
      <c r="R202" s="276">
        <f>IF(R$79=0,0,R$79/NMM!R$10*1000)</f>
        <v>82.948900212116939</v>
      </c>
      <c r="S202" s="276">
        <f>IF(S$79=0,0,S$79/NMM!S$10*1000)</f>
        <v>57.173999614244558</v>
      </c>
      <c r="T202" s="276">
        <f>IF(T$79=0,0,T$79/NMM!T$10*1000)</f>
        <v>66.945178834038629</v>
      </c>
      <c r="U202" s="276">
        <f>IF(U$79=0,0,U$79/NMM!U$10*1000)</f>
        <v>62.936683641319725</v>
      </c>
      <c r="V202" s="276">
        <f>IF(V$79=0,0,V$79/NMM!V$10*1000)</f>
        <v>58.872016423494728</v>
      </c>
      <c r="W202" s="276">
        <f>IF(W$79=0,0,W$79/NMM!W$10*1000)</f>
        <v>53.412901589776475</v>
      </c>
      <c r="X202" s="276">
        <f>IF(X$79=0,0,X$79/NMM!X$10*1000)</f>
        <v>55.595726349875022</v>
      </c>
      <c r="Y202" s="276">
        <f>IF(Y$79=0,0,Y$79/NMM!Y$10*1000)</f>
        <v>57.256328475150916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6.4021644216039739</v>
      </c>
      <c r="C203" s="277">
        <f>IF(C$89=0,0,C$89/NMM!C$10*1000)</f>
        <v>5.7168908447047269</v>
      </c>
      <c r="D203" s="277">
        <f>IF(D$89=0,0,D$89/NMM!D$10*1000)</f>
        <v>5.9726990882566442</v>
      </c>
      <c r="E203" s="277">
        <f>IF(E$89=0,0,E$89/NMM!E$10*1000)</f>
        <v>5.3475068251329114</v>
      </c>
      <c r="F203" s="277">
        <f>IF(F$89=0,0,F$89/NMM!F$10*1000)</f>
        <v>5.4324420986434294</v>
      </c>
      <c r="G203" s="277">
        <f>IF(G$89=0,0,G$89/NMM!G$10*1000)</f>
        <v>6.4557644764624982</v>
      </c>
      <c r="H203" s="277">
        <f>IF(H$89=0,0,H$89/NMM!H$10*1000)</f>
        <v>6.7596719996438797</v>
      </c>
      <c r="I203" s="277">
        <f>IF(I$89=0,0,I$89/NMM!I$10*1000)</f>
        <v>6.9310620598812012</v>
      </c>
      <c r="J203" s="277">
        <f>IF(J$89=0,0,J$89/NMM!J$10*1000)</f>
        <v>6.6123719937909895</v>
      </c>
      <c r="K203" s="277">
        <f>IF(K$89=0,0,K$89/NMM!K$10*1000)</f>
        <v>6.2005422960168133</v>
      </c>
      <c r="L203" s="277">
        <f>IF(L$89=0,0,L$89/NMM!L$10*1000)</f>
        <v>7.3599219973605647</v>
      </c>
      <c r="M203" s="277">
        <f>IF(M$89=0,0,M$89/NMM!M$10*1000)</f>
        <v>7.6981487403390583</v>
      </c>
      <c r="N203" s="277">
        <f>IF(N$89=0,0,N$89/NMM!N$10*1000)</f>
        <v>8.0763438589707235</v>
      </c>
      <c r="O203" s="277">
        <f>IF(O$89=0,0,O$89/NMM!O$10*1000)</f>
        <v>7.4110341359141669</v>
      </c>
      <c r="P203" s="277">
        <f>IF(P$89=0,0,P$89/NMM!P$10*1000)</f>
        <v>7.706049636780806</v>
      </c>
      <c r="Q203" s="277">
        <f>IF(Q$89=0,0,Q$89/NMM!Q$10*1000)</f>
        <v>7.0091708478744215</v>
      </c>
      <c r="R203" s="277">
        <f>IF(R$89=0,0,R$89/NMM!R$10*1000)</f>
        <v>6.7518382966459125</v>
      </c>
      <c r="S203" s="277">
        <f>IF(S$89=0,0,S$89/NMM!S$10*1000)</f>
        <v>6.5296393110815529</v>
      </c>
      <c r="T203" s="277">
        <f>IF(T$89=0,0,T$89/NMM!T$10*1000)</f>
        <v>7.1745345365163535</v>
      </c>
      <c r="U203" s="277">
        <f>IF(U$89=0,0,U$89/NMM!U$10*1000)</f>
        <v>6.8077567712865967</v>
      </c>
      <c r="V203" s="277">
        <f>IF(V$89=0,0,V$89/NMM!V$10*1000)</f>
        <v>5.8539881479951887</v>
      </c>
      <c r="W203" s="277">
        <f>IF(W$89=0,0,W$89/NMM!W$10*1000)</f>
        <v>5.4446092335905547</v>
      </c>
      <c r="X203" s="277">
        <f>IF(X$89=0,0,X$89/NMM!X$10*1000)</f>
        <v>5.1738789732770192</v>
      </c>
      <c r="Y203" s="277">
        <f>IF(Y$89=0,0,Y$89/NMM!Y$10*1000)</f>
        <v>5.0810973749215096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457.76806329895805</v>
      </c>
      <c r="C205" s="320">
        <f t="shared" si="57"/>
        <v>364.05672882196677</v>
      </c>
      <c r="D205" s="320">
        <f t="shared" si="57"/>
        <v>400.25632220077324</v>
      </c>
      <c r="E205" s="320">
        <f t="shared" si="57"/>
        <v>403.19463038268623</v>
      </c>
      <c r="F205" s="320">
        <f t="shared" si="57"/>
        <v>403.02580261607324</v>
      </c>
      <c r="G205" s="320">
        <f t="shared" si="57"/>
        <v>450.95679920215736</v>
      </c>
      <c r="H205" s="320">
        <f t="shared" si="57"/>
        <v>486.29269945716237</v>
      </c>
      <c r="I205" s="320">
        <f t="shared" si="57"/>
        <v>489.10979315750205</v>
      </c>
      <c r="J205" s="320">
        <f t="shared" si="57"/>
        <v>457.70373809607946</v>
      </c>
      <c r="K205" s="320">
        <f t="shared" si="57"/>
        <v>399.01399115251257</v>
      </c>
      <c r="L205" s="320">
        <f t="shared" si="57"/>
        <v>494.40566119810831</v>
      </c>
      <c r="M205" s="320">
        <f t="shared" si="57"/>
        <v>517.24653721522111</v>
      </c>
      <c r="N205" s="320">
        <f t="shared" si="57"/>
        <v>509.81435886527169</v>
      </c>
      <c r="O205" s="320">
        <f t="shared" si="57"/>
        <v>448.93502877052936</v>
      </c>
      <c r="P205" s="320">
        <f t="shared" si="57"/>
        <v>464.32668804898231</v>
      </c>
      <c r="Q205" s="320">
        <f t="shared" si="57"/>
        <v>400.12480092231857</v>
      </c>
      <c r="R205" s="320">
        <f t="shared" si="57"/>
        <v>372.2829948635831</v>
      </c>
      <c r="S205" s="320">
        <f t="shared" si="57"/>
        <v>390.63791880557534</v>
      </c>
      <c r="T205" s="320">
        <f t="shared" si="57"/>
        <v>459.25955056953069</v>
      </c>
      <c r="U205" s="320">
        <f t="shared" si="57"/>
        <v>420.65604655783346</v>
      </c>
      <c r="V205" s="320">
        <f t="shared" si="57"/>
        <v>407.72265637242242</v>
      </c>
      <c r="W205" s="320">
        <f t="shared" si="57"/>
        <v>376.67736405895272</v>
      </c>
      <c r="X205" s="320">
        <f t="shared" si="57"/>
        <v>371.09990399838352</v>
      </c>
      <c r="Y205" s="320">
        <f t="shared" si="57"/>
        <v>388.56574602961251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3.3421533272471908</v>
      </c>
      <c r="C210" s="275">
        <f>IF(C$104=0,0,C$104/NMM!C$11*1000)</f>
        <v>3.3857479971679836</v>
      </c>
      <c r="D210" s="275">
        <f>IF(D$104=0,0,D$104/NMM!D$11*1000)</f>
        <v>4.0171337067740893</v>
      </c>
      <c r="E210" s="275">
        <f>IF(E$104=0,0,E$104/NMM!E$11*1000)</f>
        <v>3.9453082324136073</v>
      </c>
      <c r="F210" s="275">
        <f>IF(F$104=0,0,F$104/NMM!F$11*1000)</f>
        <v>3.9221849268130051</v>
      </c>
      <c r="G210" s="275">
        <f>IF(G$104=0,0,G$104/NMM!G$11*1000)</f>
        <v>3.7699727030112138</v>
      </c>
      <c r="H210" s="275">
        <f>IF(H$104=0,0,H$104/NMM!H$11*1000)</f>
        <v>3.6921074397559961</v>
      </c>
      <c r="I210" s="275">
        <f>IF(I$104=0,0,I$104/NMM!I$11*1000)</f>
        <v>3.326489059489488</v>
      </c>
      <c r="J210" s="275">
        <f>IF(J$104=0,0,J$104/NMM!J$11*1000)</f>
        <v>2.8966860344533827</v>
      </c>
      <c r="K210" s="275">
        <f>IF(K$104=0,0,K$104/NMM!K$11*1000)</f>
        <v>1.7495077161417021</v>
      </c>
      <c r="L210" s="275">
        <f>IF(L$104=0,0,L$104/NMM!L$11*1000)</f>
        <v>2.5045911422083487</v>
      </c>
      <c r="M210" s="275">
        <f>IF(M$104=0,0,M$104/NMM!M$11*1000)</f>
        <v>2.6014395208462346</v>
      </c>
      <c r="N210" s="275">
        <f>IF(N$104=0,0,N$104/NMM!N$11*1000)</f>
        <v>2.8326514635662976</v>
      </c>
      <c r="O210" s="275">
        <f>IF(O$104=0,0,O$104/NMM!O$11*1000)</f>
        <v>2.3671100004946313</v>
      </c>
      <c r="P210" s="275">
        <f>IF(P$104=0,0,P$104/NMM!P$11*1000)</f>
        <v>2.4125803275010655</v>
      </c>
      <c r="Q210" s="275">
        <f>IF(Q$104=0,0,Q$104/NMM!Q$11*1000)</f>
        <v>2.1281399198100779</v>
      </c>
      <c r="R210" s="275">
        <f>IF(R$104=0,0,R$104/NMM!R$11*1000)</f>
        <v>1.8914198543227192</v>
      </c>
      <c r="S210" s="275">
        <f>IF(S$104=0,0,S$104/NMM!S$11*1000)</f>
        <v>1.9207794618091285</v>
      </c>
      <c r="T210" s="275">
        <f>IF(T$104=0,0,T$104/NMM!T$11*1000)</f>
        <v>2.4178870531015524</v>
      </c>
      <c r="U210" s="275">
        <f>IF(U$104=0,0,U$104/NMM!U$11*1000)</f>
        <v>2.1127929887123624</v>
      </c>
      <c r="V210" s="275">
        <f>IF(V$104=0,0,V$104/NMM!V$11*1000)</f>
        <v>2.2600729966375042</v>
      </c>
      <c r="W210" s="275">
        <f>IF(W$104=0,0,W$104/NMM!W$11*1000)</f>
        <v>2.0599597148252982</v>
      </c>
      <c r="X210" s="275">
        <f>IF(X$104=0,0,X$104/NMM!X$11*1000)</f>
        <v>1.7321322806762467</v>
      </c>
      <c r="Y210" s="275">
        <f>IF(Y$104=0,0,Y$104/NMM!Y$11*1000)</f>
        <v>1.9672186303300891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419.35699048467495</v>
      </c>
      <c r="C211" s="276">
        <f>IF(C$110=0,0,C$110/NMM!C$11*1000)</f>
        <v>332.83730912979684</v>
      </c>
      <c r="D211" s="276">
        <f>IF(D$110=0,0,D$110/NMM!D$11*1000)</f>
        <v>365.66064996002888</v>
      </c>
      <c r="E211" s="276">
        <f>IF(E$110=0,0,E$110/NMM!E$11*1000)</f>
        <v>368.43848582579204</v>
      </c>
      <c r="F211" s="276">
        <f>IF(F$110=0,0,F$110/NMM!F$11*1000)</f>
        <v>368.30402565763353</v>
      </c>
      <c r="G211" s="276">
        <f>IF(G$110=0,0,G$110/NMM!G$11*1000)</f>
        <v>412.6765609750305</v>
      </c>
      <c r="H211" s="276">
        <f>IF(H$110=0,0,H$110/NMM!H$11*1000)</f>
        <v>445.3573782514751</v>
      </c>
      <c r="I211" s="276">
        <f>IF(I$110=0,0,I$110/NMM!I$11*1000)</f>
        <v>448.29447433339817</v>
      </c>
      <c r="J211" s="276">
        <f>IF(J$110=0,0,J$110/NMM!J$11*1000)</f>
        <v>419.70871910812394</v>
      </c>
      <c r="K211" s="276">
        <f>IF(K$110=0,0,K$110/NMM!K$11*1000)</f>
        <v>366.60682092422178</v>
      </c>
      <c r="L211" s="276">
        <f>IF(L$110=0,0,L$110/NMM!L$11*1000)</f>
        <v>453.94012055271025</v>
      </c>
      <c r="M211" s="276">
        <f>IF(M$110=0,0,M$110/NMM!M$11*1000)</f>
        <v>474.92894793397664</v>
      </c>
      <c r="N211" s="276">
        <f>IF(N$110=0,0,N$110/NMM!N$11*1000)</f>
        <v>467.85695617575266</v>
      </c>
      <c r="O211" s="276">
        <f>IF(O$110=0,0,O$110/NMM!O$11*1000)</f>
        <v>412.10541554301932</v>
      </c>
      <c r="P211" s="276">
        <f>IF(P$110=0,0,P$110/NMM!P$11*1000)</f>
        <v>426.26730964471875</v>
      </c>
      <c r="Q211" s="276">
        <f>IF(Q$110=0,0,Q$110/NMM!Q$11*1000)</f>
        <v>367.28249494257818</v>
      </c>
      <c r="R211" s="276">
        <f>IF(R$110=0,0,R$110/NMM!R$11*1000)</f>
        <v>341.80774640783943</v>
      </c>
      <c r="S211" s="276">
        <f>IF(S$110=0,0,S$110/NMM!S$11*1000)</f>
        <v>358.71909177705498</v>
      </c>
      <c r="T211" s="276">
        <f>IF(T$110=0,0,T$110/NMM!T$11*1000)</f>
        <v>421.58631569266947</v>
      </c>
      <c r="U211" s="276">
        <f>IF(U$110=0,0,U$110/NMM!U$11*1000)</f>
        <v>386.2434675332164</v>
      </c>
      <c r="V211" s="276">
        <f>IF(V$110=0,0,V$110/NMM!V$11*1000)</f>
        <v>374.172257759677</v>
      </c>
      <c r="W211" s="276">
        <f>IF(W$110=0,0,W$110/NMM!W$11*1000)</f>
        <v>345.70746038383606</v>
      </c>
      <c r="X211" s="276">
        <f>IF(X$110=0,0,X$110/NMM!X$11*1000)</f>
        <v>340.86295198090909</v>
      </c>
      <c r="Y211" s="276">
        <f>IF(Y$110=0,0,Y$110/NMM!Y$11*1000)</f>
        <v>356.76397718180903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35.068919487035856</v>
      </c>
      <c r="C213" s="276">
        <f>IF(C$119=0,0,C$119/NMM!C$11*1000)</f>
        <v>27.833671695001961</v>
      </c>
      <c r="D213" s="276">
        <f>IF(D$119=0,0,D$119/NMM!D$11*1000)</f>
        <v>30.578538533970296</v>
      </c>
      <c r="E213" s="276">
        <f>IF(E$119=0,0,E$119/NMM!E$11*1000)</f>
        <v>30.810836324480615</v>
      </c>
      <c r="F213" s="276">
        <f>IF(F$119=0,0,F$119/NMM!F$11*1000)</f>
        <v>30.799592031626648</v>
      </c>
      <c r="G213" s="276">
        <f>IF(G$119=0,0,G$119/NMM!G$11*1000)</f>
        <v>34.510265524115667</v>
      </c>
      <c r="H213" s="276">
        <f>IF(H$119=0,0,H$119/NMM!H$11*1000)</f>
        <v>37.243213765931259</v>
      </c>
      <c r="I213" s="276">
        <f>IF(I$119=0,0,I$119/NMM!I$11*1000)</f>
        <v>37.488829764614408</v>
      </c>
      <c r="J213" s="276">
        <f>IF(J$119=0,0,J$119/NMM!J$11*1000)</f>
        <v>35.098332953502123</v>
      </c>
      <c r="K213" s="276">
        <f>IF(K$119=0,0,K$119/NMM!K$11*1000)</f>
        <v>30.65766251214912</v>
      </c>
      <c r="L213" s="276">
        <f>IF(L$119=0,0,L$119/NMM!L$11*1000)</f>
        <v>37.960949503189681</v>
      </c>
      <c r="M213" s="276">
        <f>IF(M$119=0,0,M$119/NMM!M$11*1000)</f>
        <v>39.716149760398281</v>
      </c>
      <c r="N213" s="276">
        <f>IF(N$119=0,0,N$119/NMM!N$11*1000)</f>
        <v>39.124751225952721</v>
      </c>
      <c r="O213" s="276">
        <f>IF(O$119=0,0,O$119/NMM!O$11*1000)</f>
        <v>34.462503227015439</v>
      </c>
      <c r="P213" s="276">
        <f>IF(P$119=0,0,P$119/NMM!P$11*1000)</f>
        <v>35.646798076762494</v>
      </c>
      <c r="Q213" s="276">
        <f>IF(Q$119=0,0,Q$119/NMM!Q$11*1000)</f>
        <v>30.714166059930324</v>
      </c>
      <c r="R213" s="276">
        <f>IF(R$119=0,0,R$119/NMM!R$11*1000)</f>
        <v>28.583828601421001</v>
      </c>
      <c r="S213" s="276">
        <f>IF(S$119=0,0,S$119/NMM!S$11*1000)</f>
        <v>29.998047566711247</v>
      </c>
      <c r="T213" s="276">
        <f>IF(T$119=0,0,T$119/NMM!T$11*1000)</f>
        <v>35.255347823759699</v>
      </c>
      <c r="U213" s="276">
        <f>IF(U$119=0,0,U$119/NMM!U$11*1000)</f>
        <v>32.299786035904653</v>
      </c>
      <c r="V213" s="276">
        <f>IF(V$119=0,0,V$119/NMM!V$11*1000)</f>
        <v>31.290325616107882</v>
      </c>
      <c r="W213" s="276">
        <f>IF(W$119=0,0,W$119/NMM!W$11*1000)</f>
        <v>28.909943960291329</v>
      </c>
      <c r="X213" s="276">
        <f>IF(X$119=0,0,X$119/NMM!X$11*1000)</f>
        <v>28.504819736798215</v>
      </c>
      <c r="Y213" s="276">
        <f>IF(Y$119=0,0,Y$119/NMM!Y$11*1000)</f>
        <v>29.834550217473399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LV: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133.90620929290409</v>
      </c>
      <c r="C3" s="203">
        <f t="shared" si="0"/>
        <v>121.7118483197094</v>
      </c>
      <c r="D3" s="203">
        <f t="shared" si="0"/>
        <v>142.63877317986663</v>
      </c>
      <c r="E3" s="203">
        <f t="shared" si="0"/>
        <v>161.09351441241694</v>
      </c>
      <c r="F3" s="203">
        <f t="shared" si="0"/>
        <v>155.3066782581206</v>
      </c>
      <c r="G3" s="203">
        <f t="shared" si="0"/>
        <v>169.19214562002264</v>
      </c>
      <c r="H3" s="203">
        <f t="shared" si="0"/>
        <v>203.98453318257657</v>
      </c>
      <c r="I3" s="203">
        <f t="shared" si="0"/>
        <v>165.65225085910663</v>
      </c>
      <c r="J3" s="203">
        <f t="shared" si="0"/>
        <v>165.03530624173257</v>
      </c>
      <c r="K3" s="203">
        <f t="shared" si="0"/>
        <v>124.65202164487609</v>
      </c>
      <c r="L3" s="203">
        <f t="shared" si="0"/>
        <v>132.64281187893934</v>
      </c>
      <c r="M3" s="203">
        <f t="shared" si="0"/>
        <v>129.94648088912987</v>
      </c>
      <c r="N3" s="203">
        <f t="shared" si="0"/>
        <v>140.46525380631641</v>
      </c>
      <c r="O3" s="203">
        <f t="shared" si="0"/>
        <v>157.23704707458512</v>
      </c>
      <c r="P3" s="203">
        <f t="shared" si="0"/>
        <v>152.77544113654866</v>
      </c>
      <c r="Q3" s="203">
        <f t="shared" si="0"/>
        <v>151.118604</v>
      </c>
      <c r="R3" s="203">
        <f t="shared" si="0"/>
        <v>146.16647287786336</v>
      </c>
      <c r="S3" s="203">
        <f t="shared" si="0"/>
        <v>157.80232131948691</v>
      </c>
      <c r="T3" s="203">
        <f t="shared" si="0"/>
        <v>159.69024855523759</v>
      </c>
      <c r="U3" s="203">
        <f t="shared" si="0"/>
        <v>175.12648495619493</v>
      </c>
      <c r="V3" s="203">
        <f t="shared" si="0"/>
        <v>185.55084909351768</v>
      </c>
      <c r="W3" s="203">
        <f t="shared" si="0"/>
        <v>192.93202240083662</v>
      </c>
      <c r="X3" s="203">
        <f t="shared" si="0"/>
        <v>183.40445783132535</v>
      </c>
      <c r="Y3" s="203">
        <f t="shared" si="0"/>
        <v>169.73149622567794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58.43572096357007</v>
      </c>
      <c r="C4" s="241">
        <f t="shared" si="1"/>
        <v>50.276839237057217</v>
      </c>
      <c r="D4" s="241">
        <f t="shared" si="1"/>
        <v>61.522188727505252</v>
      </c>
      <c r="E4" s="241">
        <f t="shared" si="1"/>
        <v>66.558244750228255</v>
      </c>
      <c r="F4" s="241">
        <f t="shared" si="1"/>
        <v>60.591478700703377</v>
      </c>
      <c r="G4" s="241">
        <f t="shared" si="1"/>
        <v>65.70364960182026</v>
      </c>
      <c r="H4" s="241">
        <f t="shared" si="1"/>
        <v>63.92405857452119</v>
      </c>
      <c r="I4" s="241">
        <f t="shared" si="1"/>
        <v>45.811962199312717</v>
      </c>
      <c r="J4" s="241">
        <f t="shared" si="1"/>
        <v>51.79525948257298</v>
      </c>
      <c r="K4" s="241">
        <f t="shared" si="1"/>
        <v>45.116589923705178</v>
      </c>
      <c r="L4" s="241">
        <f t="shared" si="1"/>
        <v>55.005905400034059</v>
      </c>
      <c r="M4" s="241">
        <f t="shared" si="1"/>
        <v>54.769590674979668</v>
      </c>
      <c r="N4" s="241">
        <f t="shared" si="1"/>
        <v>59.748001619046633</v>
      </c>
      <c r="O4" s="241">
        <f t="shared" si="1"/>
        <v>58.450855483171573</v>
      </c>
      <c r="P4" s="241">
        <f t="shared" si="1"/>
        <v>56.351597140530266</v>
      </c>
      <c r="Q4" s="241">
        <f t="shared" si="1"/>
        <v>50.234481000000002</v>
      </c>
      <c r="R4" s="241">
        <f t="shared" si="1"/>
        <v>50.007945009108731</v>
      </c>
      <c r="S4" s="241">
        <f t="shared" si="1"/>
        <v>48.709389999127318</v>
      </c>
      <c r="T4" s="241">
        <f t="shared" si="1"/>
        <v>49.692913650900508</v>
      </c>
      <c r="U4" s="241">
        <f t="shared" si="1"/>
        <v>48.694308449358317</v>
      </c>
      <c r="V4" s="241">
        <f t="shared" si="1"/>
        <v>50.29847919655667</v>
      </c>
      <c r="W4" s="241">
        <f t="shared" si="1"/>
        <v>52.755761721220921</v>
      </c>
      <c r="X4" s="241">
        <f t="shared" si="1"/>
        <v>49.175188348330039</v>
      </c>
      <c r="Y4" s="241">
        <f t="shared" si="1"/>
        <v>45.062017961406738</v>
      </c>
      <c r="DA4" s="83"/>
    </row>
    <row r="5" spans="1:105" ht="12" customHeight="1" x14ac:dyDescent="0.25">
      <c r="A5" s="99" t="s">
        <v>54</v>
      </c>
      <c r="B5" s="282">
        <v>0</v>
      </c>
      <c r="C5" s="282">
        <v>0</v>
      </c>
      <c r="D5" s="282">
        <v>0</v>
      </c>
      <c r="E5" s="282">
        <v>0</v>
      </c>
      <c r="F5" s="282">
        <v>0</v>
      </c>
      <c r="G5" s="282">
        <v>0</v>
      </c>
      <c r="H5" s="282">
        <v>0</v>
      </c>
      <c r="I5" s="282">
        <v>0</v>
      </c>
      <c r="J5" s="282">
        <v>0</v>
      </c>
      <c r="K5" s="282">
        <v>0</v>
      </c>
      <c r="L5" s="282">
        <v>0</v>
      </c>
      <c r="M5" s="282">
        <v>0</v>
      </c>
      <c r="N5" s="282">
        <v>0</v>
      </c>
      <c r="O5" s="282">
        <v>0</v>
      </c>
      <c r="P5" s="282">
        <v>0</v>
      </c>
      <c r="Q5" s="282">
        <v>0</v>
      </c>
      <c r="R5" s="282">
        <v>0</v>
      </c>
      <c r="S5" s="282">
        <v>0</v>
      </c>
      <c r="T5" s="282">
        <v>0</v>
      </c>
      <c r="U5" s="282">
        <v>0</v>
      </c>
      <c r="V5" s="282">
        <v>0</v>
      </c>
      <c r="W5" s="282">
        <v>0</v>
      </c>
      <c r="X5" s="282">
        <v>0</v>
      </c>
      <c r="Y5" s="282">
        <v>0</v>
      </c>
      <c r="DA5" s="94" t="s">
        <v>1810</v>
      </c>
    </row>
    <row r="6" spans="1:105" ht="12" customHeight="1" x14ac:dyDescent="0.25">
      <c r="A6" s="99" t="s">
        <v>61</v>
      </c>
      <c r="B6" s="282">
        <v>58.43572096357007</v>
      </c>
      <c r="C6" s="282">
        <v>50.276839237057217</v>
      </c>
      <c r="D6" s="282">
        <v>61.522188727505252</v>
      </c>
      <c r="E6" s="282">
        <v>66.558244750228255</v>
      </c>
      <c r="F6" s="282">
        <v>60.591478700703377</v>
      </c>
      <c r="G6" s="282">
        <v>65.70364960182026</v>
      </c>
      <c r="H6" s="282">
        <v>63.92405857452119</v>
      </c>
      <c r="I6" s="282">
        <v>45.811962199312717</v>
      </c>
      <c r="J6" s="282">
        <v>51.79525948257298</v>
      </c>
      <c r="K6" s="282">
        <v>45.116589923705178</v>
      </c>
      <c r="L6" s="282">
        <v>55.005905400034059</v>
      </c>
      <c r="M6" s="282">
        <v>54.769590674979668</v>
      </c>
      <c r="N6" s="282">
        <v>59.748001619046633</v>
      </c>
      <c r="O6" s="282">
        <v>58.450855483171573</v>
      </c>
      <c r="P6" s="282">
        <v>56.351597140530266</v>
      </c>
      <c r="Q6" s="282">
        <v>50.234481000000002</v>
      </c>
      <c r="R6" s="282">
        <v>50.007945009108731</v>
      </c>
      <c r="S6" s="282">
        <v>48.709389999127318</v>
      </c>
      <c r="T6" s="282">
        <v>49.692913650900508</v>
      </c>
      <c r="U6" s="282">
        <v>48.694308449358317</v>
      </c>
      <c r="V6" s="282">
        <v>50.29847919655667</v>
      </c>
      <c r="W6" s="282">
        <v>52.755761721220921</v>
      </c>
      <c r="X6" s="282">
        <v>49.175188348330039</v>
      </c>
      <c r="Y6" s="282">
        <v>45.062017961406738</v>
      </c>
      <c r="DA6" s="94" t="s">
        <v>1811</v>
      </c>
    </row>
    <row r="7" spans="1:105" ht="12" customHeight="1" x14ac:dyDescent="0.25">
      <c r="A7" s="49" t="s">
        <v>62</v>
      </c>
      <c r="B7" s="242">
        <v>75.470488329334032</v>
      </c>
      <c r="C7" s="242">
        <v>71.435009082652186</v>
      </c>
      <c r="D7" s="242">
        <v>81.11658445236138</v>
      </c>
      <c r="E7" s="242">
        <v>94.535269662188682</v>
      </c>
      <c r="F7" s="242">
        <v>94.715199557417236</v>
      </c>
      <c r="G7" s="242">
        <v>103.4884960182024</v>
      </c>
      <c r="H7" s="242">
        <v>140.06047460805539</v>
      </c>
      <c r="I7" s="242">
        <v>119.8402886597939</v>
      </c>
      <c r="J7" s="242">
        <v>113.2400467591596</v>
      </c>
      <c r="K7" s="242">
        <v>79.535431721170909</v>
      </c>
      <c r="L7" s="242">
        <v>77.636906478905274</v>
      </c>
      <c r="M7" s="242">
        <v>75.17689021415022</v>
      </c>
      <c r="N7" s="242">
        <v>80.717252187269793</v>
      </c>
      <c r="O7" s="242">
        <v>98.786191591413555</v>
      </c>
      <c r="P7" s="242">
        <v>96.423843996018391</v>
      </c>
      <c r="Q7" s="242">
        <v>100.884123</v>
      </c>
      <c r="R7" s="242">
        <v>96.158527868754632</v>
      </c>
      <c r="S7" s="242">
        <v>109.0929313203596</v>
      </c>
      <c r="T7" s="242">
        <v>109.99733490433709</v>
      </c>
      <c r="U7" s="242">
        <v>126.4321765068366</v>
      </c>
      <c r="V7" s="242">
        <v>135.252369896961</v>
      </c>
      <c r="W7" s="242">
        <v>140.17626067961569</v>
      </c>
      <c r="X7" s="242">
        <v>134.22926948299531</v>
      </c>
      <c r="Y7" s="242">
        <v>124.66947826427121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0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0</v>
      </c>
      <c r="K10" s="241">
        <v>0</v>
      </c>
      <c r="L10" s="241">
        <v>0</v>
      </c>
      <c r="M10" s="241">
        <v>0</v>
      </c>
      <c r="N10" s="241">
        <v>0</v>
      </c>
      <c r="O10" s="241">
        <v>0</v>
      </c>
      <c r="P10" s="241">
        <v>0</v>
      </c>
      <c r="Q10" s="241">
        <v>0</v>
      </c>
      <c r="R10" s="241">
        <v>0</v>
      </c>
      <c r="S10" s="241">
        <v>0</v>
      </c>
      <c r="T10" s="241">
        <v>0</v>
      </c>
      <c r="U10" s="241">
        <v>0</v>
      </c>
      <c r="V10" s="241">
        <v>0</v>
      </c>
      <c r="W10" s="241">
        <v>0</v>
      </c>
      <c r="X10" s="241">
        <v>0</v>
      </c>
      <c r="Y10" s="241">
        <v>0</v>
      </c>
      <c r="DA10" s="83" t="s">
        <v>1814</v>
      </c>
    </row>
    <row r="11" spans="1:105" ht="12" customHeight="1" x14ac:dyDescent="0.25">
      <c r="A11" s="107" t="s">
        <v>1815</v>
      </c>
      <c r="B11" s="282">
        <v>16</v>
      </c>
      <c r="C11" s="282">
        <v>24.3</v>
      </c>
      <c r="D11" s="282">
        <v>33</v>
      </c>
      <c r="E11" s="282">
        <v>38</v>
      </c>
      <c r="F11" s="282">
        <v>38</v>
      </c>
      <c r="G11" s="282">
        <v>39</v>
      </c>
      <c r="H11" s="282">
        <v>57</v>
      </c>
      <c r="I11" s="282">
        <v>60</v>
      </c>
      <c r="J11" s="282">
        <v>52</v>
      </c>
      <c r="K11" s="282">
        <v>54</v>
      </c>
      <c r="L11" s="282">
        <v>53</v>
      </c>
      <c r="M11" s="282">
        <v>54</v>
      </c>
      <c r="N11" s="282">
        <v>43.93</v>
      </c>
      <c r="O11" s="282">
        <v>47.77</v>
      </c>
      <c r="P11" s="282">
        <v>40</v>
      </c>
      <c r="Q11" s="282">
        <v>45</v>
      </c>
      <c r="R11" s="282">
        <v>20.190000000000001</v>
      </c>
      <c r="S11" s="282">
        <v>21.45</v>
      </c>
      <c r="T11" s="282">
        <v>29.58</v>
      </c>
      <c r="U11" s="282">
        <v>36.28</v>
      </c>
      <c r="V11" s="282">
        <v>24.53</v>
      </c>
      <c r="W11" s="282">
        <v>27.63</v>
      </c>
      <c r="X11" s="282">
        <v>28.6</v>
      </c>
      <c r="Y11" s="282">
        <v>28.6</v>
      </c>
      <c r="DA11" s="94" t="s">
        <v>1816</v>
      </c>
    </row>
    <row r="12" spans="1:105" ht="12" customHeight="1" x14ac:dyDescent="0.25">
      <c r="A12" s="49" t="s">
        <v>1817</v>
      </c>
      <c r="B12" s="242">
        <v>6.3776223776223793</v>
      </c>
      <c r="C12" s="242">
        <v>6.075000000000002</v>
      </c>
      <c r="D12" s="242">
        <v>7.0000000000000009</v>
      </c>
      <c r="E12" s="242">
        <v>8.3414634146341502</v>
      </c>
      <c r="F12" s="242">
        <v>8.0606060606060606</v>
      </c>
      <c r="G12" s="242">
        <v>8.6772616136919343</v>
      </c>
      <c r="H12" s="242">
        <v>12.090909090909101</v>
      </c>
      <c r="I12" s="242">
        <v>10.17543859649123</v>
      </c>
      <c r="J12" s="242">
        <v>10.052505966587111</v>
      </c>
      <c r="K12" s="242">
        <v>8.4277456647398878</v>
      </c>
      <c r="L12" s="242">
        <v>9.3529411764705888</v>
      </c>
      <c r="M12" s="242">
        <v>5.9999999999999991</v>
      </c>
      <c r="N12" s="242">
        <v>7.7523529411764702</v>
      </c>
      <c r="O12" s="242">
        <v>8.133906056375757</v>
      </c>
      <c r="P12" s="242">
        <v>8.888888888888884</v>
      </c>
      <c r="Q12" s="242">
        <v>8.3505154639175334</v>
      </c>
      <c r="R12" s="242">
        <v>9.9443283582089546</v>
      </c>
      <c r="S12" s="242">
        <v>11.55</v>
      </c>
      <c r="T12" s="242">
        <v>10.940547945205481</v>
      </c>
      <c r="U12" s="242">
        <v>12.74702702702703</v>
      </c>
      <c r="V12" s="242">
        <v>13.798125000000001</v>
      </c>
      <c r="W12" s="242">
        <v>14.87769230769231</v>
      </c>
      <c r="X12" s="242">
        <v>15.4</v>
      </c>
      <c r="Y12" s="242">
        <v>15.4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1819</v>
      </c>
    </row>
    <row r="16" spans="1:105" ht="12" customHeight="1" x14ac:dyDescent="0.25">
      <c r="A16" s="107" t="s">
        <v>1815</v>
      </c>
      <c r="B16" s="282">
        <v>17.777777777777779</v>
      </c>
      <c r="C16" s="282">
        <v>25.841634327624799</v>
      </c>
      <c r="D16" s="282">
        <v>35.518262187441231</v>
      </c>
      <c r="E16" s="282">
        <v>40.356576117349448</v>
      </c>
      <c r="F16" s="282">
        <v>40.356576117349448</v>
      </c>
      <c r="G16" s="282">
        <v>41.969347427318851</v>
      </c>
      <c r="H16" s="282">
        <v>61.322603146951707</v>
      </c>
      <c r="I16" s="282">
        <v>64.548145766890514</v>
      </c>
      <c r="J16" s="282">
        <v>62.93537445692111</v>
      </c>
      <c r="K16" s="282">
        <v>62.93537445692111</v>
      </c>
      <c r="L16" s="282">
        <v>61.322603146951707</v>
      </c>
      <c r="M16" s="282">
        <v>61.322603146951707</v>
      </c>
      <c r="N16" s="282">
        <v>59.709831836982303</v>
      </c>
      <c r="O16" s="282">
        <v>59.709831836982303</v>
      </c>
      <c r="P16" s="282">
        <v>59.709831836982303</v>
      </c>
      <c r="Q16" s="282">
        <v>58.0970605270129</v>
      </c>
      <c r="R16" s="282">
        <v>58.0970605270129</v>
      </c>
      <c r="S16" s="282">
        <v>56.484289217043496</v>
      </c>
      <c r="T16" s="282">
        <v>56.484289217043496</v>
      </c>
      <c r="U16" s="282">
        <v>54.871517907074093</v>
      </c>
      <c r="V16" s="282">
        <v>54.871517907074093</v>
      </c>
      <c r="W16" s="282">
        <v>54.871517907074093</v>
      </c>
      <c r="X16" s="282">
        <v>53.25874659710469</v>
      </c>
      <c r="Y16" s="282">
        <v>53.25874659710469</v>
      </c>
      <c r="DA16" s="94" t="s">
        <v>1820</v>
      </c>
    </row>
    <row r="17" spans="1:105" ht="12" customHeight="1" x14ac:dyDescent="0.25">
      <c r="A17" s="49" t="s">
        <v>1817</v>
      </c>
      <c r="B17" s="242">
        <v>7.0862470862470879</v>
      </c>
      <c r="C17" s="242">
        <v>7.0862470862470879</v>
      </c>
      <c r="D17" s="242">
        <v>7.8494689286691228</v>
      </c>
      <c r="E17" s="242">
        <v>9.3759126135131936</v>
      </c>
      <c r="F17" s="242">
        <v>9.3759126135131936</v>
      </c>
      <c r="G17" s="242">
        <v>9.3759126135131936</v>
      </c>
      <c r="H17" s="242">
        <v>13.192021825623369</v>
      </c>
      <c r="I17" s="242">
        <v>12.42879998320133</v>
      </c>
      <c r="J17" s="242">
        <v>12.42879998320133</v>
      </c>
      <c r="K17" s="242">
        <v>11.665578140779299</v>
      </c>
      <c r="L17" s="242">
        <v>11.665578140779299</v>
      </c>
      <c r="M17" s="242">
        <v>10.90235629835726</v>
      </c>
      <c r="N17" s="242">
        <v>10.90235629835726</v>
      </c>
      <c r="O17" s="242">
        <v>10.90235629835726</v>
      </c>
      <c r="P17" s="242">
        <v>10.139134455935229</v>
      </c>
      <c r="Q17" s="242">
        <v>10.139134455935229</v>
      </c>
      <c r="R17" s="242">
        <v>10.90235629835726</v>
      </c>
      <c r="S17" s="242">
        <v>12.42879998320133</v>
      </c>
      <c r="T17" s="242">
        <v>11.665578140779299</v>
      </c>
      <c r="U17" s="242">
        <v>13.9552436680454</v>
      </c>
      <c r="V17" s="242">
        <v>14.718465510467439</v>
      </c>
      <c r="W17" s="242">
        <v>16.244909195311511</v>
      </c>
      <c r="X17" s="242">
        <v>16.244909195311511</v>
      </c>
      <c r="Y17" s="242">
        <v>16.244909195311511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9.6766278598164295</v>
      </c>
      <c r="D20" s="282">
        <v>9.6766278598164277</v>
      </c>
      <c r="E20" s="282">
        <v>6.4510852398776191</v>
      </c>
      <c r="F20" s="282">
        <v>0</v>
      </c>
      <c r="G20" s="282">
        <v>1.612771309969405</v>
      </c>
      <c r="H20" s="282">
        <v>20.966027029602259</v>
      </c>
      <c r="I20" s="282">
        <v>3.22554261993881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0.76322184242203517</v>
      </c>
      <c r="D21" s="242">
        <v>0.76322184242203517</v>
      </c>
      <c r="E21" s="242">
        <v>2.2896655272661062</v>
      </c>
      <c r="F21" s="242">
        <v>0</v>
      </c>
      <c r="G21" s="242">
        <v>0.76322184242203517</v>
      </c>
      <c r="H21" s="242">
        <v>3.8161092121101761</v>
      </c>
      <c r="I21" s="242">
        <v>0</v>
      </c>
      <c r="J21" s="242">
        <v>0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1.5264436848440699</v>
      </c>
      <c r="S21" s="242">
        <v>1.5264436848440699</v>
      </c>
      <c r="T21" s="242">
        <v>0</v>
      </c>
      <c r="U21" s="242">
        <v>2.2896655272661062</v>
      </c>
      <c r="V21" s="242">
        <v>1.5264436848440699</v>
      </c>
      <c r="W21" s="242">
        <v>1.5264436848440699</v>
      </c>
      <c r="X21" s="242">
        <v>0.76322184242203517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1.612771309969407</v>
      </c>
      <c r="D24" s="282">
        <f t="shared" si="3"/>
        <v>0</v>
      </c>
      <c r="E24" s="282">
        <f t="shared" si="3"/>
        <v>1.6127713099694034</v>
      </c>
      <c r="F24" s="282">
        <f t="shared" si="3"/>
        <v>0</v>
      </c>
      <c r="G24" s="282">
        <f t="shared" si="3"/>
        <v>0</v>
      </c>
      <c r="H24" s="282">
        <f t="shared" si="3"/>
        <v>1.6127713099694034</v>
      </c>
      <c r="I24" s="282">
        <f t="shared" si="3"/>
        <v>0</v>
      </c>
      <c r="J24" s="282">
        <f t="shared" si="3"/>
        <v>1.6127713099694034</v>
      </c>
      <c r="K24" s="282">
        <f t="shared" si="3"/>
        <v>0</v>
      </c>
      <c r="L24" s="282">
        <f t="shared" si="3"/>
        <v>1.6127713099694034</v>
      </c>
      <c r="M24" s="282">
        <f t="shared" si="3"/>
        <v>0</v>
      </c>
      <c r="N24" s="282">
        <f t="shared" si="3"/>
        <v>1.6127713099694034</v>
      </c>
      <c r="O24" s="282">
        <f t="shared" si="3"/>
        <v>0</v>
      </c>
      <c r="P24" s="282">
        <f t="shared" si="3"/>
        <v>0</v>
      </c>
      <c r="Q24" s="282">
        <f t="shared" si="3"/>
        <v>1.6127713099694034</v>
      </c>
      <c r="R24" s="282">
        <f t="shared" si="3"/>
        <v>0</v>
      </c>
      <c r="S24" s="282">
        <f t="shared" si="3"/>
        <v>1.6127713099694034</v>
      </c>
      <c r="T24" s="282">
        <f t="shared" si="3"/>
        <v>0</v>
      </c>
      <c r="U24" s="282">
        <f t="shared" si="3"/>
        <v>1.6127713099694034</v>
      </c>
      <c r="V24" s="282">
        <f t="shared" si="3"/>
        <v>0</v>
      </c>
      <c r="W24" s="282">
        <f t="shared" si="3"/>
        <v>0</v>
      </c>
      <c r="X24" s="282">
        <f t="shared" si="3"/>
        <v>1.6127713099694034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0.76322184242203495</v>
      </c>
      <c r="D25" s="242">
        <f t="shared" si="4"/>
        <v>0</v>
      </c>
      <c r="E25" s="242">
        <f t="shared" si="4"/>
        <v>0.76322184242203583</v>
      </c>
      <c r="F25" s="242">
        <f t="shared" si="4"/>
        <v>0</v>
      </c>
      <c r="G25" s="242">
        <f t="shared" si="4"/>
        <v>0.76322184242203583</v>
      </c>
      <c r="H25" s="242">
        <f t="shared" si="4"/>
        <v>0</v>
      </c>
      <c r="I25" s="242">
        <f t="shared" si="4"/>
        <v>0.76322184242203939</v>
      </c>
      <c r="J25" s="242">
        <f t="shared" si="4"/>
        <v>0</v>
      </c>
      <c r="K25" s="242">
        <f t="shared" si="4"/>
        <v>0.76322184242203051</v>
      </c>
      <c r="L25" s="242">
        <f t="shared" si="4"/>
        <v>0</v>
      </c>
      <c r="M25" s="242">
        <f t="shared" si="4"/>
        <v>0.76322184242203939</v>
      </c>
      <c r="N25" s="242">
        <f t="shared" si="4"/>
        <v>0</v>
      </c>
      <c r="O25" s="242">
        <f t="shared" si="4"/>
        <v>0</v>
      </c>
      <c r="P25" s="242">
        <f t="shared" si="4"/>
        <v>0.76322184242203051</v>
      </c>
      <c r="Q25" s="242">
        <f t="shared" si="4"/>
        <v>0</v>
      </c>
      <c r="R25" s="242">
        <f t="shared" si="4"/>
        <v>0.76322184242203939</v>
      </c>
      <c r="S25" s="242">
        <f t="shared" si="4"/>
        <v>0</v>
      </c>
      <c r="T25" s="242">
        <f t="shared" si="4"/>
        <v>0.76322184242203051</v>
      </c>
      <c r="U25" s="242">
        <f t="shared" si="4"/>
        <v>0</v>
      </c>
      <c r="V25" s="242">
        <f t="shared" si="4"/>
        <v>0.76322184242203051</v>
      </c>
      <c r="W25" s="242">
        <f t="shared" si="4"/>
        <v>0</v>
      </c>
      <c r="X25" s="242">
        <f t="shared" si="4"/>
        <v>0.76322184242203406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0</v>
      </c>
      <c r="C27" s="241">
        <f t="shared" si="5"/>
        <v>0</v>
      </c>
      <c r="D27" s="241">
        <f t="shared" si="5"/>
        <v>0</v>
      </c>
      <c r="E27" s="241">
        <f t="shared" si="5"/>
        <v>0</v>
      </c>
      <c r="F27" s="241">
        <f t="shared" si="5"/>
        <v>0</v>
      </c>
      <c r="G27" s="241">
        <f t="shared" si="5"/>
        <v>0</v>
      </c>
      <c r="H27" s="241">
        <f t="shared" si="5"/>
        <v>0</v>
      </c>
      <c r="I27" s="241">
        <f t="shared" si="5"/>
        <v>0</v>
      </c>
      <c r="J27" s="241">
        <f t="shared" si="5"/>
        <v>0</v>
      </c>
      <c r="K27" s="241">
        <f t="shared" si="5"/>
        <v>0</v>
      </c>
      <c r="L27" s="241">
        <f t="shared" si="5"/>
        <v>0</v>
      </c>
      <c r="M27" s="241">
        <f t="shared" si="5"/>
        <v>0</v>
      </c>
      <c r="N27" s="241">
        <f t="shared" si="5"/>
        <v>0</v>
      </c>
      <c r="O27" s="241">
        <f t="shared" si="5"/>
        <v>0</v>
      </c>
      <c r="P27" s="241">
        <f t="shared" si="5"/>
        <v>0</v>
      </c>
      <c r="Q27" s="241">
        <f t="shared" si="5"/>
        <v>0</v>
      </c>
      <c r="R27" s="241">
        <f t="shared" si="5"/>
        <v>0</v>
      </c>
      <c r="S27" s="241">
        <f t="shared" si="5"/>
        <v>0</v>
      </c>
      <c r="T27" s="241">
        <f t="shared" si="5"/>
        <v>0</v>
      </c>
      <c r="U27" s="241">
        <f t="shared" si="5"/>
        <v>0</v>
      </c>
      <c r="V27" s="241">
        <f t="shared" si="5"/>
        <v>0</v>
      </c>
      <c r="W27" s="241">
        <f t="shared" si="5"/>
        <v>0</v>
      </c>
      <c r="X27" s="241">
        <f t="shared" si="5"/>
        <v>0</v>
      </c>
      <c r="Y27" s="241">
        <f t="shared" si="5"/>
        <v>0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1.7777777777777786</v>
      </c>
      <c r="C28" s="282">
        <f t="shared" si="6"/>
        <v>1.5416343276247986</v>
      </c>
      <c r="D28" s="282">
        <f t="shared" si="6"/>
        <v>2.5182621874412305</v>
      </c>
      <c r="E28" s="282">
        <f t="shared" si="6"/>
        <v>2.3565761173494479</v>
      </c>
      <c r="F28" s="282">
        <f t="shared" si="6"/>
        <v>2.3565761173494479</v>
      </c>
      <c r="G28" s="282">
        <f t="shared" si="6"/>
        <v>2.9693474273188514</v>
      </c>
      <c r="H28" s="282">
        <f t="shared" si="6"/>
        <v>4.3226031469517068</v>
      </c>
      <c r="I28" s="282">
        <f t="shared" si="6"/>
        <v>4.5481457668905136</v>
      </c>
      <c r="J28" s="282">
        <f t="shared" si="6"/>
        <v>10.93537445692111</v>
      </c>
      <c r="K28" s="282">
        <f t="shared" si="6"/>
        <v>8.9353744569211102</v>
      </c>
      <c r="L28" s="282">
        <f t="shared" si="6"/>
        <v>8.3226031469517068</v>
      </c>
      <c r="M28" s="282">
        <f t="shared" si="6"/>
        <v>7.3226031469517068</v>
      </c>
      <c r="N28" s="282">
        <f t="shared" si="6"/>
        <v>15.779831836982304</v>
      </c>
      <c r="O28" s="282">
        <f t="shared" si="6"/>
        <v>11.9398318369823</v>
      </c>
      <c r="P28" s="282">
        <f t="shared" si="6"/>
        <v>19.709831836982303</v>
      </c>
      <c r="Q28" s="282">
        <f t="shared" si="6"/>
        <v>13.0970605270129</v>
      </c>
      <c r="R28" s="282">
        <f t="shared" si="6"/>
        <v>37.907060527012902</v>
      </c>
      <c r="S28" s="282">
        <f t="shared" si="6"/>
        <v>35.034289217043494</v>
      </c>
      <c r="T28" s="282">
        <f t="shared" si="6"/>
        <v>26.904289217043498</v>
      </c>
      <c r="U28" s="282">
        <f t="shared" si="6"/>
        <v>18.591517907074092</v>
      </c>
      <c r="V28" s="282">
        <f t="shared" si="6"/>
        <v>30.341517907074092</v>
      </c>
      <c r="W28" s="282">
        <f t="shared" si="6"/>
        <v>27.241517907074094</v>
      </c>
      <c r="X28" s="282">
        <f t="shared" si="6"/>
        <v>24.658746597104688</v>
      </c>
      <c r="Y28" s="282">
        <f t="shared" si="6"/>
        <v>24.658746597104688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0.70862470862470861</v>
      </c>
      <c r="C29" s="242">
        <f t="shared" si="7"/>
        <v>1.0112470862470859</v>
      </c>
      <c r="D29" s="242">
        <f t="shared" si="7"/>
        <v>0.84946892866912194</v>
      </c>
      <c r="E29" s="242">
        <f t="shared" si="7"/>
        <v>1.0344491988790434</v>
      </c>
      <c r="F29" s="242">
        <f t="shared" si="7"/>
        <v>1.3153065529071331</v>
      </c>
      <c r="G29" s="242">
        <f t="shared" si="7"/>
        <v>0.69865099982125933</v>
      </c>
      <c r="H29" s="242">
        <f t="shared" si="7"/>
        <v>1.1011127347142686</v>
      </c>
      <c r="I29" s="242">
        <f t="shared" si="7"/>
        <v>2.2533613867101003</v>
      </c>
      <c r="J29" s="242">
        <f t="shared" si="7"/>
        <v>2.376294016614219</v>
      </c>
      <c r="K29" s="242">
        <f t="shared" si="7"/>
        <v>3.2378324760394115</v>
      </c>
      <c r="L29" s="242">
        <f t="shared" si="7"/>
        <v>2.3126369643087106</v>
      </c>
      <c r="M29" s="242">
        <f t="shared" si="7"/>
        <v>4.9023562983572608</v>
      </c>
      <c r="N29" s="242">
        <f t="shared" si="7"/>
        <v>3.1500033571807897</v>
      </c>
      <c r="O29" s="242">
        <f t="shared" si="7"/>
        <v>2.7684502419815029</v>
      </c>
      <c r="P29" s="242">
        <f t="shared" si="7"/>
        <v>1.2502455670463455</v>
      </c>
      <c r="Q29" s="242">
        <f t="shared" si="7"/>
        <v>1.788618992017696</v>
      </c>
      <c r="R29" s="242">
        <f t="shared" si="7"/>
        <v>0.95802794014830539</v>
      </c>
      <c r="S29" s="242">
        <f t="shared" si="7"/>
        <v>0.87879998320132913</v>
      </c>
      <c r="T29" s="242">
        <f t="shared" si="7"/>
        <v>0.72503019557381876</v>
      </c>
      <c r="U29" s="242">
        <f t="shared" si="7"/>
        <v>1.2082166410183692</v>
      </c>
      <c r="V29" s="242">
        <f t="shared" si="7"/>
        <v>0.92034051046743848</v>
      </c>
      <c r="W29" s="242">
        <f t="shared" si="7"/>
        <v>1.3672168876192003</v>
      </c>
      <c r="X29" s="242">
        <f t="shared" si="7"/>
        <v>0.84490919531151043</v>
      </c>
      <c r="Y29" s="242">
        <f t="shared" si="7"/>
        <v>0.84490919531151043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6.9170249355116074</v>
      </c>
      <c r="C32" s="210">
        <v>7.65889939810834</v>
      </c>
      <c r="D32" s="210">
        <v>8.9128116938950992</v>
      </c>
      <c r="E32" s="210">
        <v>9.6713671539122945</v>
      </c>
      <c r="F32" s="210">
        <v>9.907824591573517</v>
      </c>
      <c r="G32" s="210">
        <v>10.90619088564058</v>
      </c>
      <c r="H32" s="210">
        <v>12.0359415305245</v>
      </c>
      <c r="I32" s="210">
        <v>9.9813413585554596</v>
      </c>
      <c r="J32" s="210">
        <v>9.6087704213241611</v>
      </c>
      <c r="K32" s="210">
        <v>10.67644024075666</v>
      </c>
      <c r="L32" s="210">
        <v>9.3149613069647454</v>
      </c>
      <c r="M32" s="210">
        <v>7.7242476354256233</v>
      </c>
      <c r="N32" s="210">
        <v>6.9670679277729999</v>
      </c>
      <c r="O32" s="210">
        <v>7.4280309544282019</v>
      </c>
      <c r="P32" s="210">
        <v>5.1398968185726561</v>
      </c>
      <c r="Q32" s="210">
        <v>4.9512467755803957</v>
      </c>
      <c r="R32" s="210">
        <v>4.6861564918314702</v>
      </c>
      <c r="S32" s="210">
        <v>5.5002488925307986</v>
      </c>
      <c r="T32" s="210">
        <v>5.2799732553447631</v>
      </c>
      <c r="U32" s="210">
        <v>5.2563693491223864</v>
      </c>
      <c r="V32" s="210">
        <v>4.8939502032213014</v>
      </c>
      <c r="W32" s="210">
        <v>5.4901044815818487</v>
      </c>
      <c r="X32" s="210">
        <v>4.4970603761598618</v>
      </c>
      <c r="Y32" s="210">
        <v>4.7906485770342417</v>
      </c>
      <c r="DA32" s="109" t="s">
        <v>1825</v>
      </c>
    </row>
    <row r="33" spans="1:105" ht="12" customHeight="1" x14ac:dyDescent="0.25">
      <c r="A33" s="24" t="s">
        <v>28</v>
      </c>
      <c r="B33" s="213">
        <v>0</v>
      </c>
      <c r="C33" s="213">
        <v>0.67979363714531382</v>
      </c>
      <c r="D33" s="213">
        <v>0.67979363714531382</v>
      </c>
      <c r="E33" s="213">
        <v>0.62622527944969908</v>
      </c>
      <c r="F33" s="213">
        <v>0.62622527944969908</v>
      </c>
      <c r="G33" s="213">
        <v>0.62622527944969908</v>
      </c>
      <c r="H33" s="213">
        <v>0.62622527944969908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0</v>
      </c>
      <c r="C34" s="204">
        <f t="shared" si="8"/>
        <v>0</v>
      </c>
      <c r="D34" s="204">
        <f t="shared" si="8"/>
        <v>0</v>
      </c>
      <c r="E34" s="204">
        <f t="shared" si="8"/>
        <v>0</v>
      </c>
      <c r="F34" s="204">
        <f t="shared" si="8"/>
        <v>0</v>
      </c>
      <c r="G34" s="204">
        <f t="shared" si="8"/>
        <v>0</v>
      </c>
      <c r="H34" s="204">
        <f t="shared" si="8"/>
        <v>0</v>
      </c>
      <c r="I34" s="204">
        <f t="shared" si="8"/>
        <v>0</v>
      </c>
      <c r="J34" s="204">
        <f t="shared" si="8"/>
        <v>0</v>
      </c>
      <c r="K34" s="204">
        <f t="shared" si="8"/>
        <v>0</v>
      </c>
      <c r="L34" s="204">
        <f t="shared" si="8"/>
        <v>0</v>
      </c>
      <c r="M34" s="204">
        <f t="shared" si="8"/>
        <v>0</v>
      </c>
      <c r="N34" s="204">
        <f t="shared" si="8"/>
        <v>0</v>
      </c>
      <c r="O34" s="204">
        <f t="shared" si="8"/>
        <v>0</v>
      </c>
      <c r="P34" s="204">
        <f t="shared" si="8"/>
        <v>0</v>
      </c>
      <c r="Q34" s="204">
        <f t="shared" si="8"/>
        <v>0</v>
      </c>
      <c r="R34" s="204">
        <f t="shared" si="8"/>
        <v>0</v>
      </c>
      <c r="S34" s="204">
        <f t="shared" si="8"/>
        <v>0.14101461736887361</v>
      </c>
      <c r="T34" s="204">
        <f t="shared" si="8"/>
        <v>0.10292347377472054</v>
      </c>
      <c r="U34" s="204">
        <f t="shared" si="8"/>
        <v>9.9054170249355117E-2</v>
      </c>
      <c r="V34" s="204">
        <f t="shared" si="8"/>
        <v>0.11152192605331036</v>
      </c>
      <c r="W34" s="204">
        <f t="shared" si="8"/>
        <v>0.10954428202923473</v>
      </c>
      <c r="X34" s="204">
        <f t="shared" si="8"/>
        <v>0.14729148753224414</v>
      </c>
      <c r="Y34" s="204">
        <f t="shared" si="8"/>
        <v>0.76491831470335347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9.0283748925193461E-2</v>
      </c>
      <c r="T36" s="204">
        <v>8.1599312123817699E-2</v>
      </c>
      <c r="U36" s="204">
        <v>8.4866723989681855E-2</v>
      </c>
      <c r="V36" s="204">
        <v>0.10335339638865</v>
      </c>
      <c r="W36" s="204">
        <v>0.10550300945829751</v>
      </c>
      <c r="X36" s="204">
        <v>0.13817712811693891</v>
      </c>
      <c r="Y36" s="204">
        <v>0.73852106620808255</v>
      </c>
      <c r="DA36" s="71" t="s">
        <v>1828</v>
      </c>
    </row>
    <row r="37" spans="1:105" ht="12" customHeight="1" x14ac:dyDescent="0.25">
      <c r="A37" s="18" t="s">
        <v>71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5.0730868443680133E-2</v>
      </c>
      <c r="T37" s="204">
        <v>2.132416165090284E-2</v>
      </c>
      <c r="U37" s="204">
        <v>1.3155631986242479E-2</v>
      </c>
      <c r="V37" s="204">
        <v>7.1367153912295783E-3</v>
      </c>
      <c r="W37" s="204">
        <v>4.0412725709372309E-3</v>
      </c>
      <c r="X37" s="204">
        <v>8.0825451418744618E-3</v>
      </c>
      <c r="Y37" s="204">
        <v>2.4333619948409279E-2</v>
      </c>
      <c r="DA37" s="71" t="s">
        <v>1829</v>
      </c>
    </row>
    <row r="38" spans="1:105" ht="12" customHeight="1" x14ac:dyDescent="0.25">
      <c r="A38" s="18" t="s">
        <v>32</v>
      </c>
      <c r="B38" s="204">
        <v>0</v>
      </c>
      <c r="C38" s="204">
        <v>0</v>
      </c>
      <c r="D38" s="204">
        <v>0</v>
      </c>
      <c r="E38" s="204">
        <v>0</v>
      </c>
      <c r="F38" s="204">
        <v>0</v>
      </c>
      <c r="G38" s="204">
        <v>0</v>
      </c>
      <c r="H38" s="204">
        <v>0</v>
      </c>
      <c r="I38" s="204">
        <v>0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1.031814273430782E-3</v>
      </c>
      <c r="V39" s="204">
        <v>1.031814273430782E-3</v>
      </c>
      <c r="W39" s="204">
        <v>0</v>
      </c>
      <c r="X39" s="204">
        <v>1.031814273430782E-3</v>
      </c>
      <c r="Y39" s="204">
        <v>2.0636285468615648E-3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2.407566638005159</v>
      </c>
      <c r="C40" s="204">
        <f t="shared" si="9"/>
        <v>3.224419604471195</v>
      </c>
      <c r="D40" s="204">
        <f t="shared" si="9"/>
        <v>3.202923473774721</v>
      </c>
      <c r="E40" s="204">
        <f t="shared" si="9"/>
        <v>4.0197764402407561</v>
      </c>
      <c r="F40" s="204">
        <f t="shared" si="9"/>
        <v>3.998280309544282</v>
      </c>
      <c r="G40" s="204">
        <f t="shared" si="9"/>
        <v>4.815133276010318</v>
      </c>
      <c r="H40" s="204">
        <f t="shared" si="9"/>
        <v>5.6104901117798791</v>
      </c>
      <c r="I40" s="204">
        <f t="shared" si="9"/>
        <v>4.7936371453138431</v>
      </c>
      <c r="J40" s="204">
        <f t="shared" si="9"/>
        <v>4.7936371453138431</v>
      </c>
      <c r="K40" s="204">
        <f t="shared" si="9"/>
        <v>2.407566638005159</v>
      </c>
      <c r="L40" s="204">
        <f t="shared" si="9"/>
        <v>2.407566638005159</v>
      </c>
      <c r="M40" s="204">
        <f t="shared" si="9"/>
        <v>2.407566638005159</v>
      </c>
      <c r="N40" s="204">
        <f t="shared" si="9"/>
        <v>1.612209802235598</v>
      </c>
      <c r="O40" s="204">
        <f t="shared" si="9"/>
        <v>2.450558899398108</v>
      </c>
      <c r="P40" s="204">
        <f t="shared" si="9"/>
        <v>2.3215821152192602</v>
      </c>
      <c r="Q40" s="204">
        <f t="shared" si="9"/>
        <v>2.2570937231298371</v>
      </c>
      <c r="R40" s="204">
        <f t="shared" si="9"/>
        <v>2.020636285468616</v>
      </c>
      <c r="S40" s="204">
        <f t="shared" si="9"/>
        <v>2.5144453998280309</v>
      </c>
      <c r="T40" s="204">
        <f t="shared" si="9"/>
        <v>2.5447119518486669</v>
      </c>
      <c r="U40" s="204">
        <f t="shared" si="9"/>
        <v>2.257179707652623</v>
      </c>
      <c r="V40" s="204">
        <f t="shared" si="9"/>
        <v>1.888650042992261</v>
      </c>
      <c r="W40" s="204">
        <f t="shared" si="9"/>
        <v>2.341702493551161</v>
      </c>
      <c r="X40" s="204">
        <f t="shared" si="9"/>
        <v>1.571195184866724</v>
      </c>
      <c r="Y40" s="204">
        <f t="shared" si="9"/>
        <v>1.519260533104041</v>
      </c>
      <c r="DA40" s="71"/>
    </row>
    <row r="41" spans="1:105" ht="12" customHeight="1" x14ac:dyDescent="0.25">
      <c r="A41" s="18" t="s">
        <v>73</v>
      </c>
      <c r="B41" s="204">
        <v>2.407566638005159</v>
      </c>
      <c r="C41" s="204">
        <v>3.224419604471195</v>
      </c>
      <c r="D41" s="204">
        <v>3.202923473774721</v>
      </c>
      <c r="E41" s="204">
        <v>4.0197764402407561</v>
      </c>
      <c r="F41" s="204">
        <v>3.998280309544282</v>
      </c>
      <c r="G41" s="204">
        <v>4.815133276010318</v>
      </c>
      <c r="H41" s="204">
        <v>5.6104901117798791</v>
      </c>
      <c r="I41" s="204">
        <v>4.7936371453138431</v>
      </c>
      <c r="J41" s="204">
        <v>4.7936371453138431</v>
      </c>
      <c r="K41" s="204">
        <v>2.407566638005159</v>
      </c>
      <c r="L41" s="204">
        <v>2.407566638005159</v>
      </c>
      <c r="M41" s="204">
        <v>2.407566638005159</v>
      </c>
      <c r="N41" s="204">
        <v>1.612209802235598</v>
      </c>
      <c r="O41" s="204">
        <v>2.450558899398108</v>
      </c>
      <c r="P41" s="204">
        <v>2.3215821152192602</v>
      </c>
      <c r="Q41" s="204">
        <v>2.2570937231298371</v>
      </c>
      <c r="R41" s="204">
        <v>2.020636285468616</v>
      </c>
      <c r="S41" s="204">
        <v>2.5144453998280309</v>
      </c>
      <c r="T41" s="204">
        <v>2.5447119518486669</v>
      </c>
      <c r="U41" s="204">
        <v>2.257179707652623</v>
      </c>
      <c r="V41" s="204">
        <v>1.888650042992261</v>
      </c>
      <c r="W41" s="204">
        <v>2.341702493551161</v>
      </c>
      <c r="X41" s="204">
        <v>1.571195184866724</v>
      </c>
      <c r="Y41" s="204">
        <v>1.519260533104041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0.5493551160791057</v>
      </c>
      <c r="C43" s="204">
        <f t="shared" si="10"/>
        <v>0.31049011177987962</v>
      </c>
      <c r="D43" s="204">
        <f t="shared" si="10"/>
        <v>0.47773000859845233</v>
      </c>
      <c r="E43" s="204">
        <f t="shared" si="10"/>
        <v>0.47773000859845233</v>
      </c>
      <c r="F43" s="204">
        <f t="shared" si="10"/>
        <v>0.47773000859845233</v>
      </c>
      <c r="G43" s="204">
        <f t="shared" si="10"/>
        <v>0.64488392089423896</v>
      </c>
      <c r="H43" s="204">
        <f t="shared" si="10"/>
        <v>0.47773000859845233</v>
      </c>
      <c r="I43" s="204">
        <f t="shared" si="10"/>
        <v>0.3821152192605331</v>
      </c>
      <c r="J43" s="204">
        <f t="shared" si="10"/>
        <v>0.16715391229578669</v>
      </c>
      <c r="K43" s="204">
        <f t="shared" si="10"/>
        <v>3.893207222699913</v>
      </c>
      <c r="L43" s="204">
        <f t="shared" si="10"/>
        <v>3.7259673258813408</v>
      </c>
      <c r="M43" s="204">
        <f t="shared" si="10"/>
        <v>2.5556319862424761</v>
      </c>
      <c r="N43" s="204">
        <f t="shared" si="10"/>
        <v>2.4361994840928629</v>
      </c>
      <c r="O43" s="204">
        <f t="shared" si="10"/>
        <v>2.3167669819432501</v>
      </c>
      <c r="P43" s="204">
        <f t="shared" si="10"/>
        <v>7.1625107480653469E-2</v>
      </c>
      <c r="Q43" s="204">
        <f t="shared" si="10"/>
        <v>0.1194325021496131</v>
      </c>
      <c r="R43" s="204">
        <f t="shared" si="10"/>
        <v>0.26276870163370591</v>
      </c>
      <c r="S43" s="204">
        <f t="shared" si="10"/>
        <v>0.21598406020061828</v>
      </c>
      <c r="T43" s="204">
        <f t="shared" si="10"/>
        <v>0.1931288873310065</v>
      </c>
      <c r="U43" s="204">
        <f t="shared" si="10"/>
        <v>0.41501079366236765</v>
      </c>
      <c r="V43" s="204">
        <f t="shared" si="10"/>
        <v>0.48320213787306426</v>
      </c>
      <c r="W43" s="204">
        <f t="shared" si="10"/>
        <v>0.54874592612183137</v>
      </c>
      <c r="X43" s="204">
        <f t="shared" si="10"/>
        <v>0.48863389292684389</v>
      </c>
      <c r="Y43" s="204">
        <f t="shared" si="10"/>
        <v>0.35006388227929913</v>
      </c>
      <c r="DA43" s="71"/>
    </row>
    <row r="44" spans="1:105" ht="12" customHeight="1" x14ac:dyDescent="0.25">
      <c r="A44" s="18" t="s">
        <v>38</v>
      </c>
      <c r="B44" s="204">
        <v>0.5493551160791057</v>
      </c>
      <c r="C44" s="204">
        <v>0.31049011177987962</v>
      </c>
      <c r="D44" s="204">
        <v>0.47773000859845233</v>
      </c>
      <c r="E44" s="204">
        <v>0.47773000859845233</v>
      </c>
      <c r="F44" s="204">
        <v>0.47773000859845233</v>
      </c>
      <c r="G44" s="204">
        <v>0.64488392089423896</v>
      </c>
      <c r="H44" s="204">
        <v>0.47773000859845233</v>
      </c>
      <c r="I44" s="204">
        <v>0.3821152192605331</v>
      </c>
      <c r="J44" s="204">
        <v>0.16715391229578669</v>
      </c>
      <c r="K44" s="204">
        <v>3.893207222699913</v>
      </c>
      <c r="L44" s="204">
        <v>3.7259673258813408</v>
      </c>
      <c r="M44" s="204">
        <v>2.5556319862424761</v>
      </c>
      <c r="N44" s="204">
        <v>2.4361994840928629</v>
      </c>
      <c r="O44" s="204">
        <v>2.3167669819432501</v>
      </c>
      <c r="P44" s="204">
        <v>7.1625107480653469E-2</v>
      </c>
      <c r="Q44" s="204">
        <v>0.1194325021496131</v>
      </c>
      <c r="R44" s="204">
        <v>0.26276870163370591</v>
      </c>
      <c r="S44" s="204">
        <v>0.2149613069647463</v>
      </c>
      <c r="T44" s="204">
        <v>0.19226139294926911</v>
      </c>
      <c r="U44" s="204">
        <v>0.41410146173688728</v>
      </c>
      <c r="V44" s="204">
        <v>0.48237317282889081</v>
      </c>
      <c r="W44" s="204">
        <v>0.54780739466895956</v>
      </c>
      <c r="X44" s="204">
        <v>0.48787618228718832</v>
      </c>
      <c r="Y44" s="204">
        <v>0.34926913155631989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1.022753235871989E-3</v>
      </c>
      <c r="T49" s="204">
        <v>8.6749438173739973E-4</v>
      </c>
      <c r="U49" s="204">
        <v>9.0933192548037581E-4</v>
      </c>
      <c r="V49" s="204">
        <v>8.2896504417348494E-4</v>
      </c>
      <c r="W49" s="204">
        <v>9.3853145287180748E-4</v>
      </c>
      <c r="X49" s="204">
        <v>7.5771063965556678E-4</v>
      </c>
      <c r="Y49" s="204">
        <v>7.947507229792342E-4</v>
      </c>
      <c r="DA49" s="71" t="s">
        <v>1839</v>
      </c>
    </row>
    <row r="50" spans="1:105" ht="12" customHeight="1" x14ac:dyDescent="0.25">
      <c r="A50" s="14" t="s">
        <v>39</v>
      </c>
      <c r="B50" s="204">
        <v>1.1226139294926909</v>
      </c>
      <c r="C50" s="204">
        <v>1.1226139294926909</v>
      </c>
      <c r="D50" s="204">
        <v>1.4569217540842649</v>
      </c>
      <c r="E50" s="204">
        <v>1.1942390369733451</v>
      </c>
      <c r="F50" s="204">
        <v>1.1942390369733451</v>
      </c>
      <c r="G50" s="204">
        <v>1.1226139294926909</v>
      </c>
      <c r="H50" s="204">
        <v>2.0540842648323299</v>
      </c>
      <c r="I50" s="204">
        <v>1.1942390369733451</v>
      </c>
      <c r="J50" s="204">
        <v>1.1226139294926909</v>
      </c>
      <c r="K50" s="204">
        <v>0.3343938091143594</v>
      </c>
      <c r="L50" s="204">
        <v>0.42992261392949271</v>
      </c>
      <c r="M50" s="204">
        <v>9.5528804815133275E-2</v>
      </c>
      <c r="N50" s="204">
        <v>0.16715391229578669</v>
      </c>
      <c r="O50" s="204">
        <v>0.16715391229578669</v>
      </c>
      <c r="P50" s="204">
        <v>0.16715391229578669</v>
      </c>
      <c r="Q50" s="204">
        <v>0.16715391229578669</v>
      </c>
      <c r="R50" s="204">
        <v>0.16715391229578669</v>
      </c>
      <c r="S50" s="204">
        <v>0.24135855546001719</v>
      </c>
      <c r="T50" s="204">
        <v>4.4539982803095443E-2</v>
      </c>
      <c r="U50" s="204">
        <v>0.1306964746345658</v>
      </c>
      <c r="V50" s="204">
        <v>7.9363714531384355E-2</v>
      </c>
      <c r="W50" s="204">
        <v>8.4350816852966456E-2</v>
      </c>
      <c r="X50" s="204">
        <v>6.4488392089423904E-2</v>
      </c>
      <c r="Y50" s="204">
        <v>0.14049871023215821</v>
      </c>
      <c r="DA50" s="71" t="s">
        <v>1840</v>
      </c>
    </row>
    <row r="51" spans="1:105" ht="12" customHeight="1" x14ac:dyDescent="0.25">
      <c r="A51" s="21" t="s">
        <v>40</v>
      </c>
      <c r="B51" s="207">
        <v>2.837489251934652</v>
      </c>
      <c r="C51" s="207">
        <v>2.3215821152192602</v>
      </c>
      <c r="D51" s="207">
        <v>3.0954428202923472</v>
      </c>
      <c r="E51" s="207">
        <v>3.3533963886500429</v>
      </c>
      <c r="F51" s="207">
        <v>3.611349957007739</v>
      </c>
      <c r="G51" s="207">
        <v>3.6973344797936369</v>
      </c>
      <c r="H51" s="207">
        <v>3.267411865864144</v>
      </c>
      <c r="I51" s="207">
        <v>3.611349957007739</v>
      </c>
      <c r="J51" s="207">
        <v>3.5253654342218401</v>
      </c>
      <c r="K51" s="207">
        <v>4.041272570937231</v>
      </c>
      <c r="L51" s="207">
        <v>2.7515047291487531</v>
      </c>
      <c r="M51" s="207">
        <v>2.6655202063628551</v>
      </c>
      <c r="N51" s="207">
        <v>2.7515047291487531</v>
      </c>
      <c r="O51" s="207">
        <v>2.493551160791057</v>
      </c>
      <c r="P51" s="207">
        <v>2.5795356835769558</v>
      </c>
      <c r="Q51" s="207">
        <v>2.407566638005159</v>
      </c>
      <c r="R51" s="207">
        <v>2.2355975924333622</v>
      </c>
      <c r="S51" s="207">
        <v>2.3874462596732591</v>
      </c>
      <c r="T51" s="207">
        <v>2.3946689595872739</v>
      </c>
      <c r="U51" s="207">
        <v>2.354428202923474</v>
      </c>
      <c r="V51" s="207">
        <v>2.3312123817712811</v>
      </c>
      <c r="W51" s="207">
        <v>2.4057609630266552</v>
      </c>
      <c r="X51" s="207">
        <v>2.2254514187446262</v>
      </c>
      <c r="Y51" s="207">
        <v>2.0159071367153909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6.9170249355116065</v>
      </c>
      <c r="C52" s="284">
        <f t="shared" si="11"/>
        <v>7.6588993981083382</v>
      </c>
      <c r="D52" s="284">
        <f t="shared" si="11"/>
        <v>8.912811693895101</v>
      </c>
      <c r="E52" s="284">
        <f t="shared" si="11"/>
        <v>9.6713671539122927</v>
      </c>
      <c r="F52" s="284">
        <f t="shared" si="11"/>
        <v>9.9078245915735224</v>
      </c>
      <c r="G52" s="284">
        <f t="shared" si="11"/>
        <v>10.906190885640582</v>
      </c>
      <c r="H52" s="284">
        <f t="shared" si="11"/>
        <v>12.035941530524498</v>
      </c>
      <c r="I52" s="284">
        <f t="shared" si="11"/>
        <v>9.9813413585554578</v>
      </c>
      <c r="J52" s="284">
        <f t="shared" si="11"/>
        <v>9.6087704213241611</v>
      </c>
      <c r="K52" s="284">
        <f t="shared" si="11"/>
        <v>10.67644024075666</v>
      </c>
      <c r="L52" s="284">
        <f t="shared" si="11"/>
        <v>9.3149613069647472</v>
      </c>
      <c r="M52" s="284">
        <f t="shared" si="11"/>
        <v>7.7242476354256233</v>
      </c>
      <c r="N52" s="284">
        <f t="shared" si="11"/>
        <v>6.9670679277729999</v>
      </c>
      <c r="O52" s="284">
        <f t="shared" si="11"/>
        <v>7.428030954428201</v>
      </c>
      <c r="P52" s="284">
        <f t="shared" si="11"/>
        <v>5.1398968185726543</v>
      </c>
      <c r="Q52" s="284">
        <f t="shared" si="11"/>
        <v>4.9512467755803957</v>
      </c>
      <c r="R52" s="284">
        <f t="shared" si="11"/>
        <v>4.6861564918314702</v>
      </c>
      <c r="S52" s="284">
        <f t="shared" si="11"/>
        <v>5.5002488925307969</v>
      </c>
      <c r="T52" s="284">
        <f t="shared" si="11"/>
        <v>5.279973255344764</v>
      </c>
      <c r="U52" s="284">
        <f t="shared" si="11"/>
        <v>5.2563693491223855</v>
      </c>
      <c r="V52" s="284">
        <f t="shared" si="11"/>
        <v>4.8939502032213014</v>
      </c>
      <c r="W52" s="284">
        <f t="shared" si="11"/>
        <v>5.4901044815818505</v>
      </c>
      <c r="X52" s="284">
        <f t="shared" si="11"/>
        <v>4.4970603761598618</v>
      </c>
      <c r="Y52" s="284">
        <f t="shared" si="11"/>
        <v>4.7906485770342417</v>
      </c>
      <c r="DA52" s="118"/>
    </row>
    <row r="53" spans="1:105" ht="12" customHeight="1" x14ac:dyDescent="0.25">
      <c r="A53" s="51" t="s">
        <v>54</v>
      </c>
      <c r="B53" s="241">
        <f>PPA_fec!B5</f>
        <v>0</v>
      </c>
      <c r="C53" s="241">
        <f>PPA_fec!C5</f>
        <v>0</v>
      </c>
      <c r="D53" s="241">
        <f>PPA_fec!D5</f>
        <v>0</v>
      </c>
      <c r="E53" s="241">
        <f>PPA_fec!E5</f>
        <v>0</v>
      </c>
      <c r="F53" s="241">
        <f>PPA_fec!F5</f>
        <v>0</v>
      </c>
      <c r="G53" s="241">
        <f>PPA_fec!G5</f>
        <v>0</v>
      </c>
      <c r="H53" s="241">
        <f>PPA_fec!H5</f>
        <v>0</v>
      </c>
      <c r="I53" s="241">
        <f>PPA_fec!I5</f>
        <v>0</v>
      </c>
      <c r="J53" s="241">
        <f>PPA_fec!J5</f>
        <v>0</v>
      </c>
      <c r="K53" s="241">
        <f>PPA_fec!K5</f>
        <v>0</v>
      </c>
      <c r="L53" s="241">
        <f>PPA_fec!L5</f>
        <v>0</v>
      </c>
      <c r="M53" s="241">
        <f>PPA_fec!M5</f>
        <v>0</v>
      </c>
      <c r="N53" s="241">
        <f>PPA_fec!N5</f>
        <v>0</v>
      </c>
      <c r="O53" s="241">
        <f>PPA_fec!O5</f>
        <v>0</v>
      </c>
      <c r="P53" s="241">
        <f>PPA_fec!P5</f>
        <v>0</v>
      </c>
      <c r="Q53" s="241">
        <f>PPA_fec!Q5</f>
        <v>0</v>
      </c>
      <c r="R53" s="241">
        <f>PPA_fec!R5</f>
        <v>0</v>
      </c>
      <c r="S53" s="241">
        <f>PPA_fec!S5</f>
        <v>0</v>
      </c>
      <c r="T53" s="241">
        <f>PPA_fec!T5</f>
        <v>0</v>
      </c>
      <c r="U53" s="241">
        <f>PPA_fec!U5</f>
        <v>0</v>
      </c>
      <c r="V53" s="241">
        <f>PPA_fec!V5</f>
        <v>0</v>
      </c>
      <c r="W53" s="241">
        <f>PPA_fec!W5</f>
        <v>0</v>
      </c>
      <c r="X53" s="241">
        <f>PPA_fec!X5</f>
        <v>0</v>
      </c>
      <c r="Y53" s="241">
        <f>PPA_fec!Y5</f>
        <v>0</v>
      </c>
      <c r="DA53" s="83"/>
    </row>
    <row r="54" spans="1:105" ht="12" customHeight="1" x14ac:dyDescent="0.25">
      <c r="A54" s="99" t="s">
        <v>61</v>
      </c>
      <c r="B54" s="282">
        <f>PPA_fec!B32</f>
        <v>5.2446159373179198</v>
      </c>
      <c r="C54" s="282">
        <f>PPA_fec!C32</f>
        <v>6.3182740148031673</v>
      </c>
      <c r="D54" s="282">
        <f>PPA_fec!D32</f>
        <v>7.5533248141850153</v>
      </c>
      <c r="E54" s="282">
        <f>PPA_fec!E32</f>
        <v>8.1633312832472527</v>
      </c>
      <c r="F54" s="282">
        <f>PPA_fec!F32</f>
        <v>8.407056275068884</v>
      </c>
      <c r="G54" s="282">
        <f>PPA_fec!G32</f>
        <v>9.1879757725968378</v>
      </c>
      <c r="H54" s="282">
        <f>PPA_fec!H32</f>
        <v>10.23585977209849</v>
      </c>
      <c r="I54" s="282">
        <f>PPA_fec!I32</f>
        <v>8.7655292065481074</v>
      </c>
      <c r="J54" s="282">
        <f>PPA_fec!J32</f>
        <v>8.2969460025450648</v>
      </c>
      <c r="K54" s="282">
        <f>PPA_fec!K32</f>
        <v>9.46790824530507</v>
      </c>
      <c r="L54" s="282">
        <f>PPA_fec!L32</f>
        <v>8.1400954521735649</v>
      </c>
      <c r="M54" s="282">
        <f>PPA_fec!M32</f>
        <v>7.0807822617240532</v>
      </c>
      <c r="N54" s="282">
        <f>PPA_fec!N32</f>
        <v>6.0883342490586179</v>
      </c>
      <c r="O54" s="282">
        <f>PPA_fec!O32</f>
        <v>6.5200416513855837</v>
      </c>
      <c r="P54" s="282">
        <f>PPA_fec!P32</f>
        <v>4.3493951310642913</v>
      </c>
      <c r="Q54" s="282">
        <f>PPA_fec!Q32</f>
        <v>4.2988138611077273</v>
      </c>
      <c r="R54" s="282">
        <f>PPA_fec!R32</f>
        <v>3.213541343739267</v>
      </c>
      <c r="S54" s="282">
        <f>PPA_fec!S32</f>
        <v>3.6636916978254299</v>
      </c>
      <c r="T54" s="282">
        <f>PPA_fec!T32</f>
        <v>3.9275943674094842</v>
      </c>
      <c r="U54" s="282">
        <f>PPA_fec!U32</f>
        <v>3.93497089080119</v>
      </c>
      <c r="V54" s="282">
        <f>PPA_fec!V32</f>
        <v>3.1422804386018219</v>
      </c>
      <c r="W54" s="282">
        <f>PPA_fec!W32</f>
        <v>3.5699863673523682</v>
      </c>
      <c r="X54" s="282">
        <f>PPA_fec!X32</f>
        <v>2.9222200699758929</v>
      </c>
      <c r="Y54" s="282">
        <f>PPA_fec!Y32</f>
        <v>3.112995656946294</v>
      </c>
      <c r="DA54" s="94"/>
    </row>
    <row r="55" spans="1:105" ht="12" customHeight="1" x14ac:dyDescent="0.25">
      <c r="A55" s="52" t="s">
        <v>62</v>
      </c>
      <c r="B55" s="242">
        <f>PPA_fec!B83</f>
        <v>1.6724089981936869</v>
      </c>
      <c r="C55" s="242">
        <f>PPA_fec!C83</f>
        <v>1.3406253833051709</v>
      </c>
      <c r="D55" s="242">
        <f>PPA_fec!D83</f>
        <v>1.359486879710085</v>
      </c>
      <c r="E55" s="242">
        <f>PPA_fec!E83</f>
        <v>1.508035870665041</v>
      </c>
      <c r="F55" s="242">
        <f>PPA_fec!F83</f>
        <v>1.5007683165046379</v>
      </c>
      <c r="G55" s="242">
        <f>PPA_fec!G83</f>
        <v>1.718215113043744</v>
      </c>
      <c r="H55" s="242">
        <f>PPA_fec!H83</f>
        <v>1.800081758426008</v>
      </c>
      <c r="I55" s="242">
        <f>PPA_fec!I83</f>
        <v>1.2158121520073499</v>
      </c>
      <c r="J55" s="242">
        <f>PPA_fec!J83</f>
        <v>1.3118244187790971</v>
      </c>
      <c r="K55" s="242">
        <f>PPA_fec!K83</f>
        <v>1.2085319954515901</v>
      </c>
      <c r="L55" s="242">
        <f>PPA_fec!L83</f>
        <v>1.174865854791183</v>
      </c>
      <c r="M55" s="242">
        <f>PPA_fec!M83</f>
        <v>0.64346537370156986</v>
      </c>
      <c r="N55" s="242">
        <f>PPA_fec!N83</f>
        <v>0.87873367871438179</v>
      </c>
      <c r="O55" s="242">
        <f>PPA_fec!O83</f>
        <v>0.9079893030426176</v>
      </c>
      <c r="P55" s="242">
        <f>PPA_fec!P83</f>
        <v>0.79050168750836269</v>
      </c>
      <c r="Q55" s="242">
        <f>PPA_fec!Q83</f>
        <v>0.65243291447266805</v>
      </c>
      <c r="R55" s="242">
        <f>PPA_fec!R83</f>
        <v>1.472615148092203</v>
      </c>
      <c r="S55" s="242">
        <f>PPA_fec!S83</f>
        <v>1.8365571947053669</v>
      </c>
      <c r="T55" s="242">
        <f>PPA_fec!T83</f>
        <v>1.35237888793528</v>
      </c>
      <c r="U55" s="242">
        <f>PPA_fec!U83</f>
        <v>1.3213984583211951</v>
      </c>
      <c r="V55" s="242">
        <f>PPA_fec!V83</f>
        <v>1.751669764619479</v>
      </c>
      <c r="W55" s="242">
        <f>PPA_fec!W83</f>
        <v>1.9201181142294821</v>
      </c>
      <c r="X55" s="242">
        <f>PPA_fec!X83</f>
        <v>1.5748403061839691</v>
      </c>
      <c r="Y55" s="242">
        <f>PPA_fec!Y83</f>
        <v>1.677652920087948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5.6548800010639448</v>
      </c>
      <c r="C57" s="203">
        <f t="shared" si="12"/>
        <v>10.182479998178389</v>
      </c>
      <c r="D57" s="203">
        <f t="shared" si="12"/>
        <v>10.13199000157937</v>
      </c>
      <c r="E57" s="203">
        <f t="shared" si="12"/>
        <v>11.909917031425366</v>
      </c>
      <c r="F57" s="203">
        <f t="shared" si="12"/>
        <v>11.859427031328012</v>
      </c>
      <c r="G57" s="203">
        <f t="shared" si="12"/>
        <v>13.778047031629741</v>
      </c>
      <c r="H57" s="203">
        <f t="shared" si="12"/>
        <v>15.646177028032277</v>
      </c>
      <c r="I57" s="203">
        <f t="shared" si="12"/>
        <v>11.259270001563751</v>
      </c>
      <c r="J57" s="203">
        <f t="shared" si="12"/>
        <v>11.259270001257589</v>
      </c>
      <c r="K57" s="203">
        <f t="shared" si="12"/>
        <v>5.6548800007134599</v>
      </c>
      <c r="L57" s="203">
        <f t="shared" si="12"/>
        <v>5.6548799994303121</v>
      </c>
      <c r="M57" s="203">
        <f t="shared" si="12"/>
        <v>5.6548800010783786</v>
      </c>
      <c r="N57" s="203">
        <f t="shared" si="12"/>
        <v>3.7867500006465526</v>
      </c>
      <c r="O57" s="203">
        <f t="shared" si="12"/>
        <v>5.7558600010636285</v>
      </c>
      <c r="P57" s="203">
        <f t="shared" si="12"/>
        <v>5.4529200020302921</v>
      </c>
      <c r="Q57" s="203">
        <f t="shared" si="12"/>
        <v>5.3014500017131283</v>
      </c>
      <c r="R57" s="203">
        <f t="shared" si="12"/>
        <v>4.7460600016407293</v>
      </c>
      <c r="S57" s="203">
        <f t="shared" si="12"/>
        <v>6.3018226784008018</v>
      </c>
      <c r="T57" s="203">
        <f t="shared" si="12"/>
        <v>6.2587375216304304</v>
      </c>
      <c r="U57" s="203">
        <f t="shared" si="12"/>
        <v>5.5697792416693819</v>
      </c>
      <c r="V57" s="203">
        <f t="shared" si="12"/>
        <v>4.7343448814301565</v>
      </c>
      <c r="W57" s="203">
        <f t="shared" si="12"/>
        <v>5.7914416785404486</v>
      </c>
      <c r="X57" s="203">
        <f t="shared" si="12"/>
        <v>4.0835304017084431</v>
      </c>
      <c r="Y57" s="203">
        <f t="shared" si="12"/>
        <v>5.6009890782896985</v>
      </c>
      <c r="DA57" s="112"/>
    </row>
    <row r="58" spans="1:105" ht="12" customHeight="1" x14ac:dyDescent="0.25">
      <c r="A58" s="51" t="s">
        <v>54</v>
      </c>
      <c r="B58" s="241">
        <f>PPA_emi!B5</f>
        <v>0</v>
      </c>
      <c r="C58" s="241">
        <f>PPA_emi!C5</f>
        <v>0</v>
      </c>
      <c r="D58" s="241">
        <f>PPA_emi!D5</f>
        <v>0</v>
      </c>
      <c r="E58" s="241">
        <f>PPA_emi!E5</f>
        <v>0</v>
      </c>
      <c r="F58" s="241">
        <f>PPA_emi!F5</f>
        <v>0</v>
      </c>
      <c r="G58" s="241">
        <f>PPA_emi!G5</f>
        <v>0</v>
      </c>
      <c r="H58" s="241">
        <f>PPA_emi!H5</f>
        <v>0</v>
      </c>
      <c r="I58" s="241">
        <f>PPA_emi!I5</f>
        <v>0</v>
      </c>
      <c r="J58" s="241">
        <f>PPA_emi!J5</f>
        <v>0</v>
      </c>
      <c r="K58" s="241">
        <f>PPA_emi!K5</f>
        <v>0</v>
      </c>
      <c r="L58" s="241">
        <f>PPA_emi!L5</f>
        <v>0</v>
      </c>
      <c r="M58" s="241">
        <f>PPA_emi!M5</f>
        <v>0</v>
      </c>
      <c r="N58" s="241">
        <f>PPA_emi!N5</f>
        <v>0</v>
      </c>
      <c r="O58" s="241">
        <f>PPA_emi!O5</f>
        <v>0</v>
      </c>
      <c r="P58" s="241">
        <f>PPA_emi!P5</f>
        <v>0</v>
      </c>
      <c r="Q58" s="241">
        <f>PPA_emi!Q5</f>
        <v>0</v>
      </c>
      <c r="R58" s="241">
        <f>PPA_emi!R5</f>
        <v>0</v>
      </c>
      <c r="S58" s="241">
        <f>PPA_emi!S5</f>
        <v>0</v>
      </c>
      <c r="T58" s="241">
        <f>PPA_emi!T5</f>
        <v>0</v>
      </c>
      <c r="U58" s="241">
        <f>PPA_emi!U5</f>
        <v>0</v>
      </c>
      <c r="V58" s="241">
        <f>PPA_emi!V5</f>
        <v>0</v>
      </c>
      <c r="W58" s="241">
        <f>PPA_emi!W5</f>
        <v>0</v>
      </c>
      <c r="X58" s="241">
        <f>PPA_emi!X5</f>
        <v>0</v>
      </c>
      <c r="Y58" s="241">
        <f>PPA_emi!Y5</f>
        <v>0</v>
      </c>
      <c r="DA58" s="83"/>
    </row>
    <row r="59" spans="1:105" ht="12" customHeight="1" x14ac:dyDescent="0.25">
      <c r="A59" s="99" t="s">
        <v>61</v>
      </c>
      <c r="B59" s="282">
        <f>PPA_emi!B32</f>
        <v>5.4032540664487367</v>
      </c>
      <c r="C59" s="282">
        <f>PPA_emi!C32</f>
        <v>9.7116166533700206</v>
      </c>
      <c r="D59" s="282">
        <f>PPA_emi!D32</f>
        <v>9.9038419798655646</v>
      </c>
      <c r="E59" s="282">
        <f>PPA_emi!E32</f>
        <v>11.630488695329159</v>
      </c>
      <c r="F59" s="282">
        <f>PPA_emi!F32</f>
        <v>11.645678004866641</v>
      </c>
      <c r="G59" s="282">
        <f>PPA_emi!G32</f>
        <v>13.41596763375825</v>
      </c>
      <c r="H59" s="282">
        <f>PPA_emi!H32</f>
        <v>14.878213678395319</v>
      </c>
      <c r="I59" s="282">
        <f>PPA_emi!I32</f>
        <v>11.10132506523472</v>
      </c>
      <c r="J59" s="282">
        <f>PPA_emi!J32</f>
        <v>11.07809592385275</v>
      </c>
      <c r="K59" s="282">
        <f>PPA_emi!K32</f>
        <v>5.5797182092755166</v>
      </c>
      <c r="L59" s="282">
        <f>PPA_emi!L32</f>
        <v>5.387989539685627</v>
      </c>
      <c r="M59" s="282">
        <f>PPA_emi!M32</f>
        <v>5.5936803320323749</v>
      </c>
      <c r="N59" s="282">
        <f>PPA_emi!N32</f>
        <v>3.737301118153078</v>
      </c>
      <c r="O59" s="282">
        <f>PPA_emi!O32</f>
        <v>5.6217656065702046</v>
      </c>
      <c r="P59" s="282">
        <f>PPA_emi!P32</f>
        <v>5.429689022444288</v>
      </c>
      <c r="Q59" s="282">
        <f>PPA_emi!Q32</f>
        <v>5.2811177922599786</v>
      </c>
      <c r="R59" s="282">
        <f>PPA_emi!R32</f>
        <v>4.559044266103836</v>
      </c>
      <c r="S59" s="282">
        <f>PPA_emi!S32</f>
        <v>5.8233933034159593</v>
      </c>
      <c r="T59" s="282">
        <f>PPA_emi!T32</f>
        <v>6.1043759132913724</v>
      </c>
      <c r="U59" s="282">
        <f>PPA_emi!U32</f>
        <v>5.4231565781184479</v>
      </c>
      <c r="V59" s="282">
        <f>PPA_emi!V32</f>
        <v>4.4243397758601262</v>
      </c>
      <c r="W59" s="282">
        <f>PPA_emi!W32</f>
        <v>5.27213773480113</v>
      </c>
      <c r="X59" s="282">
        <f>PPA_emi!X32</f>
        <v>3.8895695810276911</v>
      </c>
      <c r="Y59" s="282">
        <f>PPA_emi!Y32</f>
        <v>5.0889383577294574</v>
      </c>
      <c r="DA59" s="94"/>
    </row>
    <row r="60" spans="1:105" ht="12" customHeight="1" x14ac:dyDescent="0.25">
      <c r="A60" s="52" t="s">
        <v>62</v>
      </c>
      <c r="B60" s="242">
        <f>PPA_emi!B83</f>
        <v>0.25162593461520788</v>
      </c>
      <c r="C60" s="242">
        <f>PPA_emi!C83</f>
        <v>0.47086334480836822</v>
      </c>
      <c r="D60" s="242">
        <f>PPA_emi!D83</f>
        <v>0.22814802171380491</v>
      </c>
      <c r="E60" s="242">
        <f>PPA_emi!E83</f>
        <v>0.27942833609620621</v>
      </c>
      <c r="F60" s="242">
        <f>PPA_emi!F83</f>
        <v>0.21374902646137109</v>
      </c>
      <c r="G60" s="242">
        <f>PPA_emi!G83</f>
        <v>0.3620793978714914</v>
      </c>
      <c r="H60" s="242">
        <f>PPA_emi!H83</f>
        <v>0.76796334963695756</v>
      </c>
      <c r="I60" s="242">
        <f>PPA_emi!I83</f>
        <v>0.15794493632903159</v>
      </c>
      <c r="J60" s="242">
        <f>PPA_emi!J83</f>
        <v>0.18117407740483871</v>
      </c>
      <c r="K60" s="242">
        <f>PPA_emi!K83</f>
        <v>7.5161791437943326E-2</v>
      </c>
      <c r="L60" s="242">
        <f>PPA_emi!L83</f>
        <v>0.26689045974468478</v>
      </c>
      <c r="M60" s="242">
        <f>PPA_emi!M83</f>
        <v>6.1199669046004088E-2</v>
      </c>
      <c r="N60" s="242">
        <f>PPA_emi!N83</f>
        <v>4.9448882493474643E-2</v>
      </c>
      <c r="O60" s="242">
        <f>PPA_emi!O83</f>
        <v>0.134094394493424</v>
      </c>
      <c r="P60" s="242">
        <f>PPA_emi!P83</f>
        <v>2.3230979586004012E-2</v>
      </c>
      <c r="Q60" s="242">
        <f>PPA_emi!Q83</f>
        <v>2.0332209453149359E-2</v>
      </c>
      <c r="R60" s="242">
        <f>PPA_emi!R83</f>
        <v>0.1870157355368936</v>
      </c>
      <c r="S60" s="242">
        <f>PPA_emi!S83</f>
        <v>0.47842937498484228</v>
      </c>
      <c r="T60" s="242">
        <f>PPA_emi!T83</f>
        <v>0.15436160833905771</v>
      </c>
      <c r="U60" s="242">
        <f>PPA_emi!U83</f>
        <v>0.14662266355093401</v>
      </c>
      <c r="V60" s="242">
        <f>PPA_emi!V83</f>
        <v>0.31000510557003058</v>
      </c>
      <c r="W60" s="242">
        <f>PPA_emi!W83</f>
        <v>0.51930394373931854</v>
      </c>
      <c r="X60" s="242">
        <f>PPA_emi!X83</f>
        <v>0.1939608206807521</v>
      </c>
      <c r="Y60" s="242">
        <f>PPA_emi!Y83</f>
        <v>0.51205072056024148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 t="str">
        <f t="shared" ref="B63:Y63" si="13">IF(B$10=0,"",B$5/B$10*1000)</f>
        <v/>
      </c>
      <c r="C63" s="287" t="str">
        <f t="shared" si="13"/>
        <v/>
      </c>
      <c r="D63" s="287" t="str">
        <f t="shared" si="13"/>
        <v/>
      </c>
      <c r="E63" s="287" t="str">
        <f t="shared" si="13"/>
        <v/>
      </c>
      <c r="F63" s="287" t="str">
        <f t="shared" si="13"/>
        <v/>
      </c>
      <c r="G63" s="287" t="str">
        <f t="shared" si="13"/>
        <v/>
      </c>
      <c r="H63" s="287" t="str">
        <f t="shared" si="13"/>
        <v/>
      </c>
      <c r="I63" s="287" t="str">
        <f t="shared" si="13"/>
        <v/>
      </c>
      <c r="J63" s="287" t="str">
        <f t="shared" si="13"/>
        <v/>
      </c>
      <c r="K63" s="287" t="str">
        <f t="shared" si="13"/>
        <v/>
      </c>
      <c r="L63" s="287" t="str">
        <f t="shared" si="13"/>
        <v/>
      </c>
      <c r="M63" s="287" t="str">
        <f t="shared" si="13"/>
        <v/>
      </c>
      <c r="N63" s="287" t="str">
        <f t="shared" si="13"/>
        <v/>
      </c>
      <c r="O63" s="287" t="str">
        <f t="shared" si="13"/>
        <v/>
      </c>
      <c r="P63" s="287" t="str">
        <f t="shared" si="13"/>
        <v/>
      </c>
      <c r="Q63" s="287" t="str">
        <f t="shared" si="13"/>
        <v/>
      </c>
      <c r="R63" s="287" t="str">
        <f t="shared" si="13"/>
        <v/>
      </c>
      <c r="S63" s="287" t="str">
        <f t="shared" si="13"/>
        <v/>
      </c>
      <c r="T63" s="287" t="str">
        <f t="shared" si="13"/>
        <v/>
      </c>
      <c r="U63" s="287" t="str">
        <f t="shared" si="13"/>
        <v/>
      </c>
      <c r="V63" s="287" t="str">
        <f t="shared" si="13"/>
        <v/>
      </c>
      <c r="W63" s="287" t="str">
        <f t="shared" si="13"/>
        <v/>
      </c>
      <c r="X63" s="287" t="str">
        <f t="shared" si="13"/>
        <v/>
      </c>
      <c r="Y63" s="287" t="str">
        <f t="shared" si="13"/>
        <v/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3652.2325602231294</v>
      </c>
      <c r="C64" s="288">
        <f t="shared" si="14"/>
        <v>2069.0057299200498</v>
      </c>
      <c r="D64" s="288">
        <f t="shared" si="14"/>
        <v>1864.3087493183409</v>
      </c>
      <c r="E64" s="288">
        <f t="shared" si="14"/>
        <v>1751.5327565849541</v>
      </c>
      <c r="F64" s="288">
        <f t="shared" si="14"/>
        <v>1594.512597386931</v>
      </c>
      <c r="G64" s="288">
        <f t="shared" si="14"/>
        <v>1684.7089641492375</v>
      </c>
      <c r="H64" s="288">
        <f t="shared" si="14"/>
        <v>1121.4747118337052</v>
      </c>
      <c r="I64" s="288">
        <f t="shared" si="14"/>
        <v>763.53270332187867</v>
      </c>
      <c r="J64" s="288">
        <f t="shared" si="14"/>
        <v>996.06268235717266</v>
      </c>
      <c r="K64" s="288">
        <f t="shared" si="14"/>
        <v>835.49240599454038</v>
      </c>
      <c r="L64" s="288">
        <f t="shared" si="14"/>
        <v>1037.847271698756</v>
      </c>
      <c r="M64" s="288">
        <f t="shared" si="14"/>
        <v>1014.2516791662902</v>
      </c>
      <c r="N64" s="288">
        <f t="shared" si="14"/>
        <v>1360.0728800147197</v>
      </c>
      <c r="O64" s="288">
        <f t="shared" si="14"/>
        <v>1223.5891874224737</v>
      </c>
      <c r="P64" s="288">
        <f t="shared" si="14"/>
        <v>1408.7899285132567</v>
      </c>
      <c r="Q64" s="288">
        <f t="shared" si="14"/>
        <v>1116.3218000000002</v>
      </c>
      <c r="R64" s="288">
        <f t="shared" si="14"/>
        <v>2476.8670138241077</v>
      </c>
      <c r="S64" s="288">
        <f t="shared" si="14"/>
        <v>2270.8340325933482</v>
      </c>
      <c r="T64" s="288">
        <f t="shared" si="14"/>
        <v>1679.9497515517414</v>
      </c>
      <c r="U64" s="288">
        <f t="shared" si="14"/>
        <v>1342.1804975016073</v>
      </c>
      <c r="V64" s="288">
        <f t="shared" si="14"/>
        <v>2050.4883488200844</v>
      </c>
      <c r="W64" s="288">
        <f t="shared" si="14"/>
        <v>1909.3652450677134</v>
      </c>
      <c r="X64" s="288">
        <f t="shared" si="14"/>
        <v>1719.4121800115399</v>
      </c>
      <c r="Y64" s="288">
        <f t="shared" si="14"/>
        <v>1575.5950336156202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11833.640165674084</v>
      </c>
      <c r="C65" s="289">
        <f t="shared" si="15"/>
        <v>11758.849231712289</v>
      </c>
      <c r="D65" s="289">
        <f t="shared" si="15"/>
        <v>11588.083493194481</v>
      </c>
      <c r="E65" s="289">
        <f t="shared" si="15"/>
        <v>11333.175602777001</v>
      </c>
      <c r="F65" s="289">
        <f t="shared" si="15"/>
        <v>11750.381899980335</v>
      </c>
      <c r="G65" s="289">
        <f t="shared" si="15"/>
        <v>11926.400358254374</v>
      </c>
      <c r="H65" s="289">
        <f t="shared" si="15"/>
        <v>11583.949027733895</v>
      </c>
      <c r="I65" s="289">
        <f t="shared" si="15"/>
        <v>11777.407678634916</v>
      </c>
      <c r="J65" s="289">
        <f t="shared" si="15"/>
        <v>11264.857453012317</v>
      </c>
      <c r="K65" s="289">
        <f t="shared" si="15"/>
        <v>9437.3317474365977</v>
      </c>
      <c r="L65" s="289">
        <f t="shared" si="15"/>
        <v>8300.8013216439595</v>
      </c>
      <c r="M65" s="289">
        <f t="shared" si="15"/>
        <v>12529.481702358371</v>
      </c>
      <c r="N65" s="289">
        <f t="shared" si="15"/>
        <v>10411.968185625516</v>
      </c>
      <c r="O65" s="289">
        <f t="shared" si="15"/>
        <v>12144.988017654821</v>
      </c>
      <c r="P65" s="289">
        <f t="shared" si="15"/>
        <v>10847.682449552074</v>
      </c>
      <c r="Q65" s="289">
        <f t="shared" si="15"/>
        <v>12081.18509999999</v>
      </c>
      <c r="R65" s="289">
        <f t="shared" si="15"/>
        <v>9669.6855136904869</v>
      </c>
      <c r="S65" s="289">
        <f t="shared" si="15"/>
        <v>9445.2754389921738</v>
      </c>
      <c r="T65" s="289">
        <f t="shared" si="15"/>
        <v>10054.097423204628</v>
      </c>
      <c r="U65" s="289">
        <f t="shared" si="15"/>
        <v>9918.5618920213565</v>
      </c>
      <c r="V65" s="289">
        <f t="shared" si="15"/>
        <v>9802.2281938278556</v>
      </c>
      <c r="W65" s="289">
        <f t="shared" si="15"/>
        <v>9421.9088404684535</v>
      </c>
      <c r="X65" s="289">
        <f t="shared" si="15"/>
        <v>8716.186330064631</v>
      </c>
      <c r="Y65" s="289">
        <f t="shared" si="15"/>
        <v>8095.4206665111169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 t="str">
        <f t="shared" ref="B67:Y67" si="16">IF(B$53=0,"",B$53/B$10)</f>
        <v/>
      </c>
      <c r="C67" s="252" t="str">
        <f t="shared" si="16"/>
        <v/>
      </c>
      <c r="D67" s="252" t="str">
        <f t="shared" si="16"/>
        <v/>
      </c>
      <c r="E67" s="252" t="str">
        <f t="shared" si="16"/>
        <v/>
      </c>
      <c r="F67" s="252" t="str">
        <f t="shared" si="16"/>
        <v/>
      </c>
      <c r="G67" s="252" t="str">
        <f t="shared" si="16"/>
        <v/>
      </c>
      <c r="H67" s="252" t="str">
        <f t="shared" si="16"/>
        <v/>
      </c>
      <c r="I67" s="252" t="str">
        <f t="shared" si="16"/>
        <v/>
      </c>
      <c r="J67" s="252" t="str">
        <f t="shared" si="16"/>
        <v/>
      </c>
      <c r="K67" s="252" t="str">
        <f t="shared" si="16"/>
        <v/>
      </c>
      <c r="L67" s="252" t="str">
        <f t="shared" si="16"/>
        <v/>
      </c>
      <c r="M67" s="252" t="str">
        <f t="shared" si="16"/>
        <v/>
      </c>
      <c r="N67" s="252" t="str">
        <f t="shared" si="16"/>
        <v/>
      </c>
      <c r="O67" s="252" t="str">
        <f t="shared" si="16"/>
        <v/>
      </c>
      <c r="P67" s="252" t="str">
        <f t="shared" si="16"/>
        <v/>
      </c>
      <c r="Q67" s="252" t="str">
        <f t="shared" si="16"/>
        <v/>
      </c>
      <c r="R67" s="252" t="str">
        <f t="shared" si="16"/>
        <v/>
      </c>
      <c r="S67" s="252" t="str">
        <f t="shared" si="16"/>
        <v/>
      </c>
      <c r="T67" s="252" t="str">
        <f t="shared" si="16"/>
        <v/>
      </c>
      <c r="U67" s="252" t="str">
        <f t="shared" si="16"/>
        <v/>
      </c>
      <c r="V67" s="252" t="str">
        <f t="shared" si="16"/>
        <v/>
      </c>
      <c r="W67" s="252" t="str">
        <f t="shared" si="16"/>
        <v/>
      </c>
      <c r="X67" s="252" t="str">
        <f t="shared" si="16"/>
        <v/>
      </c>
      <c r="Y67" s="252" t="str">
        <f t="shared" si="16"/>
        <v/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0.32778849608236998</v>
      </c>
      <c r="C68" s="291">
        <f t="shared" si="17"/>
        <v>0.26001127632934845</v>
      </c>
      <c r="D68" s="291">
        <f t="shared" si="17"/>
        <v>0.22888863073287924</v>
      </c>
      <c r="E68" s="291">
        <f t="shared" si="17"/>
        <v>0.21482450745387507</v>
      </c>
      <c r="F68" s="291">
        <f t="shared" si="17"/>
        <v>0.22123832302812851</v>
      </c>
      <c r="G68" s="291">
        <f t="shared" si="17"/>
        <v>0.2355891223742779</v>
      </c>
      <c r="H68" s="291">
        <f t="shared" si="17"/>
        <v>0.17957648722979808</v>
      </c>
      <c r="I68" s="291">
        <f t="shared" si="17"/>
        <v>0.14609215344246845</v>
      </c>
      <c r="J68" s="291">
        <f t="shared" si="17"/>
        <v>0.15955665389509741</v>
      </c>
      <c r="K68" s="291">
        <f t="shared" si="17"/>
        <v>0.17533163417231612</v>
      </c>
      <c r="L68" s="291">
        <f t="shared" si="17"/>
        <v>0.15358670664478424</v>
      </c>
      <c r="M68" s="291">
        <f t="shared" si="17"/>
        <v>0.13112559743933433</v>
      </c>
      <c r="N68" s="291">
        <f t="shared" si="17"/>
        <v>0.13859171976004139</v>
      </c>
      <c r="O68" s="291">
        <f t="shared" si="17"/>
        <v>0.13648820706270845</v>
      </c>
      <c r="P68" s="291">
        <f t="shared" si="17"/>
        <v>0.10873487827660729</v>
      </c>
      <c r="Q68" s="291">
        <f t="shared" si="17"/>
        <v>9.5529196913505046E-2</v>
      </c>
      <c r="R68" s="291">
        <f t="shared" si="17"/>
        <v>0.15916499968990921</v>
      </c>
      <c r="S68" s="291">
        <f t="shared" si="17"/>
        <v>0.17080147775409929</v>
      </c>
      <c r="T68" s="291">
        <f t="shared" si="17"/>
        <v>0.13277871424643287</v>
      </c>
      <c r="U68" s="291">
        <f t="shared" si="17"/>
        <v>0.10846116016541317</v>
      </c>
      <c r="V68" s="291">
        <f t="shared" si="17"/>
        <v>0.12809948791691078</v>
      </c>
      <c r="W68" s="291">
        <f t="shared" si="17"/>
        <v>0.12920688987884069</v>
      </c>
      <c r="X68" s="291">
        <f t="shared" si="17"/>
        <v>0.10217552692223401</v>
      </c>
      <c r="Y68" s="291">
        <f t="shared" si="17"/>
        <v>0.10884600199112915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0.26223079686589601</v>
      </c>
      <c r="C69" s="253">
        <f t="shared" si="18"/>
        <v>0.22067907544118032</v>
      </c>
      <c r="D69" s="253">
        <f t="shared" si="18"/>
        <v>0.19421241138715498</v>
      </c>
      <c r="E69" s="253">
        <f t="shared" si="18"/>
        <v>0.18078792601539956</v>
      </c>
      <c r="F69" s="253">
        <f t="shared" si="18"/>
        <v>0.18618554302501147</v>
      </c>
      <c r="G69" s="253">
        <f t="shared" si="18"/>
        <v>0.19801351964916628</v>
      </c>
      <c r="H69" s="253">
        <f t="shared" si="18"/>
        <v>0.14887894242621108</v>
      </c>
      <c r="I69" s="253">
        <f t="shared" si="18"/>
        <v>0.11948498735244645</v>
      </c>
      <c r="J69" s="253">
        <f t="shared" si="18"/>
        <v>0.13049725343505264</v>
      </c>
      <c r="K69" s="253">
        <f t="shared" si="18"/>
        <v>0.14339920110639576</v>
      </c>
      <c r="L69" s="253">
        <f t="shared" si="18"/>
        <v>0.12561458824811389</v>
      </c>
      <c r="M69" s="253">
        <f t="shared" si="18"/>
        <v>0.10724422895026166</v>
      </c>
      <c r="N69" s="253">
        <f t="shared" si="18"/>
        <v>0.11335057696444716</v>
      </c>
      <c r="O69" s="253">
        <f t="shared" si="18"/>
        <v>0.11163016842699956</v>
      </c>
      <c r="P69" s="253">
        <f t="shared" si="18"/>
        <v>8.8931439844690846E-2</v>
      </c>
      <c r="Q69" s="253">
        <f t="shared" si="18"/>
        <v>7.8130855189936718E-2</v>
      </c>
      <c r="R69" s="253">
        <f t="shared" si="18"/>
        <v>0.14808593351370705</v>
      </c>
      <c r="S69" s="253">
        <f t="shared" si="18"/>
        <v>0.15900928092687158</v>
      </c>
      <c r="T69" s="253">
        <f t="shared" si="18"/>
        <v>0.1236116229926069</v>
      </c>
      <c r="U69" s="253">
        <f t="shared" si="18"/>
        <v>0.10366326638513317</v>
      </c>
      <c r="V69" s="253">
        <f t="shared" si="18"/>
        <v>0.12694984025869305</v>
      </c>
      <c r="W69" s="253">
        <f t="shared" si="18"/>
        <v>0.12906021139022419</v>
      </c>
      <c r="X69" s="253">
        <f t="shared" si="18"/>
        <v>0.10226235754441357</v>
      </c>
      <c r="Y69" s="253">
        <f t="shared" si="18"/>
        <v>0.1089385013044122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 t="str">
        <f>IF(PPA_ued!B$5=0,"",PPA_ued!B$5/B$10)</f>
        <v/>
      </c>
      <c r="C71" s="252" t="str">
        <f>IF(PPA_ued!C$5=0,"",PPA_ued!C$5/C$10)</f>
        <v/>
      </c>
      <c r="D71" s="252" t="str">
        <f>IF(PPA_ued!D$5=0,"",PPA_ued!D$5/D$10)</f>
        <v/>
      </c>
      <c r="E71" s="252" t="str">
        <f>IF(PPA_ued!E$5=0,"",PPA_ued!E$5/E$10)</f>
        <v/>
      </c>
      <c r="F71" s="252" t="str">
        <f>IF(PPA_ued!F$5=0,"",PPA_ued!F$5/F$10)</f>
        <v/>
      </c>
      <c r="G71" s="252" t="str">
        <f>IF(PPA_ued!G$5=0,"",PPA_ued!G$5/G$10)</f>
        <v/>
      </c>
      <c r="H71" s="252" t="str">
        <f>IF(PPA_ued!H$5=0,"",PPA_ued!H$5/H$10)</f>
        <v/>
      </c>
      <c r="I71" s="252" t="str">
        <f>IF(PPA_ued!I$5=0,"",PPA_ued!I$5/I$10)</f>
        <v/>
      </c>
      <c r="J71" s="252" t="str">
        <f>IF(PPA_ued!J$5=0,"",PPA_ued!J$5/J$10)</f>
        <v/>
      </c>
      <c r="K71" s="252" t="str">
        <f>IF(PPA_ued!K$5=0,"",PPA_ued!K$5/K$10)</f>
        <v/>
      </c>
      <c r="L71" s="252" t="str">
        <f>IF(PPA_ued!L$5=0,"",PPA_ued!L$5/L$10)</f>
        <v/>
      </c>
      <c r="M71" s="252" t="str">
        <f>IF(PPA_ued!M$5=0,"",PPA_ued!M$5/M$10)</f>
        <v/>
      </c>
      <c r="N71" s="252" t="str">
        <f>IF(PPA_ued!N$5=0,"",PPA_ued!N$5/N$10)</f>
        <v/>
      </c>
      <c r="O71" s="252" t="str">
        <f>IF(PPA_ued!O$5=0,"",PPA_ued!O$5/O$10)</f>
        <v/>
      </c>
      <c r="P71" s="252" t="str">
        <f>IF(PPA_ued!P$5=0,"",PPA_ued!P$5/P$10)</f>
        <v/>
      </c>
      <c r="Q71" s="252" t="str">
        <f>IF(PPA_ued!Q$5=0,"",PPA_ued!Q$5/Q$10)</f>
        <v/>
      </c>
      <c r="R71" s="252" t="str">
        <f>IF(PPA_ued!R$5=0,"",PPA_ued!R$5/R$10)</f>
        <v/>
      </c>
      <c r="S71" s="252" t="str">
        <f>IF(PPA_ued!S$5=0,"",PPA_ued!S$5/S$10)</f>
        <v/>
      </c>
      <c r="T71" s="252" t="str">
        <f>IF(PPA_ued!T$5=0,"",PPA_ued!T$5/T$10)</f>
        <v/>
      </c>
      <c r="U71" s="252" t="str">
        <f>IF(PPA_ued!U$5=0,"",PPA_ued!U$5/U$10)</f>
        <v/>
      </c>
      <c r="V71" s="252" t="str">
        <f>IF(PPA_ued!V$5=0,"",PPA_ued!V$5/V$10)</f>
        <v/>
      </c>
      <c r="W71" s="252" t="str">
        <f>IF(PPA_ued!W$5=0,"",PPA_ued!W$5/W$10)</f>
        <v/>
      </c>
      <c r="X71" s="252" t="str">
        <f>IF(PPA_ued!X$5=0,"",PPA_ued!X$5/X$10)</f>
        <v/>
      </c>
      <c r="Y71" s="252" t="str">
        <f>IF(PPA_ued!Y$5=0,"",PPA_ued!Y$5/Y$10)</f>
        <v/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0.24368748399781001</v>
      </c>
      <c r="C72" s="291">
        <f>IF(PPA_ued!C$32=0,"",PPA_ued!C$32/C$11)</f>
        <v>0.1943764155251301</v>
      </c>
      <c r="D72" s="291">
        <f>IF(PPA_ued!D$32=0,"",PPA_ued!D$32/D$11)</f>
        <v>0.17060070675002281</v>
      </c>
      <c r="E72" s="291">
        <f>IF(PPA_ued!E$32=0,"",PPA_ued!E$32/E$11)</f>
        <v>0.16165591256111023</v>
      </c>
      <c r="F72" s="291">
        <f>IF(PPA_ued!F$32=0,"",PPA_ued!F$32/F$11)</f>
        <v>0.16594783583276806</v>
      </c>
      <c r="G72" s="291">
        <f>IF(PPA_ued!G$32=0,"",PPA_ued!G$32/G$11)</f>
        <v>0.1779517881767699</v>
      </c>
      <c r="H72" s="291">
        <f>IF(PPA_ued!H$32=0,"",PPA_ued!H$32/H$11)</f>
        <v>0.14011751629494554</v>
      </c>
      <c r="I72" s="291">
        <f>IF(PPA_ued!I$32=0,"",PPA_ued!I$32/I$11)</f>
        <v>0.11419054873909866</v>
      </c>
      <c r="J72" s="291">
        <f>IF(PPA_ued!J$32=0,"",PPA_ued!J$32/J$11)</f>
        <v>0.12548930581675435</v>
      </c>
      <c r="K72" s="291">
        <f>IF(PPA_ued!K$32=0,"",PPA_ued!K$32/K$11)</f>
        <v>0.12843719892285235</v>
      </c>
      <c r="L72" s="291">
        <f>IF(PPA_ued!L$32=0,"",PPA_ued!L$32/L$11)</f>
        <v>0.11364050480757446</v>
      </c>
      <c r="M72" s="291">
        <f>IF(PPA_ued!M$32=0,"",PPA_ued!M$32/M$11)</f>
        <v>9.7170957009996881E-2</v>
      </c>
      <c r="N72" s="291">
        <f>IF(PPA_ued!N$32=0,"",PPA_ued!N$32/N$11)</f>
        <v>0.10156656229001867</v>
      </c>
      <c r="O72" s="291">
        <f>IF(PPA_ued!O$32=0,"",PPA_ued!O$32/O$11)</f>
        <v>0.10197700234434186</v>
      </c>
      <c r="P72" s="291">
        <f>IF(PPA_ued!P$32=0,"",PPA_ued!P$32/P$11)</f>
        <v>8.3494492373509699E-2</v>
      </c>
      <c r="Q72" s="291">
        <f>IF(PPA_ued!Q$32=0,"",PPA_ued!Q$32/Q$11)</f>
        <v>7.3252760894594329E-2</v>
      </c>
      <c r="R72" s="291">
        <f>IF(PPA_ued!R$32=0,"",PPA_ued!R$32/R$11)</f>
        <v>0.12444668632575626</v>
      </c>
      <c r="S72" s="291">
        <f>IF(PPA_ued!S$32=0,"",PPA_ued!S$32/S$11)</f>
        <v>0.13523211441751951</v>
      </c>
      <c r="T72" s="291">
        <f>IF(PPA_ued!T$32=0,"",PPA_ued!T$32/T$11)</f>
        <v>0.1039294869275724</v>
      </c>
      <c r="U72" s="291">
        <f>IF(PPA_ued!U$32=0,"",PPA_ued!U$32/U$11)</f>
        <v>8.4132356262894378E-2</v>
      </c>
      <c r="V72" s="291">
        <f>IF(PPA_ued!V$32=0,"",PPA_ued!V$32/V$11)</f>
        <v>9.9537157317963101E-2</v>
      </c>
      <c r="W72" s="291">
        <f>IF(PPA_ued!W$32=0,"",PPA_ued!W$32/W$11)</f>
        <v>0.10094818302854271</v>
      </c>
      <c r="X72" s="291">
        <f>IF(PPA_ued!X$32=0,"",PPA_ued!X$32/X$11)</f>
        <v>7.8814794779162867E-2</v>
      </c>
      <c r="Y72" s="291">
        <f>IF(PPA_ued!Y$32=0,"",PPA_ued!Y$32/Y$11)</f>
        <v>8.5317047877548388E-2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0.18259454424152055</v>
      </c>
      <c r="C73" s="253">
        <f>IF(PPA_ued!C$83=0,"",PPA_ued!C$83/C$12)</f>
        <v>0.15234066513712741</v>
      </c>
      <c r="D73" s="253">
        <f>IF(PPA_ued!D$83=0,"",PPA_ued!D$83/D$12)</f>
        <v>0.13549505097893363</v>
      </c>
      <c r="E73" s="253">
        <f>IF(PPA_ued!E$83=0,"",PPA_ued!E$83/E$12)</f>
        <v>0.12673004383076542</v>
      </c>
      <c r="F73" s="253">
        <f>IF(PPA_ued!F$83=0,"",PPA_ued!F$83/F$12)</f>
        <v>0.13121746657586505</v>
      </c>
      <c r="G73" s="253">
        <f>IF(PPA_ued!G$83=0,"",PPA_ued!G$83/G$12)</f>
        <v>0.13965199385095456</v>
      </c>
      <c r="H73" s="253">
        <f>IF(PPA_ued!H$83=0,"",PPA_ued!H$83/H$12)</f>
        <v>0.10527577473314885</v>
      </c>
      <c r="I73" s="253">
        <f>IF(PPA_ued!I$83=0,"",PPA_ued!I$83/I$12)</f>
        <v>8.5440552893634808E-2</v>
      </c>
      <c r="J73" s="253">
        <f>IF(PPA_ued!J$83=0,"",PPA_ued!J$83/J$12)</f>
        <v>9.3494997181322634E-2</v>
      </c>
      <c r="K73" s="253">
        <f>IF(PPA_ued!K$83=0,"",PPA_ued!K$83/K$12)</f>
        <v>0.10412643211201295</v>
      </c>
      <c r="L73" s="253">
        <f>IF(PPA_ued!L$83=0,"",PPA_ued!L$83/L$12)</f>
        <v>9.0486787944300442E-2</v>
      </c>
      <c r="M73" s="253">
        <f>IF(PPA_ued!M$83=0,"",PPA_ued!M$83/M$12)</f>
        <v>7.77603052438917E-2</v>
      </c>
      <c r="N73" s="253">
        <f>IF(PPA_ued!N$83=0,"",PPA_ued!N$83/N$12)</f>
        <v>8.2703034574862846E-2</v>
      </c>
      <c r="O73" s="253">
        <f>IF(PPA_ued!O$83=0,"",PPA_ued!O$83/O$12)</f>
        <v>8.076860319276459E-2</v>
      </c>
      <c r="P73" s="253">
        <f>IF(PPA_ued!P$83=0,"",PPA_ued!P$83/P$12)</f>
        <v>6.4753871578091482E-2</v>
      </c>
      <c r="Q73" s="253">
        <f>IF(PPA_ued!Q$83=0,"",PPA_ued!Q$83/Q$12)</f>
        <v>5.6870283524564379E-2</v>
      </c>
      <c r="R73" s="253">
        <f>IF(PPA_ued!R$83=0,"",PPA_ued!R$83/R$12)</f>
        <v>0.10832452724266069</v>
      </c>
      <c r="S73" s="253">
        <f>IF(PPA_ued!S$83=0,"",PPA_ued!S$83/S$12)</f>
        <v>0.11657899764270423</v>
      </c>
      <c r="T73" s="253">
        <f>IF(PPA_ued!T$83=0,"",PPA_ued!T$83/T$12)</f>
        <v>9.1143243277831201E-2</v>
      </c>
      <c r="U73" s="253">
        <f>IF(PPA_ued!U$83=0,"",PPA_ued!U$83/U$12)</f>
        <v>7.7244648386562434E-2</v>
      </c>
      <c r="V73" s="253">
        <f>IF(PPA_ued!V$83=0,"",PPA_ued!V$83/V$12)</f>
        <v>9.5204875307465381E-2</v>
      </c>
      <c r="W73" s="253">
        <f>IF(PPA_ued!W$83=0,"",PPA_ued!W$83/W$12)</f>
        <v>9.7016528562408416E-2</v>
      </c>
      <c r="X73" s="253">
        <f>IF(PPA_ued!X$83=0,"",PPA_ued!X$83/X$12)</f>
        <v>7.757213845123194E-2</v>
      </c>
      <c r="Y73" s="253">
        <f>IF(PPA_ued!Y$83=0,"",PPA_ued!Y$83/Y$12)</f>
        <v>8.2438202193982721E-2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0.81753066582601397</v>
      </c>
      <c r="C74" s="254">
        <f t="shared" si="19"/>
        <v>1.3294965071212903</v>
      </c>
      <c r="D74" s="254">
        <f t="shared" si="19"/>
        <v>1.1367894161299688</v>
      </c>
      <c r="E74" s="254">
        <f t="shared" si="19"/>
        <v>1.2314615753789813</v>
      </c>
      <c r="F74" s="254">
        <f t="shared" si="19"/>
        <v>1.1969758771682639</v>
      </c>
      <c r="G74" s="254">
        <f t="shared" si="19"/>
        <v>1.2633234807736891</v>
      </c>
      <c r="H74" s="254">
        <f t="shared" si="19"/>
        <v>1.2999545559731922</v>
      </c>
      <c r="I74" s="254">
        <f t="shared" si="19"/>
        <v>1.1280317541602685</v>
      </c>
      <c r="J74" s="254">
        <f t="shared" si="19"/>
        <v>1.1717701128825571</v>
      </c>
      <c r="K74" s="254">
        <f t="shared" si="19"/>
        <v>0.52965968742336977</v>
      </c>
      <c r="L74" s="254">
        <f t="shared" si="19"/>
        <v>0.60707498540033533</v>
      </c>
      <c r="M74" s="254">
        <f t="shared" si="19"/>
        <v>0.73209460234592572</v>
      </c>
      <c r="N74" s="254">
        <f t="shared" si="19"/>
        <v>0.54352132631739314</v>
      </c>
      <c r="O74" s="254">
        <f t="shared" si="19"/>
        <v>0.77488368537725161</v>
      </c>
      <c r="P74" s="254">
        <f t="shared" si="19"/>
        <v>1.0609006745673475</v>
      </c>
      <c r="Q74" s="254">
        <f t="shared" si="19"/>
        <v>1.0707303113752962</v>
      </c>
      <c r="R74" s="254">
        <f t="shared" si="19"/>
        <v>1.0127830792492052</v>
      </c>
      <c r="S74" s="254">
        <f t="shared" si="19"/>
        <v>1.1457340934077589</v>
      </c>
      <c r="T74" s="254">
        <f t="shared" si="19"/>
        <v>1.18537295909499</v>
      </c>
      <c r="U74" s="254">
        <f t="shared" si="19"/>
        <v>1.0596247850428022</v>
      </c>
      <c r="V74" s="254">
        <f t="shared" si="19"/>
        <v>0.96738721990140208</v>
      </c>
      <c r="W74" s="254">
        <f t="shared" si="19"/>
        <v>1.0548873337419209</v>
      </c>
      <c r="X74" s="254">
        <f t="shared" si="19"/>
        <v>0.90804438013693267</v>
      </c>
      <c r="Y74" s="254">
        <f t="shared" si="19"/>
        <v>1.1691504789435245</v>
      </c>
      <c r="DA74" s="109"/>
    </row>
    <row r="75" spans="1:105" ht="12" customHeight="1" x14ac:dyDescent="0.25">
      <c r="A75" s="50" t="s">
        <v>54</v>
      </c>
      <c r="B75" s="255" t="str">
        <f t="shared" ref="B75:Y75" si="20">IF(B$53=0,"",B$58/B$53)</f>
        <v/>
      </c>
      <c r="C75" s="255" t="str">
        <f t="shared" si="20"/>
        <v/>
      </c>
      <c r="D75" s="255" t="str">
        <f t="shared" si="20"/>
        <v/>
      </c>
      <c r="E75" s="255" t="str">
        <f t="shared" si="20"/>
        <v/>
      </c>
      <c r="F75" s="255" t="str">
        <f t="shared" si="20"/>
        <v/>
      </c>
      <c r="G75" s="255" t="str">
        <f t="shared" si="20"/>
        <v/>
      </c>
      <c r="H75" s="255" t="str">
        <f t="shared" si="20"/>
        <v/>
      </c>
      <c r="I75" s="255" t="str">
        <f t="shared" si="20"/>
        <v/>
      </c>
      <c r="J75" s="255" t="str">
        <f t="shared" si="20"/>
        <v/>
      </c>
      <c r="K75" s="255" t="str">
        <f t="shared" si="20"/>
        <v/>
      </c>
      <c r="L75" s="255" t="str">
        <f t="shared" si="20"/>
        <v/>
      </c>
      <c r="M75" s="255" t="str">
        <f t="shared" si="20"/>
        <v/>
      </c>
      <c r="N75" s="255" t="str">
        <f t="shared" si="20"/>
        <v/>
      </c>
      <c r="O75" s="255" t="str">
        <f t="shared" si="20"/>
        <v/>
      </c>
      <c r="P75" s="255" t="str">
        <f t="shared" si="20"/>
        <v/>
      </c>
      <c r="Q75" s="255" t="str">
        <f t="shared" si="20"/>
        <v/>
      </c>
      <c r="R75" s="255" t="str">
        <f t="shared" si="20"/>
        <v/>
      </c>
      <c r="S75" s="255" t="str">
        <f t="shared" si="20"/>
        <v/>
      </c>
      <c r="T75" s="255" t="str">
        <f t="shared" si="20"/>
        <v/>
      </c>
      <c r="U75" s="255" t="str">
        <f t="shared" si="20"/>
        <v/>
      </c>
      <c r="V75" s="255" t="str">
        <f t="shared" si="20"/>
        <v/>
      </c>
      <c r="W75" s="255" t="str">
        <f t="shared" si="20"/>
        <v/>
      </c>
      <c r="X75" s="255" t="str">
        <f t="shared" si="20"/>
        <v/>
      </c>
      <c r="Y75" s="255" t="str">
        <f t="shared" si="20"/>
        <v/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1.030247806708215</v>
      </c>
      <c r="C76" s="293">
        <f t="shared" si="21"/>
        <v>1.5370679762568933</v>
      </c>
      <c r="D76" s="293">
        <f t="shared" si="21"/>
        <v>1.3111897374340791</v>
      </c>
      <c r="E76" s="293">
        <f t="shared" si="21"/>
        <v>1.4247233502819112</v>
      </c>
      <c r="F76" s="293">
        <f t="shared" si="21"/>
        <v>1.3852266029670677</v>
      </c>
      <c r="G76" s="293">
        <f t="shared" si="21"/>
        <v>1.4601657607512863</v>
      </c>
      <c r="H76" s="293">
        <f t="shared" si="21"/>
        <v>1.4535382478520498</v>
      </c>
      <c r="I76" s="293">
        <f t="shared" si="21"/>
        <v>1.2664751669461902</v>
      </c>
      <c r="J76" s="293">
        <f t="shared" si="21"/>
        <v>1.3352016417190826</v>
      </c>
      <c r="K76" s="293">
        <f t="shared" si="21"/>
        <v>0.58932956094524658</v>
      </c>
      <c r="L76" s="293">
        <f t="shared" si="21"/>
        <v>0.6619074151331884</v>
      </c>
      <c r="M76" s="293">
        <f t="shared" si="21"/>
        <v>0.78998055938955059</v>
      </c>
      <c r="N76" s="293">
        <f t="shared" si="21"/>
        <v>0.61384624517468667</v>
      </c>
      <c r="O76" s="293">
        <f t="shared" si="21"/>
        <v>0.86222848060725421</v>
      </c>
      <c r="P76" s="293">
        <f t="shared" si="21"/>
        <v>1.2483779603431087</v>
      </c>
      <c r="Q76" s="293">
        <f t="shared" si="21"/>
        <v>1.2285058071574955</v>
      </c>
      <c r="R76" s="293">
        <f t="shared" si="21"/>
        <v>1.4186978720488299</v>
      </c>
      <c r="S76" s="293">
        <f t="shared" si="21"/>
        <v>1.5894878127633971</v>
      </c>
      <c r="T76" s="293">
        <f t="shared" si="21"/>
        <v>1.55422768805874</v>
      </c>
      <c r="U76" s="293">
        <f t="shared" si="21"/>
        <v>1.3781948402200892</v>
      </c>
      <c r="V76" s="293">
        <f t="shared" si="21"/>
        <v>1.4080028381644907</v>
      </c>
      <c r="W76" s="293">
        <f t="shared" si="21"/>
        <v>1.4767949208475939</v>
      </c>
      <c r="X76" s="293">
        <f t="shared" si="21"/>
        <v>1.3310323958796773</v>
      </c>
      <c r="Y76" s="293">
        <f t="shared" si="21"/>
        <v>1.6347399477972522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0.15045717577876025</v>
      </c>
      <c r="C77" s="256">
        <f t="shared" si="22"/>
        <v>0.35122663696513351</v>
      </c>
      <c r="D77" s="256">
        <f t="shared" si="22"/>
        <v>0.16781921555760673</v>
      </c>
      <c r="E77" s="256">
        <f t="shared" si="22"/>
        <v>0.18529289755752218</v>
      </c>
      <c r="F77" s="256">
        <f t="shared" si="22"/>
        <v>0.14242639860575076</v>
      </c>
      <c r="G77" s="256">
        <f t="shared" si="22"/>
        <v>0.21072995757212457</v>
      </c>
      <c r="H77" s="256">
        <f t="shared" si="22"/>
        <v>0.42662692738382335</v>
      </c>
      <c r="I77" s="256">
        <f t="shared" si="22"/>
        <v>0.12990899627731042</v>
      </c>
      <c r="J77" s="256">
        <f t="shared" si="22"/>
        <v>0.13810848068635265</v>
      </c>
      <c r="K77" s="256">
        <f t="shared" si="22"/>
        <v>6.2192636786465673E-2</v>
      </c>
      <c r="L77" s="256">
        <f t="shared" si="22"/>
        <v>0.22716675155404961</v>
      </c>
      <c r="M77" s="256">
        <f t="shared" si="22"/>
        <v>9.510949857946456E-2</v>
      </c>
      <c r="N77" s="256">
        <f t="shared" si="22"/>
        <v>5.6272888693443608E-2</v>
      </c>
      <c r="O77" s="256">
        <f t="shared" si="22"/>
        <v>0.14768279102416929</v>
      </c>
      <c r="P77" s="256">
        <f t="shared" si="22"/>
        <v>2.9387640726267584E-2</v>
      </c>
      <c r="Q77" s="256">
        <f t="shared" si="22"/>
        <v>3.1163678291097504E-2</v>
      </c>
      <c r="R77" s="256">
        <f t="shared" si="22"/>
        <v>0.1269956619549755</v>
      </c>
      <c r="S77" s="256">
        <f t="shared" si="22"/>
        <v>0.26050338991026917</v>
      </c>
      <c r="T77" s="256">
        <f t="shared" si="22"/>
        <v>0.11414080012349682</v>
      </c>
      <c r="U77" s="256">
        <f t="shared" si="22"/>
        <v>0.11096021993034151</v>
      </c>
      <c r="V77" s="256">
        <f t="shared" si="22"/>
        <v>0.17697691187663675</v>
      </c>
      <c r="W77" s="256">
        <f t="shared" si="22"/>
        <v>0.27045416627805124</v>
      </c>
      <c r="X77" s="256">
        <f t="shared" si="22"/>
        <v>0.12316221519040424</v>
      </c>
      <c r="Y77" s="256">
        <f t="shared" si="22"/>
        <v>0.30521850761205011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LV: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1842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1843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1844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1845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1846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1847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1848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1852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1857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1860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1861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1867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1869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5.2446159373179198</v>
      </c>
      <c r="C32" s="223">
        <v>6.3182740148031673</v>
      </c>
      <c r="D32" s="223">
        <v>7.5533248141850153</v>
      </c>
      <c r="E32" s="223">
        <v>8.1633312832472527</v>
      </c>
      <c r="F32" s="223">
        <v>8.407056275068884</v>
      </c>
      <c r="G32" s="223">
        <v>9.1879757725968378</v>
      </c>
      <c r="H32" s="223">
        <v>10.23585977209849</v>
      </c>
      <c r="I32" s="223">
        <v>8.7655292065481074</v>
      </c>
      <c r="J32" s="223">
        <v>8.2969460025450648</v>
      </c>
      <c r="K32" s="223">
        <v>9.46790824530507</v>
      </c>
      <c r="L32" s="223">
        <v>8.1400954521735649</v>
      </c>
      <c r="M32" s="223">
        <v>7.0807822617240532</v>
      </c>
      <c r="N32" s="223">
        <v>6.0883342490586179</v>
      </c>
      <c r="O32" s="223">
        <v>6.5200416513855837</v>
      </c>
      <c r="P32" s="223">
        <v>4.3493951310642913</v>
      </c>
      <c r="Q32" s="223">
        <v>4.2988138611077273</v>
      </c>
      <c r="R32" s="223">
        <v>3.213541343739267</v>
      </c>
      <c r="S32" s="223">
        <v>3.6636916978254299</v>
      </c>
      <c r="T32" s="223">
        <v>3.9275943674094842</v>
      </c>
      <c r="U32" s="223">
        <v>3.93497089080119</v>
      </c>
      <c r="V32" s="223">
        <v>3.1422804386018219</v>
      </c>
      <c r="W32" s="223">
        <v>3.5699863673523682</v>
      </c>
      <c r="X32" s="223">
        <v>2.9222200699758929</v>
      </c>
      <c r="Y32" s="223">
        <v>3.112995656946294</v>
      </c>
      <c r="DA32" s="89" t="s">
        <v>1872</v>
      </c>
    </row>
    <row r="33" spans="1:105" ht="12" customHeight="1" x14ac:dyDescent="0.25">
      <c r="A33" s="55" t="s">
        <v>91</v>
      </c>
      <c r="B33" s="259">
        <v>2.7681723390411628E-2</v>
      </c>
      <c r="C33" s="259">
        <v>3.3348621833752277E-2</v>
      </c>
      <c r="D33" s="259">
        <v>3.9867370781556638E-2</v>
      </c>
      <c r="E33" s="259">
        <v>4.3087059419070962E-2</v>
      </c>
      <c r="F33" s="259">
        <v>4.4373469689355731E-2</v>
      </c>
      <c r="G33" s="259">
        <v>4.8495258163440587E-2</v>
      </c>
      <c r="H33" s="259">
        <v>5.4026117875366098E-2</v>
      </c>
      <c r="I33" s="259">
        <v>4.6265533598285863E-2</v>
      </c>
      <c r="J33" s="259">
        <v>4.3792294223910302E-2</v>
      </c>
      <c r="K33" s="259">
        <v>4.997277593906118E-2</v>
      </c>
      <c r="L33" s="259">
        <v>4.2964417861308758E-2</v>
      </c>
      <c r="M33" s="259">
        <v>3.737323348261834E-2</v>
      </c>
      <c r="N33" s="259">
        <v>3.2134971673907373E-2</v>
      </c>
      <c r="O33" s="259">
        <v>3.4413576063955342E-2</v>
      </c>
      <c r="P33" s="259">
        <v>2.295663865064853E-2</v>
      </c>
      <c r="Q33" s="259">
        <v>2.2689664530515651E-2</v>
      </c>
      <c r="R33" s="259">
        <v>1.696146365140103E-2</v>
      </c>
      <c r="S33" s="259">
        <v>1.9337412188047919E-2</v>
      </c>
      <c r="T33" s="259">
        <v>2.07303227099239E-2</v>
      </c>
      <c r="U33" s="259">
        <v>2.0769256901512281E-2</v>
      </c>
      <c r="V33" s="259">
        <v>1.6585339891638889E-2</v>
      </c>
      <c r="W33" s="259">
        <v>1.8842824010522209E-2</v>
      </c>
      <c r="X33" s="259">
        <v>1.5423834392759E-2</v>
      </c>
      <c r="Y33" s="259">
        <v>1.6430771233196331E-2</v>
      </c>
      <c r="DA33" s="67" t="s">
        <v>1873</v>
      </c>
    </row>
    <row r="34" spans="1:105" ht="12" customHeight="1" x14ac:dyDescent="0.25">
      <c r="A34" s="173" t="s">
        <v>92</v>
      </c>
      <c r="B34" s="224">
        <v>3.9282445605005531E-2</v>
      </c>
      <c r="C34" s="224">
        <v>4.7324200329233707E-2</v>
      </c>
      <c r="D34" s="224">
        <v>5.6574794930706718E-2</v>
      </c>
      <c r="E34" s="224">
        <v>6.1143775047458403E-2</v>
      </c>
      <c r="F34" s="224">
        <v>6.2969287886940284E-2</v>
      </c>
      <c r="G34" s="224">
        <v>6.8818415459129728E-2</v>
      </c>
      <c r="H34" s="224">
        <v>7.6667121000992267E-2</v>
      </c>
      <c r="I34" s="224">
        <v>6.5654268750866052E-2</v>
      </c>
      <c r="J34" s="224">
        <v>6.2144556229653689E-2</v>
      </c>
      <c r="K34" s="224">
        <v>7.0915124209255748E-2</v>
      </c>
      <c r="L34" s="224">
        <v>6.0969737461222889E-2</v>
      </c>
      <c r="M34" s="224">
        <v>5.303542668418721E-2</v>
      </c>
      <c r="N34" s="224">
        <v>4.5601939553948E-2</v>
      </c>
      <c r="O34" s="224">
        <v>4.8835450406758227E-2</v>
      </c>
      <c r="P34" s="224">
        <v>3.2577195297754873E-2</v>
      </c>
      <c r="Q34" s="224">
        <v>3.2198338959796638E-2</v>
      </c>
      <c r="R34" s="224">
        <v>2.4069591472698101E-2</v>
      </c>
      <c r="S34" s="224">
        <v>2.744124098435578E-2</v>
      </c>
      <c r="T34" s="224">
        <v>2.941788568369505E-2</v>
      </c>
      <c r="U34" s="224">
        <v>2.9473136227227879E-2</v>
      </c>
      <c r="V34" s="224">
        <v>2.3535843594170991E-2</v>
      </c>
      <c r="W34" s="224">
        <v>2.6739383195138001E-2</v>
      </c>
      <c r="X34" s="224">
        <v>2.1887580011150432E-2</v>
      </c>
      <c r="Y34" s="224">
        <v>2.3316499052941621E-2</v>
      </c>
      <c r="DA34" s="177" t="s">
        <v>1874</v>
      </c>
    </row>
    <row r="35" spans="1:105" ht="12" customHeight="1" x14ac:dyDescent="0.25">
      <c r="A35" s="173" t="s">
        <v>93</v>
      </c>
      <c r="B35" s="224">
        <v>0.13978254948957911</v>
      </c>
      <c r="C35" s="224">
        <v>0.16839830801504219</v>
      </c>
      <c r="D35" s="224">
        <v>0.20131559913002481</v>
      </c>
      <c r="E35" s="224">
        <v>0.21757384577048761</v>
      </c>
      <c r="F35" s="224">
        <v>0.2240697457812604</v>
      </c>
      <c r="G35" s="224">
        <v>0.24488326570697119</v>
      </c>
      <c r="H35" s="224">
        <v>0.2728120785376757</v>
      </c>
      <c r="I35" s="224">
        <v>0.23362397451396569</v>
      </c>
      <c r="J35" s="224">
        <v>0.221135022855415</v>
      </c>
      <c r="K35" s="224">
        <v>0.25234418852162338</v>
      </c>
      <c r="L35" s="224">
        <v>0.21695455088860499</v>
      </c>
      <c r="M35" s="224">
        <v>0.1887211206177726</v>
      </c>
      <c r="N35" s="224">
        <v>0.16226981987364561</v>
      </c>
      <c r="O35" s="224">
        <v>0.17377593625328469</v>
      </c>
      <c r="P35" s="224">
        <v>0.1159226047107374</v>
      </c>
      <c r="Q35" s="224">
        <v>0.1145744833299409</v>
      </c>
      <c r="R35" s="224">
        <v>8.564916998949916E-2</v>
      </c>
      <c r="S35" s="224">
        <v>9.7646838603714703E-2</v>
      </c>
      <c r="T35" s="224">
        <v>0.1046805258208236</v>
      </c>
      <c r="U35" s="224">
        <v>0.1048771292073175</v>
      </c>
      <c r="V35" s="224">
        <v>8.3749882964567438E-2</v>
      </c>
      <c r="W35" s="224">
        <v>9.5149349721722065E-2</v>
      </c>
      <c r="X35" s="224">
        <v>7.7884706234428058E-2</v>
      </c>
      <c r="Y35" s="224">
        <v>8.2969367935081639E-2</v>
      </c>
      <c r="DA35" s="177" t="s">
        <v>1875</v>
      </c>
    </row>
    <row r="36" spans="1:105" ht="12" customHeight="1" x14ac:dyDescent="0.25">
      <c r="A36" s="173" t="s">
        <v>94</v>
      </c>
      <c r="B36" s="224">
        <v>0.1107268935616465</v>
      </c>
      <c r="C36" s="224">
        <v>0.13339448733500911</v>
      </c>
      <c r="D36" s="224">
        <v>0.1594694831262265</v>
      </c>
      <c r="E36" s="224">
        <v>0.17234823767628379</v>
      </c>
      <c r="F36" s="224">
        <v>0.1774938787574229</v>
      </c>
      <c r="G36" s="224">
        <v>0.19398103265376229</v>
      </c>
      <c r="H36" s="224">
        <v>0.21610447150146439</v>
      </c>
      <c r="I36" s="224">
        <v>0.1850621343931434</v>
      </c>
      <c r="J36" s="224">
        <v>0.17516917689564121</v>
      </c>
      <c r="K36" s="224">
        <v>0.19989110375624469</v>
      </c>
      <c r="L36" s="224">
        <v>0.17185767144523501</v>
      </c>
      <c r="M36" s="224">
        <v>0.1494929339304733</v>
      </c>
      <c r="N36" s="224">
        <v>0.12853988669562941</v>
      </c>
      <c r="O36" s="224">
        <v>0.1376543042558214</v>
      </c>
      <c r="P36" s="224">
        <v>9.1826554602594118E-2</v>
      </c>
      <c r="Q36" s="224">
        <v>9.0758658122062602E-2</v>
      </c>
      <c r="R36" s="224">
        <v>6.7845854605604106E-2</v>
      </c>
      <c r="S36" s="224">
        <v>7.7349648752191677E-2</v>
      </c>
      <c r="T36" s="224">
        <v>8.2921290839695572E-2</v>
      </c>
      <c r="U36" s="224">
        <v>8.3077027606049139E-2</v>
      </c>
      <c r="V36" s="224">
        <v>6.6341359566555541E-2</v>
      </c>
      <c r="W36" s="224">
        <v>7.5371296042088851E-2</v>
      </c>
      <c r="X36" s="224">
        <v>6.1695337571035958E-2</v>
      </c>
      <c r="Y36" s="224">
        <v>6.5723084932785322E-2</v>
      </c>
      <c r="DA36" s="177" t="s">
        <v>1876</v>
      </c>
    </row>
    <row r="37" spans="1:105" ht="12" customHeight="1" x14ac:dyDescent="0.25">
      <c r="A37" s="56" t="s">
        <v>95</v>
      </c>
      <c r="B37" s="260">
        <v>7.2324609080430424E-2</v>
      </c>
      <c r="C37" s="260">
        <v>7.4682342121526066E-2</v>
      </c>
      <c r="D37" s="260">
        <v>0.1034128052304986</v>
      </c>
      <c r="E37" s="260">
        <v>0.1104995990772412</v>
      </c>
      <c r="F37" s="260">
        <v>0.1217171638287822</v>
      </c>
      <c r="G37" s="260">
        <v>0.12120702541421829</v>
      </c>
      <c r="H37" s="260">
        <v>0.120583380527335</v>
      </c>
      <c r="I37" s="260">
        <v>0.1320952496353078</v>
      </c>
      <c r="J37" s="260">
        <v>0.1230857667463124</v>
      </c>
      <c r="K37" s="260">
        <v>0.16580556160592971</v>
      </c>
      <c r="L37" s="260">
        <v>9.9343606986886213E-2</v>
      </c>
      <c r="M37" s="260">
        <v>0.1137416930796576</v>
      </c>
      <c r="N37" s="260">
        <v>0.11002326810816999</v>
      </c>
      <c r="O37" s="260">
        <v>9.2150340266502123E-2</v>
      </c>
      <c r="P37" s="260">
        <v>0.10058063757278179</v>
      </c>
      <c r="Q37" s="260">
        <v>9.7831209647469386E-2</v>
      </c>
      <c r="R37" s="260">
        <v>4.7285157713300177E-2</v>
      </c>
      <c r="S37" s="260">
        <v>4.5071953310058442E-2</v>
      </c>
      <c r="T37" s="260">
        <v>6.0822081641999468E-2</v>
      </c>
      <c r="U37" s="260">
        <v>6.0820108297545972E-2</v>
      </c>
      <c r="V37" s="260">
        <v>4.112303126517855E-2</v>
      </c>
      <c r="W37" s="260">
        <v>4.2700228408204213E-2</v>
      </c>
      <c r="X37" s="260">
        <v>4.1939054634679063E-2</v>
      </c>
      <c r="Y37" s="260">
        <v>3.4011108068907558E-2</v>
      </c>
      <c r="DA37" s="68" t="s">
        <v>1877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4.9238469833882059E-4</v>
      </c>
      <c r="T38" s="226">
        <v>1.463478797019706E-4</v>
      </c>
      <c r="U38" s="226">
        <v>9.7867230194782063E-5</v>
      </c>
      <c r="V38" s="226">
        <v>6.1978309754943316E-5</v>
      </c>
      <c r="W38" s="226">
        <v>4.1348773547468462E-5</v>
      </c>
      <c r="X38" s="226">
        <v>6.2325300005918122E-5</v>
      </c>
      <c r="Y38" s="226">
        <v>3.1709496151687829E-4</v>
      </c>
      <c r="DA38" s="69" t="s">
        <v>1878</v>
      </c>
    </row>
    <row r="39" spans="1:105" ht="12" customHeight="1" x14ac:dyDescent="0.25">
      <c r="A39" s="37" t="s">
        <v>35</v>
      </c>
      <c r="B39" s="226">
        <v>2.5577701011918579E-2</v>
      </c>
      <c r="C39" s="226">
        <v>5.1596712437634022E-2</v>
      </c>
      <c r="D39" s="226">
        <v>4.1177535647108632E-2</v>
      </c>
      <c r="E39" s="226">
        <v>4.8668478950161062E-2</v>
      </c>
      <c r="F39" s="226">
        <v>4.2885488766597417E-2</v>
      </c>
      <c r="G39" s="226">
        <v>5.9573537552307237E-2</v>
      </c>
      <c r="H39" s="226">
        <v>9.3994404090236947E-2</v>
      </c>
      <c r="I39" s="226">
        <v>4.4531547134840463E-2</v>
      </c>
      <c r="J39" s="226">
        <v>4.3846854573917453E-2</v>
      </c>
      <c r="K39" s="226">
        <v>2.5411469971888399E-2</v>
      </c>
      <c r="L39" s="226">
        <v>4.8753992492632167E-2</v>
      </c>
      <c r="M39" s="226">
        <v>2.736513365060974E-2</v>
      </c>
      <c r="N39" s="226">
        <v>1.5318038493274511E-2</v>
      </c>
      <c r="O39" s="226">
        <v>3.2811738201396837E-2</v>
      </c>
      <c r="P39" s="226">
        <v>8.0581494157073909E-3</v>
      </c>
      <c r="Q39" s="226">
        <v>8.3571995166550408E-3</v>
      </c>
      <c r="R39" s="226">
        <v>1.4640953816439281E-2</v>
      </c>
      <c r="S39" s="226">
        <v>2.4404755480545989E-2</v>
      </c>
      <c r="T39" s="226">
        <v>1.7464377015241211E-2</v>
      </c>
      <c r="U39" s="226">
        <v>1.6791586012047222E-2</v>
      </c>
      <c r="V39" s="226">
        <v>1.640185028635336E-2</v>
      </c>
      <c r="W39" s="226">
        <v>2.3959414867909722E-2</v>
      </c>
      <c r="X39" s="226">
        <v>1.211564050008662E-2</v>
      </c>
      <c r="Y39" s="226">
        <v>1.9797706272232238E-2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1.120244614090149E-4</v>
      </c>
      <c r="T41" s="226">
        <v>1.8371861547936599E-4</v>
      </c>
      <c r="U41" s="226">
        <v>1.939199422491382E-4</v>
      </c>
      <c r="V41" s="226">
        <v>9.2035860027930906E-5</v>
      </c>
      <c r="W41" s="226">
        <v>9.1951056561448533E-5</v>
      </c>
      <c r="X41" s="226">
        <v>9.7518836499708962E-5</v>
      </c>
      <c r="Y41" s="226">
        <v>6.7445885913576726E-5</v>
      </c>
      <c r="DA41" s="69" t="s">
        <v>1881</v>
      </c>
    </row>
    <row r="42" spans="1:105" ht="12" customHeight="1" x14ac:dyDescent="0.25">
      <c r="A42" s="37" t="s">
        <v>40</v>
      </c>
      <c r="B42" s="226">
        <v>4.6746908068511839E-2</v>
      </c>
      <c r="C42" s="226">
        <v>2.308562968389204E-2</v>
      </c>
      <c r="D42" s="226">
        <v>6.2235269583389957E-2</v>
      </c>
      <c r="E42" s="226">
        <v>6.183112012708019E-2</v>
      </c>
      <c r="F42" s="226">
        <v>7.8831675062184803E-2</v>
      </c>
      <c r="G42" s="226">
        <v>6.1633487861911009E-2</v>
      </c>
      <c r="H42" s="226">
        <v>2.658897643709807E-2</v>
      </c>
      <c r="I42" s="226">
        <v>8.7563702500467383E-2</v>
      </c>
      <c r="J42" s="226">
        <v>7.9238912172394996E-2</v>
      </c>
      <c r="K42" s="226">
        <v>0.14039409163404129</v>
      </c>
      <c r="L42" s="226">
        <v>5.0589614494254052E-2</v>
      </c>
      <c r="M42" s="226">
        <v>8.6376559429047914E-2</v>
      </c>
      <c r="N42" s="226">
        <v>9.4705229614895484E-2</v>
      </c>
      <c r="O42" s="226">
        <v>5.9338602065105273E-2</v>
      </c>
      <c r="P42" s="226">
        <v>9.2522488157074423E-2</v>
      </c>
      <c r="Q42" s="226">
        <v>8.9474010130814338E-2</v>
      </c>
      <c r="R42" s="226">
        <v>3.2644203896860902E-2</v>
      </c>
      <c r="S42" s="226">
        <v>2.006278866976462E-2</v>
      </c>
      <c r="T42" s="226">
        <v>4.3027638131576923E-2</v>
      </c>
      <c r="U42" s="226">
        <v>4.3736735113054842E-2</v>
      </c>
      <c r="V42" s="226">
        <v>2.456716680904231E-2</v>
      </c>
      <c r="W42" s="226">
        <v>1.860751371018558E-2</v>
      </c>
      <c r="X42" s="226">
        <v>2.9663569998086808E-2</v>
      </c>
      <c r="Y42" s="226">
        <v>1.382886094924487E-2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0.38835050261200232</v>
      </c>
      <c r="C43" s="261">
        <f t="shared" si="1"/>
        <v>0.36979158999405298</v>
      </c>
      <c r="D43" s="261">
        <f t="shared" si="1"/>
        <v>0.5611634811732924</v>
      </c>
      <c r="E43" s="261">
        <f t="shared" si="1"/>
        <v>0.60299971470710501</v>
      </c>
      <c r="F43" s="261">
        <f t="shared" si="1"/>
        <v>0.67136433386420769</v>
      </c>
      <c r="G43" s="261">
        <f t="shared" si="1"/>
        <v>0.65722081404045696</v>
      </c>
      <c r="H43" s="261">
        <f t="shared" si="1"/>
        <v>0.5653967546868357</v>
      </c>
      <c r="I43" s="261">
        <f t="shared" si="1"/>
        <v>0.74996598648011648</v>
      </c>
      <c r="J43" s="261">
        <f t="shared" si="1"/>
        <v>0.69853852994093657</v>
      </c>
      <c r="K43" s="261">
        <f t="shared" si="1"/>
        <v>0.85854050775807667</v>
      </c>
      <c r="L43" s="261">
        <f t="shared" si="1"/>
        <v>0.5219295920700654</v>
      </c>
      <c r="M43" s="261">
        <f t="shared" si="1"/>
        <v>0.61893727858777958</v>
      </c>
      <c r="N43" s="261">
        <f t="shared" si="1"/>
        <v>0.56660312561910287</v>
      </c>
      <c r="O43" s="261">
        <f t="shared" si="1"/>
        <v>0.50124653135744746</v>
      </c>
      <c r="P43" s="261">
        <f t="shared" si="1"/>
        <v>0.53448095375710425</v>
      </c>
      <c r="Q43" s="261">
        <f t="shared" si="1"/>
        <v>0.52452221533739141</v>
      </c>
      <c r="R43" s="261">
        <f t="shared" si="1"/>
        <v>0.25615429612341672</v>
      </c>
      <c r="S43" s="261">
        <f t="shared" si="1"/>
        <v>0.23371046640850252</v>
      </c>
      <c r="T43" s="261">
        <f t="shared" si="1"/>
        <v>0.33636954428057736</v>
      </c>
      <c r="U43" s="261">
        <f t="shared" si="1"/>
        <v>0.33230793412003051</v>
      </c>
      <c r="V43" s="261">
        <f t="shared" si="1"/>
        <v>0.21829073934731272</v>
      </c>
      <c r="W43" s="261">
        <f t="shared" si="1"/>
        <v>0.21956213340868735</v>
      </c>
      <c r="X43" s="261">
        <f t="shared" si="1"/>
        <v>0.22290991488260584</v>
      </c>
      <c r="Y43" s="261">
        <f t="shared" si="1"/>
        <v>0.17340854030174158</v>
      </c>
      <c r="DA43" s="70"/>
    </row>
    <row r="44" spans="1:105" ht="12" customHeight="1" x14ac:dyDescent="0.25">
      <c r="A44" s="60" t="s">
        <v>1884</v>
      </c>
      <c r="B44" s="262">
        <v>0.11440081669397099</v>
      </c>
      <c r="C44" s="262">
        <v>0.1473985616624422</v>
      </c>
      <c r="D44" s="262">
        <v>0.16461035533348661</v>
      </c>
      <c r="E44" s="262">
        <v>0.17827059710401649</v>
      </c>
      <c r="F44" s="262">
        <v>0.17862566500768681</v>
      </c>
      <c r="G44" s="262">
        <v>0.2027573180004153</v>
      </c>
      <c r="H44" s="262">
        <v>0.24195868587682079</v>
      </c>
      <c r="I44" s="262">
        <v>0.1813975291995874</v>
      </c>
      <c r="J44" s="262">
        <v>0.17282386151907381</v>
      </c>
      <c r="K44" s="262">
        <v>0.19065959560489579</v>
      </c>
      <c r="L44" s="262">
        <v>0.18553837395910661</v>
      </c>
      <c r="M44" s="262">
        <v>0.14508134844389309</v>
      </c>
      <c r="N44" s="262">
        <v>0.1211360082965411</v>
      </c>
      <c r="O44" s="262">
        <v>0.1404225313880533</v>
      </c>
      <c r="P44" s="262">
        <v>7.3693112779829872E-2</v>
      </c>
      <c r="Q44" s="262">
        <v>7.3236710011395645E-2</v>
      </c>
      <c r="R44" s="262">
        <v>6.8298433279926213E-2</v>
      </c>
      <c r="S44" s="262">
        <v>8.3607990663151291E-2</v>
      </c>
      <c r="T44" s="262">
        <v>8.1196560811851184E-2</v>
      </c>
      <c r="U44" s="262">
        <v>8.1792277405370414E-2</v>
      </c>
      <c r="V44" s="262">
        <v>6.9959985547124015E-2</v>
      </c>
      <c r="W44" s="262">
        <v>8.2273408120245181E-2</v>
      </c>
      <c r="X44" s="262">
        <v>6.3079124411612147E-2</v>
      </c>
      <c r="Y44" s="262">
        <v>7.3534008527486025E-2</v>
      </c>
      <c r="DA44" s="72" t="s">
        <v>1885</v>
      </c>
    </row>
    <row r="45" spans="1:105" ht="12" customHeight="1" x14ac:dyDescent="0.25">
      <c r="A45" s="64" t="s">
        <v>28</v>
      </c>
      <c r="B45" s="229">
        <v>0</v>
      </c>
      <c r="C45" s="229">
        <v>1.9704163391567699E-2</v>
      </c>
      <c r="D45" s="229">
        <v>1.9704163398824991E-2</v>
      </c>
      <c r="E45" s="229">
        <v>1.8151457378104949E-2</v>
      </c>
      <c r="F45" s="229">
        <v>1.8151457377922758E-2</v>
      </c>
      <c r="G45" s="229">
        <v>1.8151457378035939E-2</v>
      </c>
      <c r="H45" s="229">
        <v>1.8151457373112471E-2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2.616920257937179E-3</v>
      </c>
      <c r="T47" s="229">
        <v>2.3651974535194649E-3</v>
      </c>
      <c r="U47" s="229">
        <v>2.4599050439678811E-3</v>
      </c>
      <c r="V47" s="229">
        <v>2.9957506209892788E-3</v>
      </c>
      <c r="W47" s="229">
        <v>3.0580582442616389E-3</v>
      </c>
      <c r="X47" s="229">
        <v>4.0051341501671439E-3</v>
      </c>
      <c r="Y47" s="229">
        <v>2.14064077084535E-2</v>
      </c>
      <c r="DA47" s="73" t="s">
        <v>1888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1.340160244050461E-3</v>
      </c>
      <c r="T48" s="229">
        <v>5.9806164695824261E-4</v>
      </c>
      <c r="U48" s="229">
        <v>3.6802062888387601E-4</v>
      </c>
      <c r="V48" s="229">
        <v>1.9068052373129809E-4</v>
      </c>
      <c r="W48" s="229">
        <v>1.049052601679921E-4</v>
      </c>
      <c r="X48" s="229">
        <v>2.202401279874712E-4</v>
      </c>
      <c r="Y48" s="229">
        <v>5.9701801348190672E-4</v>
      </c>
      <c r="DA48" s="73" t="s">
        <v>1889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2.990766010903197E-5</v>
      </c>
      <c r="V50" s="229">
        <v>2.9907660109709929E-5</v>
      </c>
      <c r="W50" s="229">
        <v>0</v>
      </c>
      <c r="X50" s="229">
        <v>2.9907660113258058E-5</v>
      </c>
      <c r="Y50" s="229">
        <v>5.9815320177306287E-5</v>
      </c>
      <c r="DA50" s="73" t="s">
        <v>1891</v>
      </c>
    </row>
    <row r="51" spans="1:105" ht="12" customHeight="1" x14ac:dyDescent="0.25">
      <c r="A51" s="64" t="s">
        <v>35</v>
      </c>
      <c r="B51" s="229">
        <v>6.5937945797588479E-2</v>
      </c>
      <c r="C51" s="229">
        <v>8.6155150706080832E-2</v>
      </c>
      <c r="D51" s="229">
        <v>8.8829329238789792E-2</v>
      </c>
      <c r="E51" s="229">
        <v>0.1116562688324266</v>
      </c>
      <c r="F51" s="229">
        <v>0.1120113367367655</v>
      </c>
      <c r="G51" s="229">
        <v>0.13337403886446281</v>
      </c>
      <c r="H51" s="229">
        <v>0.15042130754376101</v>
      </c>
      <c r="I51" s="229">
        <v>0.1357061014759687</v>
      </c>
      <c r="J51" s="229">
        <v>0.1354392863903511</v>
      </c>
      <c r="K51" s="229">
        <v>6.8120435246012426E-2</v>
      </c>
      <c r="L51" s="229">
        <v>6.5077796008029973E-2</v>
      </c>
      <c r="M51" s="229">
        <v>6.8236108107875171E-2</v>
      </c>
      <c r="N51" s="229">
        <v>4.567648954700395E-2</v>
      </c>
      <c r="O51" s="229">
        <v>6.8424824294086431E-2</v>
      </c>
      <c r="P51" s="229">
        <v>6.6771981769199212E-2</v>
      </c>
      <c r="Q51" s="229">
        <v>6.4929857416048634E-2</v>
      </c>
      <c r="R51" s="229">
        <v>5.5836908233795383E-2</v>
      </c>
      <c r="S51" s="229">
        <v>6.6424247486046861E-2</v>
      </c>
      <c r="T51" s="229">
        <v>7.1369493716649968E-2</v>
      </c>
      <c r="U51" s="229">
        <v>6.3143199534840738E-2</v>
      </c>
      <c r="V51" s="229">
        <v>5.0461418117565812E-2</v>
      </c>
      <c r="W51" s="229">
        <v>6.0787018200321223E-2</v>
      </c>
      <c r="X51" s="229">
        <v>4.2813275092713453E-2</v>
      </c>
      <c r="Y51" s="229">
        <v>3.7274598163292608E-2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1.592333670131077E-2</v>
      </c>
      <c r="C53" s="229">
        <v>8.9997133831205365E-3</v>
      </c>
      <c r="D53" s="229">
        <v>1.3847246628367281E-2</v>
      </c>
      <c r="E53" s="229">
        <v>1.3847246628141029E-2</v>
      </c>
      <c r="F53" s="229">
        <v>1.384724662800204E-2</v>
      </c>
      <c r="G53" s="229">
        <v>1.8692287564914121E-2</v>
      </c>
      <c r="H53" s="229">
        <v>1.3847246624332401E-2</v>
      </c>
      <c r="I53" s="229">
        <v>1.1075803458449879E-2</v>
      </c>
      <c r="J53" s="229">
        <v>4.8450409366824574E-3</v>
      </c>
      <c r="K53" s="229">
        <v>0.1128465861803552</v>
      </c>
      <c r="L53" s="229">
        <v>0.1079990529111373</v>
      </c>
      <c r="M53" s="229">
        <v>7.4076289471252388E-2</v>
      </c>
      <c r="N53" s="229">
        <v>7.0614477812551951E-2</v>
      </c>
      <c r="O53" s="229">
        <v>6.7152666156876345E-2</v>
      </c>
      <c r="P53" s="229">
        <v>2.0760900726882739E-3</v>
      </c>
      <c r="Q53" s="229">
        <v>3.461811657646864E-3</v>
      </c>
      <c r="R53" s="229">
        <v>7.6164841081951609E-3</v>
      </c>
      <c r="S53" s="229">
        <v>6.2307625188980443E-3</v>
      </c>
      <c r="T53" s="229">
        <v>5.5727940000732624E-3</v>
      </c>
      <c r="U53" s="229">
        <v>1.2002940923758171E-2</v>
      </c>
      <c r="V53" s="229">
        <v>1.3981831101289401E-2</v>
      </c>
      <c r="W53" s="229">
        <v>1.5878475203089569E-2</v>
      </c>
      <c r="X53" s="229">
        <v>1.4141338623552199E-2</v>
      </c>
      <c r="Y53" s="229">
        <v>1.01237429400091E-2</v>
      </c>
      <c r="DA53" s="73" t="s">
        <v>1894</v>
      </c>
    </row>
    <row r="54" spans="1:105" ht="12" customHeight="1" x14ac:dyDescent="0.25">
      <c r="A54" s="64" t="s">
        <v>39</v>
      </c>
      <c r="B54" s="229">
        <v>3.2539534195071738E-2</v>
      </c>
      <c r="C54" s="229">
        <v>3.2539534181673137E-2</v>
      </c>
      <c r="D54" s="229">
        <v>4.2229616067504513E-2</v>
      </c>
      <c r="E54" s="229">
        <v>3.4615624265343918E-2</v>
      </c>
      <c r="F54" s="229">
        <v>3.4615624264996467E-2</v>
      </c>
      <c r="G54" s="229">
        <v>3.2539534193002477E-2</v>
      </c>
      <c r="H54" s="229">
        <v>5.9538674335614952E-2</v>
      </c>
      <c r="I54" s="229">
        <v>3.4615624265168878E-2</v>
      </c>
      <c r="J54" s="229">
        <v>3.2539534192040191E-2</v>
      </c>
      <c r="K54" s="229">
        <v>9.6925741785282328E-3</v>
      </c>
      <c r="L54" s="229">
        <v>1.246152503993923E-2</v>
      </c>
      <c r="M54" s="229">
        <v>2.7689508647655409E-3</v>
      </c>
      <c r="N54" s="229">
        <v>4.8450409369851736E-3</v>
      </c>
      <c r="O54" s="229">
        <v>4.8450409370905433E-3</v>
      </c>
      <c r="P54" s="229">
        <v>4.8450409379423827E-3</v>
      </c>
      <c r="Q54" s="229">
        <v>4.8450409377001442E-3</v>
      </c>
      <c r="R54" s="229">
        <v>4.8450409379356641E-3</v>
      </c>
      <c r="S54" s="229">
        <v>6.9959001562187274E-3</v>
      </c>
      <c r="T54" s="229">
        <v>1.291013994650246E-3</v>
      </c>
      <c r="U54" s="229">
        <v>3.7883036138107208E-3</v>
      </c>
      <c r="V54" s="229">
        <v>2.300397523438523E-3</v>
      </c>
      <c r="W54" s="229">
        <v>2.444951212404782E-3</v>
      </c>
      <c r="X54" s="229">
        <v>1.8692287570786299E-3</v>
      </c>
      <c r="Y54" s="229">
        <v>4.072426382071604E-3</v>
      </c>
      <c r="DA54" s="73" t="s">
        <v>1895</v>
      </c>
    </row>
    <row r="55" spans="1:105" ht="12" customHeight="1" x14ac:dyDescent="0.25">
      <c r="A55" s="60" t="s">
        <v>1896</v>
      </c>
      <c r="B55" s="262">
        <v>0.27394968591803132</v>
      </c>
      <c r="C55" s="262">
        <v>0.22239302833161079</v>
      </c>
      <c r="D55" s="262">
        <v>0.39655312583980579</v>
      </c>
      <c r="E55" s="262">
        <v>0.42472911760308851</v>
      </c>
      <c r="F55" s="262">
        <v>0.4927386688565209</v>
      </c>
      <c r="G55" s="262">
        <v>0.4544634960400416</v>
      </c>
      <c r="H55" s="262">
        <v>0.32343806881001491</v>
      </c>
      <c r="I55" s="262">
        <v>0.56856845728052907</v>
      </c>
      <c r="J55" s="262">
        <v>0.52571466842186276</v>
      </c>
      <c r="K55" s="262">
        <v>0.66788091215318091</v>
      </c>
      <c r="L55" s="262">
        <v>0.33639121811095879</v>
      </c>
      <c r="M55" s="262">
        <v>0.47385593014388649</v>
      </c>
      <c r="N55" s="262">
        <v>0.44546711732256178</v>
      </c>
      <c r="O55" s="262">
        <v>0.36082399996939413</v>
      </c>
      <c r="P55" s="262">
        <v>0.46078784097727438</v>
      </c>
      <c r="Q55" s="262">
        <v>0.45128550532599582</v>
      </c>
      <c r="R55" s="262">
        <v>0.18785586284349051</v>
      </c>
      <c r="S55" s="262">
        <v>0.15010247574535121</v>
      </c>
      <c r="T55" s="262">
        <v>0.25517298346872619</v>
      </c>
      <c r="U55" s="262">
        <v>0.25051565671466008</v>
      </c>
      <c r="V55" s="262">
        <v>0.1483307538001887</v>
      </c>
      <c r="W55" s="262">
        <v>0.13728872528844219</v>
      </c>
      <c r="X55" s="262">
        <v>0.15983079047099369</v>
      </c>
      <c r="Y55" s="262">
        <v>9.9874531774255565E-2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3.9673975769324885</v>
      </c>
      <c r="C56" s="261">
        <f t="shared" si="2"/>
        <v>4.8565740288821369</v>
      </c>
      <c r="D56" s="261">
        <f t="shared" si="2"/>
        <v>5.7132845976887197</v>
      </c>
      <c r="E56" s="261">
        <f t="shared" si="2"/>
        <v>6.1781554926273961</v>
      </c>
      <c r="F56" s="261">
        <f t="shared" si="2"/>
        <v>6.3217169088361667</v>
      </c>
      <c r="G56" s="261">
        <f t="shared" si="2"/>
        <v>6.9708662777641077</v>
      </c>
      <c r="H56" s="261">
        <f t="shared" si="2"/>
        <v>7.8908475715888393</v>
      </c>
      <c r="I56" s="261">
        <f t="shared" si="2"/>
        <v>6.5530651092203369</v>
      </c>
      <c r="J56" s="261">
        <f t="shared" si="2"/>
        <v>6.2121069821882315</v>
      </c>
      <c r="K56" s="261">
        <f t="shared" si="2"/>
        <v>7.0250109685808448</v>
      </c>
      <c r="L56" s="261">
        <f t="shared" si="2"/>
        <v>6.2235522324449946</v>
      </c>
      <c r="M56" s="261">
        <f t="shared" si="2"/>
        <v>5.2784853440256541</v>
      </c>
      <c r="N56" s="261">
        <f t="shared" si="2"/>
        <v>4.5046455868674169</v>
      </c>
      <c r="O56" s="261">
        <f t="shared" si="2"/>
        <v>4.9178253348660963</v>
      </c>
      <c r="P56" s="261">
        <f t="shared" si="2"/>
        <v>3.1112996315876771</v>
      </c>
      <c r="Q56" s="261">
        <f t="shared" si="2"/>
        <v>3.0790373696682694</v>
      </c>
      <c r="R56" s="261">
        <f t="shared" si="2"/>
        <v>2.4160750515566329</v>
      </c>
      <c r="S56" s="261">
        <f t="shared" si="2"/>
        <v>2.8015812650863956</v>
      </c>
      <c r="T56" s="261">
        <f t="shared" si="2"/>
        <v>2.9345750566114814</v>
      </c>
      <c r="U56" s="261">
        <f t="shared" si="2"/>
        <v>2.9433448562624016</v>
      </c>
      <c r="V56" s="261">
        <f t="shared" si="2"/>
        <v>2.3886786793541215</v>
      </c>
      <c r="W56" s="261">
        <f t="shared" si="2"/>
        <v>2.7365021941148644</v>
      </c>
      <c r="X56" s="261">
        <f t="shared" si="2"/>
        <v>2.2047270817064253</v>
      </c>
      <c r="Y56" s="261">
        <f t="shared" si="2"/>
        <v>2.4012025759728273</v>
      </c>
      <c r="DA56" s="70"/>
    </row>
    <row r="57" spans="1:105" ht="12" customHeight="1" x14ac:dyDescent="0.25">
      <c r="A57" s="60" t="s">
        <v>1899</v>
      </c>
      <c r="B57" s="262">
        <v>3.432024500819129</v>
      </c>
      <c r="C57" s="262">
        <v>4.4219568498732693</v>
      </c>
      <c r="D57" s="262">
        <v>4.9383106600045981</v>
      </c>
      <c r="E57" s="262">
        <v>5.348117913120495</v>
      </c>
      <c r="F57" s="262">
        <v>5.3587699502306023</v>
      </c>
      <c r="G57" s="262">
        <v>6.082719540012457</v>
      </c>
      <c r="H57" s="262">
        <v>7.2587605763046268</v>
      </c>
      <c r="I57" s="262">
        <v>5.4419258759876232</v>
      </c>
      <c r="J57" s="262">
        <v>5.184715845572212</v>
      </c>
      <c r="K57" s="262">
        <v>5.7197878681468746</v>
      </c>
      <c r="L57" s="262">
        <v>5.5661512187731974</v>
      </c>
      <c r="M57" s="262">
        <v>4.3524404533167944</v>
      </c>
      <c r="N57" s="262">
        <v>3.634080248896232</v>
      </c>
      <c r="O57" s="262">
        <v>4.2126759416415993</v>
      </c>
      <c r="P57" s="262">
        <v>2.2107933833948961</v>
      </c>
      <c r="Q57" s="262">
        <v>2.1971013003418691</v>
      </c>
      <c r="R57" s="262">
        <v>2.0489529983977861</v>
      </c>
      <c r="S57" s="262">
        <v>2.508239719894537</v>
      </c>
      <c r="T57" s="262">
        <v>2.435896824355535</v>
      </c>
      <c r="U57" s="262">
        <v>2.453768322161114</v>
      </c>
      <c r="V57" s="262">
        <v>2.09879956641372</v>
      </c>
      <c r="W57" s="262">
        <v>2.4682022436073559</v>
      </c>
      <c r="X57" s="262">
        <v>1.8923737323483649</v>
      </c>
      <c r="Y57" s="262">
        <v>2.2060202558245812</v>
      </c>
      <c r="DA57" s="72" t="s">
        <v>1900</v>
      </c>
    </row>
    <row r="58" spans="1:105" ht="12" customHeight="1" x14ac:dyDescent="0.25">
      <c r="A58" s="64" t="s">
        <v>28</v>
      </c>
      <c r="B58" s="229">
        <v>0</v>
      </c>
      <c r="C58" s="229">
        <v>0.59112490174703147</v>
      </c>
      <c r="D58" s="229">
        <v>0.59112490196474976</v>
      </c>
      <c r="E58" s="229">
        <v>0.54454372134314866</v>
      </c>
      <c r="F58" s="229">
        <v>0.54454372133768292</v>
      </c>
      <c r="G58" s="229">
        <v>0.54454372134107798</v>
      </c>
      <c r="H58" s="229">
        <v>0.54454372119337413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7.850760773811534E-2</v>
      </c>
      <c r="T60" s="229">
        <v>7.0955923605583962E-2</v>
      </c>
      <c r="U60" s="229">
        <v>7.3797151319036497E-2</v>
      </c>
      <c r="V60" s="229">
        <v>8.9872518629678363E-2</v>
      </c>
      <c r="W60" s="229">
        <v>9.1741747327849177E-2</v>
      </c>
      <c r="X60" s="229">
        <v>0.12015402450501431</v>
      </c>
      <c r="Y60" s="229">
        <v>0.64219223125360492</v>
      </c>
      <c r="DA60" s="73" t="s">
        <v>1903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4.0204807321513818E-2</v>
      </c>
      <c r="T61" s="229">
        <v>1.7941849408747278E-2</v>
      </c>
      <c r="U61" s="229">
        <v>1.1040618866516279E-2</v>
      </c>
      <c r="V61" s="229">
        <v>5.7204157119389457E-3</v>
      </c>
      <c r="W61" s="229">
        <v>3.1471578050397608E-3</v>
      </c>
      <c r="X61" s="229">
        <v>6.6072038396241392E-3</v>
      </c>
      <c r="Y61" s="229">
        <v>1.791054040445721E-2</v>
      </c>
      <c r="DA61" s="73" t="s">
        <v>1904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8.9722980327095977E-4</v>
      </c>
      <c r="V63" s="229">
        <v>8.9722980329129788E-4</v>
      </c>
      <c r="W63" s="229">
        <v>0</v>
      </c>
      <c r="X63" s="229">
        <v>8.9722980339774214E-4</v>
      </c>
      <c r="Y63" s="229">
        <v>1.7944596053191899E-3</v>
      </c>
      <c r="DA63" s="73" t="s">
        <v>1906</v>
      </c>
    </row>
    <row r="64" spans="1:105" ht="12" customHeight="1" x14ac:dyDescent="0.25">
      <c r="A64" s="64" t="s">
        <v>35</v>
      </c>
      <c r="B64" s="229">
        <v>1.9781383739276539</v>
      </c>
      <c r="C64" s="229">
        <v>2.584654521182427</v>
      </c>
      <c r="D64" s="229">
        <v>2.6648798771636941</v>
      </c>
      <c r="E64" s="229">
        <v>3.3496880649727978</v>
      </c>
      <c r="F64" s="229">
        <v>3.3603401021029642</v>
      </c>
      <c r="G64" s="229">
        <v>4.001221165933881</v>
      </c>
      <c r="H64" s="229">
        <v>4.5126392263128317</v>
      </c>
      <c r="I64" s="229">
        <v>4.0711830442790609</v>
      </c>
      <c r="J64" s="229">
        <v>4.0631785917105327</v>
      </c>
      <c r="K64" s="229">
        <v>2.043613057380373</v>
      </c>
      <c r="L64" s="229">
        <v>1.9523338802408989</v>
      </c>
      <c r="M64" s="229">
        <v>2.0470832432362549</v>
      </c>
      <c r="N64" s="229">
        <v>1.3702946864101191</v>
      </c>
      <c r="O64" s="229">
        <v>2.0527447288225931</v>
      </c>
      <c r="P64" s="229">
        <v>2.003159453075976</v>
      </c>
      <c r="Q64" s="229">
        <v>1.947895722481459</v>
      </c>
      <c r="R64" s="229">
        <v>1.675107247013861</v>
      </c>
      <c r="S64" s="229">
        <v>1.9927274245814051</v>
      </c>
      <c r="T64" s="229">
        <v>2.1410848114994989</v>
      </c>
      <c r="U64" s="229">
        <v>1.8942959860452231</v>
      </c>
      <c r="V64" s="229">
        <v>1.513842543526974</v>
      </c>
      <c r="W64" s="229">
        <v>1.823610546009637</v>
      </c>
      <c r="X64" s="229">
        <v>1.284398252781404</v>
      </c>
      <c r="Y64" s="229">
        <v>1.1182379448987789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0.47770010103932298</v>
      </c>
      <c r="C66" s="229">
        <v>0.26999140149361628</v>
      </c>
      <c r="D66" s="229">
        <v>0.41541739885101819</v>
      </c>
      <c r="E66" s="229">
        <v>0.41541739884423101</v>
      </c>
      <c r="F66" s="229">
        <v>0.41541739884006129</v>
      </c>
      <c r="G66" s="229">
        <v>0.56076862694742347</v>
      </c>
      <c r="H66" s="229">
        <v>0.41541739872997219</v>
      </c>
      <c r="I66" s="229">
        <v>0.33227410375349659</v>
      </c>
      <c r="J66" s="229">
        <v>0.14535122810047371</v>
      </c>
      <c r="K66" s="229">
        <v>3.3853975854106548</v>
      </c>
      <c r="L66" s="229">
        <v>3.2399715873341211</v>
      </c>
      <c r="M66" s="229">
        <v>2.2222886841375722</v>
      </c>
      <c r="N66" s="229">
        <v>2.118434334376559</v>
      </c>
      <c r="O66" s="229">
        <v>2.0145799847062902</v>
      </c>
      <c r="P66" s="229">
        <v>6.2282702180648228E-2</v>
      </c>
      <c r="Q66" s="229">
        <v>0.1038543497294059</v>
      </c>
      <c r="R66" s="229">
        <v>0.22849452324585481</v>
      </c>
      <c r="S66" s="229">
        <v>0.18692287556694129</v>
      </c>
      <c r="T66" s="229">
        <v>0.16718382000219789</v>
      </c>
      <c r="U66" s="229">
        <v>0.36008822771274529</v>
      </c>
      <c r="V66" s="229">
        <v>0.41945493303868198</v>
      </c>
      <c r="W66" s="229">
        <v>0.47635425609268711</v>
      </c>
      <c r="X66" s="229">
        <v>0.42424015870656601</v>
      </c>
      <c r="Y66" s="229">
        <v>0.30371228820027291</v>
      </c>
      <c r="DA66" s="73" t="s">
        <v>1909</v>
      </c>
    </row>
    <row r="67" spans="1:105" ht="12" customHeight="1" x14ac:dyDescent="0.25">
      <c r="A67" s="64" t="s">
        <v>39</v>
      </c>
      <c r="B67" s="229">
        <v>0.97618602585215197</v>
      </c>
      <c r="C67" s="229">
        <v>0.97618602545019495</v>
      </c>
      <c r="D67" s="229">
        <v>1.266888482025136</v>
      </c>
      <c r="E67" s="229">
        <v>1.038468727960318</v>
      </c>
      <c r="F67" s="229">
        <v>1.038468727949895</v>
      </c>
      <c r="G67" s="229">
        <v>0.97618602579007441</v>
      </c>
      <c r="H67" s="229">
        <v>1.786160230068448</v>
      </c>
      <c r="I67" s="229">
        <v>1.038468727955066</v>
      </c>
      <c r="J67" s="229">
        <v>0.97618602576120583</v>
      </c>
      <c r="K67" s="229">
        <v>0.29077722535584688</v>
      </c>
      <c r="L67" s="229">
        <v>0.37384575119817709</v>
      </c>
      <c r="M67" s="229">
        <v>8.3068525942966223E-2</v>
      </c>
      <c r="N67" s="229">
        <v>0.1453512281095552</v>
      </c>
      <c r="O67" s="229">
        <v>0.14535122811271631</v>
      </c>
      <c r="P67" s="229">
        <v>0.1453512281382715</v>
      </c>
      <c r="Q67" s="229">
        <v>0.14535122813100429</v>
      </c>
      <c r="R67" s="229">
        <v>0.14535122813806989</v>
      </c>
      <c r="S67" s="229">
        <v>0.20987700468656181</v>
      </c>
      <c r="T67" s="229">
        <v>3.8730419839507382E-2</v>
      </c>
      <c r="U67" s="229">
        <v>0.1136491084143217</v>
      </c>
      <c r="V67" s="229">
        <v>6.9011925703155716E-2</v>
      </c>
      <c r="W67" s="229">
        <v>7.3348536372143461E-2</v>
      </c>
      <c r="X67" s="229">
        <v>5.607686271235892E-2</v>
      </c>
      <c r="Y67" s="229">
        <v>0.1221727914621482</v>
      </c>
      <c r="DA67" s="73" t="s">
        <v>1910</v>
      </c>
    </row>
    <row r="68" spans="1:105" ht="12" customHeight="1" x14ac:dyDescent="0.25">
      <c r="A68" s="60" t="s">
        <v>1911</v>
      </c>
      <c r="B68" s="262">
        <v>0.53537307611335971</v>
      </c>
      <c r="C68" s="262">
        <v>0.43461717900886759</v>
      </c>
      <c r="D68" s="262">
        <v>0.77497393768412182</v>
      </c>
      <c r="E68" s="262">
        <v>0.83003757950690127</v>
      </c>
      <c r="F68" s="262">
        <v>0.96294695860556412</v>
      </c>
      <c r="G68" s="262">
        <v>0.88814673775165098</v>
      </c>
      <c r="H68" s="262">
        <v>0.63208699528421297</v>
      </c>
      <c r="I68" s="262">
        <v>1.1111392332327139</v>
      </c>
      <c r="J68" s="262">
        <v>1.0273911366160191</v>
      </c>
      <c r="K68" s="262">
        <v>1.3052231004339701</v>
      </c>
      <c r="L68" s="262">
        <v>0.65740101367179682</v>
      </c>
      <c r="M68" s="262">
        <v>0.92604489070886009</v>
      </c>
      <c r="N68" s="262">
        <v>0.87056533797118496</v>
      </c>
      <c r="O68" s="262">
        <v>0.70514939322449743</v>
      </c>
      <c r="P68" s="262">
        <v>0.90050624819278113</v>
      </c>
      <c r="Q68" s="262">
        <v>0.88193606932640023</v>
      </c>
      <c r="R68" s="262">
        <v>0.36712205315884688</v>
      </c>
      <c r="S68" s="262">
        <v>0.29334154519185862</v>
      </c>
      <c r="T68" s="262">
        <v>0.49867823225594621</v>
      </c>
      <c r="U68" s="262">
        <v>0.48957653410128749</v>
      </c>
      <c r="V68" s="262">
        <v>0.28987911294040131</v>
      </c>
      <c r="W68" s="262">
        <v>0.26829995050750849</v>
      </c>
      <c r="X68" s="262">
        <v>0.31235334935806047</v>
      </c>
      <c r="Y68" s="262">
        <v>0.1951823201482463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0.49906963664635628</v>
      </c>
      <c r="C69" s="261">
        <f t="shared" si="3"/>
        <v>0.63476043629241441</v>
      </c>
      <c r="D69" s="261">
        <f t="shared" si="3"/>
        <v>0.71823668212399083</v>
      </c>
      <c r="E69" s="261">
        <f t="shared" si="3"/>
        <v>0.77752355892221092</v>
      </c>
      <c r="F69" s="261">
        <f t="shared" si="3"/>
        <v>0.78335148642474772</v>
      </c>
      <c r="G69" s="261">
        <f t="shared" si="3"/>
        <v>0.88250368339474905</v>
      </c>
      <c r="H69" s="261">
        <f t="shared" si="3"/>
        <v>1.0394222763799865</v>
      </c>
      <c r="I69" s="261">
        <f t="shared" si="3"/>
        <v>0.79979694995608586</v>
      </c>
      <c r="J69" s="261">
        <f t="shared" si="3"/>
        <v>0.76097367346496347</v>
      </c>
      <c r="K69" s="261">
        <f t="shared" si="3"/>
        <v>0.84542801493403352</v>
      </c>
      <c r="L69" s="261">
        <f t="shared" si="3"/>
        <v>0.80252364301524748</v>
      </c>
      <c r="M69" s="261">
        <f t="shared" si="3"/>
        <v>0.64099523131591196</v>
      </c>
      <c r="N69" s="261">
        <f t="shared" si="3"/>
        <v>0.5385156506667973</v>
      </c>
      <c r="O69" s="261">
        <f t="shared" si="3"/>
        <v>0.6141401779157184</v>
      </c>
      <c r="P69" s="261">
        <f t="shared" si="3"/>
        <v>0.33975091488499326</v>
      </c>
      <c r="Q69" s="261">
        <f t="shared" si="3"/>
        <v>0.33720192151228151</v>
      </c>
      <c r="R69" s="261">
        <f t="shared" si="3"/>
        <v>0.29950075862671499</v>
      </c>
      <c r="S69" s="261">
        <f t="shared" si="3"/>
        <v>0.36155287249216383</v>
      </c>
      <c r="T69" s="261">
        <f t="shared" si="3"/>
        <v>0.35807765982128781</v>
      </c>
      <c r="U69" s="261">
        <f t="shared" si="3"/>
        <v>0.36030144217910581</v>
      </c>
      <c r="V69" s="261">
        <f t="shared" si="3"/>
        <v>0.30397556261827657</v>
      </c>
      <c r="W69" s="261">
        <f t="shared" si="3"/>
        <v>0.35511895845114022</v>
      </c>
      <c r="X69" s="261">
        <f t="shared" si="3"/>
        <v>0.27575256054280939</v>
      </c>
      <c r="Y69" s="261">
        <f t="shared" si="3"/>
        <v>0.31593370944881249</v>
      </c>
      <c r="DA69" s="70"/>
    </row>
    <row r="70" spans="1:105" ht="12" customHeight="1" x14ac:dyDescent="0.25">
      <c r="A70" s="60" t="s">
        <v>1914</v>
      </c>
      <c r="B70" s="262">
        <v>0.40040285842889739</v>
      </c>
      <c r="C70" s="262">
        <v>0.51589496581854677</v>
      </c>
      <c r="D70" s="262">
        <v>0.57613624366720162</v>
      </c>
      <c r="E70" s="262">
        <v>0.62394708986405623</v>
      </c>
      <c r="F70" s="262">
        <v>0.62518982752690211</v>
      </c>
      <c r="G70" s="262">
        <v>0.70965061300145171</v>
      </c>
      <c r="H70" s="262">
        <v>0.84685540056887121</v>
      </c>
      <c r="I70" s="262">
        <v>0.63489135219855453</v>
      </c>
      <c r="J70" s="262">
        <v>0.60488351531675666</v>
      </c>
      <c r="K70" s="262">
        <v>0.66730858461713383</v>
      </c>
      <c r="L70" s="262">
        <v>0.64938430885687137</v>
      </c>
      <c r="M70" s="262">
        <v>0.5077847195536247</v>
      </c>
      <c r="N70" s="262">
        <v>0.42397602903789278</v>
      </c>
      <c r="O70" s="262">
        <v>0.49147885985818529</v>
      </c>
      <c r="P70" s="262">
        <v>0.2579258947294038</v>
      </c>
      <c r="Q70" s="262">
        <v>0.25632848503988409</v>
      </c>
      <c r="R70" s="262">
        <v>0.23904451647974109</v>
      </c>
      <c r="S70" s="262">
        <v>0.2926279673210288</v>
      </c>
      <c r="T70" s="262">
        <v>0.28418796284147851</v>
      </c>
      <c r="U70" s="262">
        <v>0.28627297091879572</v>
      </c>
      <c r="V70" s="262">
        <v>0.2448599494149335</v>
      </c>
      <c r="W70" s="262">
        <v>0.28795692842085752</v>
      </c>
      <c r="X70" s="262">
        <v>0.220776935440642</v>
      </c>
      <c r="Y70" s="262">
        <v>0.25736902984620053</v>
      </c>
      <c r="DA70" s="72" t="s">
        <v>1915</v>
      </c>
    </row>
    <row r="71" spans="1:105" ht="12" customHeight="1" x14ac:dyDescent="0.25">
      <c r="A71" s="64" t="s">
        <v>28</v>
      </c>
      <c r="B71" s="229">
        <v>0</v>
      </c>
      <c r="C71" s="229">
        <v>6.896457187048681E-2</v>
      </c>
      <c r="D71" s="229">
        <v>6.8964571895887311E-2</v>
      </c>
      <c r="E71" s="229">
        <v>6.3530100823367172E-2</v>
      </c>
      <c r="F71" s="229">
        <v>6.3530100822729529E-2</v>
      </c>
      <c r="G71" s="229">
        <v>6.3530100823125629E-2</v>
      </c>
      <c r="H71" s="229">
        <v>6.3530100805893497E-2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9.159220902780105E-3</v>
      </c>
      <c r="T73" s="229">
        <v>8.2781910873181083E-3</v>
      </c>
      <c r="U73" s="229">
        <v>8.6096676538875636E-3</v>
      </c>
      <c r="V73" s="229">
        <v>1.048512717346245E-2</v>
      </c>
      <c r="W73" s="229">
        <v>1.0703203854915711E-2</v>
      </c>
      <c r="X73" s="229">
        <v>1.401796952558497E-2</v>
      </c>
      <c r="Y73" s="229">
        <v>7.4922426979587065E-2</v>
      </c>
      <c r="DA73" s="73" t="s">
        <v>1918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4.6905608541766043E-3</v>
      </c>
      <c r="T74" s="229">
        <v>2.0932157643538439E-3</v>
      </c>
      <c r="U74" s="229">
        <v>1.2880722010935629E-3</v>
      </c>
      <c r="V74" s="229">
        <v>6.6738183305954202E-4</v>
      </c>
      <c r="W74" s="229">
        <v>3.6716841058797141E-4</v>
      </c>
      <c r="X74" s="229">
        <v>7.708404479561475E-4</v>
      </c>
      <c r="Y74" s="229">
        <v>2.0895630471866691E-3</v>
      </c>
      <c r="DA74" s="73" t="s">
        <v>1919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1.046768103816116E-4</v>
      </c>
      <c r="V76" s="229">
        <v>1.046768103839845E-4</v>
      </c>
      <c r="W76" s="229">
        <v>0</v>
      </c>
      <c r="X76" s="229">
        <v>1.04676810396403E-4</v>
      </c>
      <c r="Y76" s="229">
        <v>2.0935362062057149E-4</v>
      </c>
      <c r="DA76" s="73" t="s">
        <v>1921</v>
      </c>
    </row>
    <row r="77" spans="1:105" ht="12" customHeight="1" x14ac:dyDescent="0.25">
      <c r="A77" s="64" t="s">
        <v>35</v>
      </c>
      <c r="B77" s="229">
        <v>0.23078281029155909</v>
      </c>
      <c r="C77" s="229">
        <v>0.30154302747128231</v>
      </c>
      <c r="D77" s="229">
        <v>0.31090265233576359</v>
      </c>
      <c r="E77" s="229">
        <v>0.3907969409134921</v>
      </c>
      <c r="F77" s="229">
        <v>0.39203967857867822</v>
      </c>
      <c r="G77" s="229">
        <v>0.46680913602561852</v>
      </c>
      <c r="H77" s="229">
        <v>0.52647457640316253</v>
      </c>
      <c r="I77" s="229">
        <v>0.47497135516588918</v>
      </c>
      <c r="J77" s="229">
        <v>0.47403750236622771</v>
      </c>
      <c r="K77" s="229">
        <v>0.23842152336104289</v>
      </c>
      <c r="L77" s="229">
        <v>0.2277722860281044</v>
      </c>
      <c r="M77" s="229">
        <v>0.23882637837756249</v>
      </c>
      <c r="N77" s="229">
        <v>0.1598677134145135</v>
      </c>
      <c r="O77" s="229">
        <v>0.2394868850293019</v>
      </c>
      <c r="P77" s="229">
        <v>0.23370193619219659</v>
      </c>
      <c r="Q77" s="229">
        <v>0.2272545009561697</v>
      </c>
      <c r="R77" s="229">
        <v>0.19542917881828331</v>
      </c>
      <c r="S77" s="229">
        <v>0.23248486620116349</v>
      </c>
      <c r="T77" s="229">
        <v>0.2497932280082743</v>
      </c>
      <c r="U77" s="229">
        <v>0.22100119837194199</v>
      </c>
      <c r="V77" s="229">
        <v>0.17661496341147989</v>
      </c>
      <c r="W77" s="229">
        <v>0.21275456370112381</v>
      </c>
      <c r="X77" s="229">
        <v>0.14984646282449671</v>
      </c>
      <c r="Y77" s="229">
        <v>0.1304610935715238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5.5731678454587562E-2</v>
      </c>
      <c r="C79" s="229">
        <v>3.149899684092182E-2</v>
      </c>
      <c r="D79" s="229">
        <v>4.846536319928535E-2</v>
      </c>
      <c r="E79" s="229">
        <v>4.8465363198493497E-2</v>
      </c>
      <c r="F79" s="229">
        <v>4.8465363198007039E-2</v>
      </c>
      <c r="G79" s="229">
        <v>6.5423006477199258E-2</v>
      </c>
      <c r="H79" s="229">
        <v>4.8465363185163313E-2</v>
      </c>
      <c r="I79" s="229">
        <v>3.8765312104574498E-2</v>
      </c>
      <c r="J79" s="229">
        <v>1.695764327838855E-2</v>
      </c>
      <c r="K79" s="229">
        <v>0.39496305163124218</v>
      </c>
      <c r="L79" s="229">
        <v>0.37799668518897978</v>
      </c>
      <c r="M79" s="229">
        <v>0.25926701314938277</v>
      </c>
      <c r="N79" s="229">
        <v>0.2471506723439312</v>
      </c>
      <c r="O79" s="229">
        <v>0.2350343315490665</v>
      </c>
      <c r="P79" s="229">
        <v>7.2663152544089407E-3</v>
      </c>
      <c r="Q79" s="229">
        <v>1.2116340801764E-2</v>
      </c>
      <c r="R79" s="229">
        <v>2.665769437868299E-2</v>
      </c>
      <c r="S79" s="229">
        <v>2.180766881614311E-2</v>
      </c>
      <c r="T79" s="229">
        <v>1.9504779000256371E-2</v>
      </c>
      <c r="U79" s="229">
        <v>4.2010293233153487E-2</v>
      </c>
      <c r="V79" s="229">
        <v>4.8936408854512788E-2</v>
      </c>
      <c r="W79" s="229">
        <v>5.5574663210813363E-2</v>
      </c>
      <c r="X79" s="229">
        <v>4.9494685182432573E-2</v>
      </c>
      <c r="Y79" s="229">
        <v>3.5433100290031737E-2</v>
      </c>
      <c r="DA79" s="73" t="s">
        <v>1924</v>
      </c>
    </row>
    <row r="80" spans="1:105" ht="12" customHeight="1" x14ac:dyDescent="0.25">
      <c r="A80" s="64" t="s">
        <v>39</v>
      </c>
      <c r="B80" s="229">
        <v>0.1138883696827508</v>
      </c>
      <c r="C80" s="229">
        <v>0.1138883696358557</v>
      </c>
      <c r="D80" s="229">
        <v>0.1478036562362654</v>
      </c>
      <c r="E80" s="229">
        <v>0.1211546849287034</v>
      </c>
      <c r="F80" s="229">
        <v>0.1211546849274874</v>
      </c>
      <c r="G80" s="229">
        <v>0.1138883696755084</v>
      </c>
      <c r="H80" s="229">
        <v>0.20838536017465181</v>
      </c>
      <c r="I80" s="229">
        <v>0.1211546849280908</v>
      </c>
      <c r="J80" s="229">
        <v>0.1138883696721404</v>
      </c>
      <c r="K80" s="229">
        <v>3.3924009624848733E-2</v>
      </c>
      <c r="L80" s="229">
        <v>4.3615337639787227E-2</v>
      </c>
      <c r="M80" s="229">
        <v>9.6913280266793713E-3</v>
      </c>
      <c r="N80" s="229">
        <v>1.695764327944807E-2</v>
      </c>
      <c r="O80" s="229">
        <v>1.6957643279816852E-2</v>
      </c>
      <c r="P80" s="229">
        <v>1.695764328279829E-2</v>
      </c>
      <c r="Q80" s="229">
        <v>1.6957643281950461E-2</v>
      </c>
      <c r="R80" s="229">
        <v>1.6957643282774781E-2</v>
      </c>
      <c r="S80" s="229">
        <v>2.4485650546765492E-2</v>
      </c>
      <c r="T80" s="229">
        <v>4.5185489812758503E-3</v>
      </c>
      <c r="U80" s="229">
        <v>1.325906264833749E-2</v>
      </c>
      <c r="V80" s="229">
        <v>8.0513913320348143E-3</v>
      </c>
      <c r="W80" s="229">
        <v>8.5573292434167163E-3</v>
      </c>
      <c r="X80" s="229">
        <v>6.5423006497751894E-3</v>
      </c>
      <c r="Y80" s="229">
        <v>1.4253492337250579E-2</v>
      </c>
      <c r="DA80" s="73" t="s">
        <v>1925</v>
      </c>
    </row>
    <row r="81" spans="1:105" ht="12" customHeight="1" x14ac:dyDescent="0.25">
      <c r="A81" s="61" t="s">
        <v>1926</v>
      </c>
      <c r="B81" s="263">
        <v>9.8666778217458923E-2</v>
      </c>
      <c r="C81" s="263">
        <v>0.1188654704738677</v>
      </c>
      <c r="D81" s="263">
        <v>0.14210043845678921</v>
      </c>
      <c r="E81" s="263">
        <v>0.1535764690581547</v>
      </c>
      <c r="F81" s="263">
        <v>0.15816165889784559</v>
      </c>
      <c r="G81" s="263">
        <v>0.17285307039329739</v>
      </c>
      <c r="H81" s="263">
        <v>0.19256687581111531</v>
      </c>
      <c r="I81" s="263">
        <v>0.1649055977575313</v>
      </c>
      <c r="J81" s="263">
        <v>0.15609015814820679</v>
      </c>
      <c r="K81" s="263">
        <v>0.1781194303168997</v>
      </c>
      <c r="L81" s="263">
        <v>0.15313933415837611</v>
      </c>
      <c r="M81" s="263">
        <v>0.13321051176228729</v>
      </c>
      <c r="N81" s="263">
        <v>0.11453962162890451</v>
      </c>
      <c r="O81" s="263">
        <v>0.12266131805753309</v>
      </c>
      <c r="P81" s="263">
        <v>8.1825020155589456E-2</v>
      </c>
      <c r="Q81" s="263">
        <v>8.087343647239742E-2</v>
      </c>
      <c r="R81" s="263">
        <v>6.0456242146973892E-2</v>
      </c>
      <c r="S81" s="263">
        <v>6.8924905171135004E-2</v>
      </c>
      <c r="T81" s="263">
        <v>7.3889696979809266E-2</v>
      </c>
      <c r="U81" s="263">
        <v>7.4028471260310091E-2</v>
      </c>
      <c r="V81" s="263">
        <v>5.9115613203343069E-2</v>
      </c>
      <c r="W81" s="263">
        <v>6.7162030030282718E-2</v>
      </c>
      <c r="X81" s="263">
        <v>5.4975625102167379E-2</v>
      </c>
      <c r="Y81" s="263">
        <v>5.8564679602611962E-2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1.6724089981936869</v>
      </c>
      <c r="C83" s="223">
        <v>1.3406253833051709</v>
      </c>
      <c r="D83" s="223">
        <v>1.359486879710085</v>
      </c>
      <c r="E83" s="223">
        <v>1.508035870665041</v>
      </c>
      <c r="F83" s="223">
        <v>1.5007683165046379</v>
      </c>
      <c r="G83" s="223">
        <v>1.718215113043744</v>
      </c>
      <c r="H83" s="223">
        <v>1.800081758426008</v>
      </c>
      <c r="I83" s="223">
        <v>1.2158121520073499</v>
      </c>
      <c r="J83" s="223">
        <v>1.3118244187790971</v>
      </c>
      <c r="K83" s="223">
        <v>1.2085319954515901</v>
      </c>
      <c r="L83" s="223">
        <v>1.174865854791183</v>
      </c>
      <c r="M83" s="223">
        <v>0.64346537370156986</v>
      </c>
      <c r="N83" s="223">
        <v>0.87873367871438179</v>
      </c>
      <c r="O83" s="223">
        <v>0.9079893030426176</v>
      </c>
      <c r="P83" s="223">
        <v>0.79050168750836269</v>
      </c>
      <c r="Q83" s="223">
        <v>0.65243291447266805</v>
      </c>
      <c r="R83" s="223">
        <v>1.472615148092203</v>
      </c>
      <c r="S83" s="223">
        <v>1.8365571947053669</v>
      </c>
      <c r="T83" s="223">
        <v>1.35237888793528</v>
      </c>
      <c r="U83" s="223">
        <v>1.3213984583211951</v>
      </c>
      <c r="V83" s="223">
        <v>1.751669764619479</v>
      </c>
      <c r="W83" s="223">
        <v>1.9201181142294821</v>
      </c>
      <c r="X83" s="223">
        <v>1.5748403061839691</v>
      </c>
      <c r="Y83" s="223">
        <v>1.677652920087948</v>
      </c>
      <c r="DA83" s="89" t="s">
        <v>1928</v>
      </c>
    </row>
    <row r="84" spans="1:105" ht="12" customHeight="1" x14ac:dyDescent="0.25">
      <c r="A84" s="55" t="s">
        <v>91</v>
      </c>
      <c r="B84" s="259">
        <v>6.1925555665756832E-2</v>
      </c>
      <c r="C84" s="259">
        <v>4.9640352281197259E-2</v>
      </c>
      <c r="D84" s="259">
        <v>5.0338751188271823E-2</v>
      </c>
      <c r="E84" s="259">
        <v>5.5839187277785397E-2</v>
      </c>
      <c r="F84" s="259">
        <v>5.557008604167598E-2</v>
      </c>
      <c r="G84" s="259">
        <v>6.3621653401930725E-2</v>
      </c>
      <c r="H84" s="259">
        <v>6.6652991753380936E-2</v>
      </c>
      <c r="I84" s="259">
        <v>4.5018798140590607E-2</v>
      </c>
      <c r="J84" s="259">
        <v>4.8573917121549813E-2</v>
      </c>
      <c r="K84" s="259">
        <v>4.4749230265873748E-2</v>
      </c>
      <c r="L84" s="259">
        <v>4.3502648568779452E-2</v>
      </c>
      <c r="M84" s="259">
        <v>2.3826080137994299E-2</v>
      </c>
      <c r="N84" s="259">
        <v>3.2537538002914701E-2</v>
      </c>
      <c r="O84" s="259">
        <v>3.3620808179195959E-2</v>
      </c>
      <c r="P84" s="259">
        <v>2.9270505182014839E-2</v>
      </c>
      <c r="Q84" s="259">
        <v>2.4158128067378611E-2</v>
      </c>
      <c r="R84" s="259">
        <v>5.4527637330990877E-2</v>
      </c>
      <c r="S84" s="259">
        <v>6.8003595383130638E-2</v>
      </c>
      <c r="T84" s="259">
        <v>5.0075558188393647E-2</v>
      </c>
      <c r="U84" s="259">
        <v>4.8928422336261469E-2</v>
      </c>
      <c r="V84" s="259">
        <v>6.4860404143057451E-2</v>
      </c>
      <c r="W84" s="259">
        <v>7.1097668890295548E-2</v>
      </c>
      <c r="X84" s="259">
        <v>5.8312805745054229E-2</v>
      </c>
      <c r="Y84" s="259">
        <v>6.211972635720165E-2</v>
      </c>
      <c r="DA84" s="67" t="s">
        <v>1929</v>
      </c>
    </row>
    <row r="85" spans="1:105" ht="12" customHeight="1" x14ac:dyDescent="0.25">
      <c r="A85" s="173" t="s">
        <v>92</v>
      </c>
      <c r="B85" s="224">
        <v>2.7305272554196201E-2</v>
      </c>
      <c r="C85" s="224">
        <v>2.1888271072453679E-2</v>
      </c>
      <c r="D85" s="224">
        <v>2.219622103437496E-2</v>
      </c>
      <c r="E85" s="224">
        <v>2.4621567161291619E-2</v>
      </c>
      <c r="F85" s="224">
        <v>2.4502910452964301E-2</v>
      </c>
      <c r="G85" s="224">
        <v>2.805314490619824E-2</v>
      </c>
      <c r="H85" s="224">
        <v>2.9389774331650551E-2</v>
      </c>
      <c r="I85" s="224">
        <v>1.985045656959538E-2</v>
      </c>
      <c r="J85" s="224">
        <v>2.1418040286754751E-2</v>
      </c>
      <c r="K85" s="224">
        <v>1.973159410301166E-2</v>
      </c>
      <c r="L85" s="224">
        <v>1.9181930032430631E-2</v>
      </c>
      <c r="M85" s="224">
        <v>1.050580176587429E-2</v>
      </c>
      <c r="N85" s="224">
        <v>1.434700639922379E-2</v>
      </c>
      <c r="O85" s="224">
        <v>1.4824660367689479E-2</v>
      </c>
      <c r="P85" s="224">
        <v>1.290645054697321E-2</v>
      </c>
      <c r="Q85" s="224">
        <v>1.065221400417268E-2</v>
      </c>
      <c r="R85" s="224">
        <v>2.404325618158944E-2</v>
      </c>
      <c r="S85" s="224">
        <v>2.998530552756027E-2</v>
      </c>
      <c r="T85" s="224">
        <v>2.2080169486370781E-2</v>
      </c>
      <c r="U85" s="224">
        <v>2.157435477445727E-2</v>
      </c>
      <c r="V85" s="224">
        <v>2.8599356018065292E-2</v>
      </c>
      <c r="W85" s="224">
        <v>3.1349597208233437E-2</v>
      </c>
      <c r="X85" s="224">
        <v>2.5712277219808181E-2</v>
      </c>
      <c r="Y85" s="224">
        <v>2.7390889608333809E-2</v>
      </c>
      <c r="DA85" s="177" t="s">
        <v>1930</v>
      </c>
    </row>
    <row r="86" spans="1:105" ht="12" customHeight="1" x14ac:dyDescent="0.25">
      <c r="A86" s="173" t="s">
        <v>93</v>
      </c>
      <c r="B86" s="224">
        <v>0.21179716783706221</v>
      </c>
      <c r="C86" s="224">
        <v>0.16977943775489471</v>
      </c>
      <c r="D86" s="224">
        <v>0.17216809473097869</v>
      </c>
      <c r="E86" s="224">
        <v>0.19098063138249791</v>
      </c>
      <c r="F86" s="224">
        <v>0.190060254018796</v>
      </c>
      <c r="G86" s="224">
        <v>0.21759814439729561</v>
      </c>
      <c r="H86" s="224">
        <v>0.22796589759208921</v>
      </c>
      <c r="I86" s="224">
        <v>0.15397284437898079</v>
      </c>
      <c r="J86" s="224">
        <v>0.16613202685858691</v>
      </c>
      <c r="K86" s="224">
        <v>0.15305087102256809</v>
      </c>
      <c r="L86" s="224">
        <v>0.14878732473568199</v>
      </c>
      <c r="M86" s="224">
        <v>8.148972164454131E-2</v>
      </c>
      <c r="N86" s="224">
        <v>0.1112845629452922</v>
      </c>
      <c r="O86" s="224">
        <v>0.114989552797577</v>
      </c>
      <c r="P86" s="224">
        <v>0.1001106898769243</v>
      </c>
      <c r="Q86" s="224">
        <v>8.2625388660746174E-2</v>
      </c>
      <c r="R86" s="224">
        <v>0.18649488133598621</v>
      </c>
      <c r="S86" s="224">
        <v>0.23258521865551929</v>
      </c>
      <c r="T86" s="224">
        <v>0.17126792465790569</v>
      </c>
      <c r="U86" s="224">
        <v>0.16734450205807741</v>
      </c>
      <c r="V86" s="224">
        <v>0.22183490732668801</v>
      </c>
      <c r="W86" s="224">
        <v>0.24316753800416241</v>
      </c>
      <c r="X86" s="224">
        <v>0.19944087659216181</v>
      </c>
      <c r="Y86" s="224">
        <v>0.21246126849926611</v>
      </c>
      <c r="DA86" s="177" t="s">
        <v>1931</v>
      </c>
    </row>
    <row r="87" spans="1:105" ht="12" customHeight="1" x14ac:dyDescent="0.25">
      <c r="A87" s="173" t="s">
        <v>94</v>
      </c>
      <c r="B87" s="224">
        <v>9.3520304525723283E-2</v>
      </c>
      <c r="C87" s="224">
        <v>7.4967124835487911E-2</v>
      </c>
      <c r="D87" s="224">
        <v>7.6021850590757362E-2</v>
      </c>
      <c r="E87" s="224">
        <v>8.4328638516764434E-2</v>
      </c>
      <c r="F87" s="224">
        <v>8.3922240394395775E-2</v>
      </c>
      <c r="G87" s="224">
        <v>9.6081760375203606E-2</v>
      </c>
      <c r="H87" s="224">
        <v>0.10065970372509089</v>
      </c>
      <c r="I87" s="224">
        <v>6.7987629117363085E-2</v>
      </c>
      <c r="J87" s="224">
        <v>7.3356588768189956E-2</v>
      </c>
      <c r="K87" s="224">
        <v>6.7580526274880023E-2</v>
      </c>
      <c r="L87" s="224">
        <v>6.5697931945687488E-2</v>
      </c>
      <c r="M87" s="224">
        <v>3.5982273331326142E-2</v>
      </c>
      <c r="N87" s="224">
        <v>4.9138363472651568E-2</v>
      </c>
      <c r="O87" s="224">
        <v>5.0774323871881008E-2</v>
      </c>
      <c r="P87" s="224">
        <v>4.4204473077622937E-2</v>
      </c>
      <c r="Q87" s="224">
        <v>3.6483733885685397E-2</v>
      </c>
      <c r="R87" s="224">
        <v>8.2347928790283201E-2</v>
      </c>
      <c r="S87" s="224">
        <v>0.1026993925319139</v>
      </c>
      <c r="T87" s="224">
        <v>7.5624375118264253E-2</v>
      </c>
      <c r="U87" s="224">
        <v>7.389196443465533E-2</v>
      </c>
      <c r="V87" s="224">
        <v>9.7952528352917484E-2</v>
      </c>
      <c r="W87" s="224">
        <v>0.1073720788486399</v>
      </c>
      <c r="X87" s="224">
        <v>8.8064310322247402E-2</v>
      </c>
      <c r="Y87" s="224">
        <v>9.381354213980142E-2</v>
      </c>
      <c r="DA87" s="177" t="s">
        <v>1932</v>
      </c>
    </row>
    <row r="88" spans="1:105" ht="12" customHeight="1" x14ac:dyDescent="0.25">
      <c r="A88" s="56" t="s">
        <v>95</v>
      </c>
      <c r="B88" s="260">
        <v>0.30292485785112938</v>
      </c>
      <c r="C88" s="260">
        <v>0.29016545368527352</v>
      </c>
      <c r="D88" s="260">
        <v>0.24394144830494979</v>
      </c>
      <c r="E88" s="260">
        <v>0.27010852844815247</v>
      </c>
      <c r="F88" s="260">
        <v>0.25828579906947408</v>
      </c>
      <c r="G88" s="260">
        <v>0.3136412246902629</v>
      </c>
      <c r="H88" s="260">
        <v>0.41945065183913888</v>
      </c>
      <c r="I88" s="260">
        <v>0.19947112931210351</v>
      </c>
      <c r="J88" s="260">
        <v>0.21653114532387291</v>
      </c>
      <c r="K88" s="260">
        <v>0.20879560441288789</v>
      </c>
      <c r="L88" s="260">
        <v>0.23153556557229291</v>
      </c>
      <c r="M88" s="260">
        <v>0.10829941528161161</v>
      </c>
      <c r="N88" s="260">
        <v>0.15121427411458491</v>
      </c>
      <c r="O88" s="260">
        <v>0.16033681497223559</v>
      </c>
      <c r="P88" s="260">
        <v>0.1234529621105024</v>
      </c>
      <c r="Q88" s="260">
        <v>0.10133422518790999</v>
      </c>
      <c r="R88" s="260">
        <v>0.25715119339536641</v>
      </c>
      <c r="S88" s="260">
        <v>0.36642287132316009</v>
      </c>
      <c r="T88" s="260">
        <v>0.22637153757355941</v>
      </c>
      <c r="U88" s="260">
        <v>0.22437833765838841</v>
      </c>
      <c r="V88" s="260">
        <v>0.32927124126698598</v>
      </c>
      <c r="W88" s="260">
        <v>0.39313497469402231</v>
      </c>
      <c r="X88" s="260">
        <v>0.2839227895350771</v>
      </c>
      <c r="Y88" s="260">
        <v>0.36675985618185553</v>
      </c>
      <c r="DA88" s="68" t="s">
        <v>1933</v>
      </c>
    </row>
    <row r="89" spans="1:105" ht="12" customHeight="1" x14ac:dyDescent="0.25">
      <c r="A89" s="37" t="s">
        <v>159</v>
      </c>
      <c r="B89" s="226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4.0029553128028096E-3</v>
      </c>
      <c r="T89" s="226">
        <v>5.446869566839821E-4</v>
      </c>
      <c r="U89" s="226">
        <v>3.6105306348528941E-4</v>
      </c>
      <c r="V89" s="226">
        <v>4.9625901488250417E-4</v>
      </c>
      <c r="W89" s="226">
        <v>3.8069232058462679E-4</v>
      </c>
      <c r="X89" s="226">
        <v>4.2193542964744161E-4</v>
      </c>
      <c r="Y89" s="226">
        <v>3.4194035150603912E-3</v>
      </c>
      <c r="DA89" s="69" t="s">
        <v>1934</v>
      </c>
    </row>
    <row r="90" spans="1:105" ht="12" customHeight="1" x14ac:dyDescent="0.25">
      <c r="A90" s="37" t="s">
        <v>35</v>
      </c>
      <c r="B90" s="226">
        <v>0.1071298074294135</v>
      </c>
      <c r="C90" s="226">
        <v>0.20047019212081371</v>
      </c>
      <c r="D90" s="226">
        <v>9.7134079875264082E-2</v>
      </c>
      <c r="E90" s="226">
        <v>0.118966687126609</v>
      </c>
      <c r="F90" s="226">
        <v>9.1003703883102527E-2</v>
      </c>
      <c r="G90" s="226">
        <v>0.15415539827978639</v>
      </c>
      <c r="H90" s="226">
        <v>0.32696059682904499</v>
      </c>
      <c r="I90" s="226">
        <v>6.7245097923850819E-2</v>
      </c>
      <c r="J90" s="226">
        <v>7.713491080823183E-2</v>
      </c>
      <c r="K90" s="226">
        <v>3.2000152349597903E-2</v>
      </c>
      <c r="L90" s="226">
        <v>0.113628682992948</v>
      </c>
      <c r="M90" s="226">
        <v>2.6055775091976568E-2</v>
      </c>
      <c r="N90" s="226">
        <v>2.1052874645956569E-2</v>
      </c>
      <c r="O90" s="226">
        <v>5.7090723503570397E-2</v>
      </c>
      <c r="P90" s="226">
        <v>9.8905956305778628E-3</v>
      </c>
      <c r="Q90" s="226">
        <v>8.6564434888689971E-3</v>
      </c>
      <c r="R90" s="226">
        <v>7.9621998284777201E-2</v>
      </c>
      <c r="S90" s="226">
        <v>0.19840410544456369</v>
      </c>
      <c r="T90" s="226">
        <v>6.5000042270413103E-2</v>
      </c>
      <c r="U90" s="226">
        <v>6.1947738363087153E-2</v>
      </c>
      <c r="V90" s="226">
        <v>0.13132926821559279</v>
      </c>
      <c r="W90" s="226">
        <v>0.22059095018727101</v>
      </c>
      <c r="X90" s="226">
        <v>8.2021554318592579E-2</v>
      </c>
      <c r="Y90" s="226">
        <v>0.21348918977951251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9.1072877462271566E-4</v>
      </c>
      <c r="T92" s="226">
        <v>6.8377576604072322E-4</v>
      </c>
      <c r="U92" s="226">
        <v>7.1541198295478798E-4</v>
      </c>
      <c r="V92" s="226">
        <v>7.3692918396636611E-4</v>
      </c>
      <c r="W92" s="226">
        <v>8.4658039645118513E-4</v>
      </c>
      <c r="X92" s="226">
        <v>6.6019180290052685E-4</v>
      </c>
      <c r="Y92" s="226">
        <v>7.2730483721978223E-4</v>
      </c>
      <c r="DA92" s="69" t="s">
        <v>1937</v>
      </c>
    </row>
    <row r="93" spans="1:105" ht="12" customHeight="1" x14ac:dyDescent="0.25">
      <c r="A93" s="37" t="s">
        <v>40</v>
      </c>
      <c r="B93" s="226">
        <v>0.19579505042171591</v>
      </c>
      <c r="C93" s="226">
        <v>8.9695261564459769E-2</v>
      </c>
      <c r="D93" s="226">
        <v>0.1468073684296857</v>
      </c>
      <c r="E93" s="226">
        <v>0.15114184132154351</v>
      </c>
      <c r="F93" s="226">
        <v>0.1672820951863716</v>
      </c>
      <c r="G93" s="226">
        <v>0.15948582641047651</v>
      </c>
      <c r="H93" s="226">
        <v>9.2490055010093816E-2</v>
      </c>
      <c r="I93" s="226">
        <v>0.1322260313882527</v>
      </c>
      <c r="J93" s="226">
        <v>0.13939623451564101</v>
      </c>
      <c r="K93" s="226">
        <v>0.17679545206329</v>
      </c>
      <c r="L93" s="226">
        <v>0.1179068825793449</v>
      </c>
      <c r="M93" s="226">
        <v>8.2243640189634995E-2</v>
      </c>
      <c r="N93" s="226">
        <v>0.13016139946862831</v>
      </c>
      <c r="O93" s="226">
        <v>0.1032460914686652</v>
      </c>
      <c r="P93" s="226">
        <v>0.1135623664799245</v>
      </c>
      <c r="Q93" s="226">
        <v>9.2677781699040979E-2</v>
      </c>
      <c r="R93" s="226">
        <v>0.17752919511058921</v>
      </c>
      <c r="S93" s="226">
        <v>0.16310508179117081</v>
      </c>
      <c r="T93" s="226">
        <v>0.16014303258042151</v>
      </c>
      <c r="U93" s="226">
        <v>0.16135413424886119</v>
      </c>
      <c r="V93" s="226">
        <v>0.19670878485254431</v>
      </c>
      <c r="W93" s="226">
        <v>0.17131675178971539</v>
      </c>
      <c r="X93" s="226">
        <v>0.2008191079839366</v>
      </c>
      <c r="Y93" s="226">
        <v>0.14912395805006279</v>
      </c>
      <c r="DA93" s="69" t="s">
        <v>1938</v>
      </c>
    </row>
    <row r="94" spans="1:105" ht="12" customHeight="1" x14ac:dyDescent="0.25">
      <c r="A94" s="132" t="s">
        <v>1939</v>
      </c>
      <c r="B94" s="316">
        <v>0.9749358397598189</v>
      </c>
      <c r="C94" s="316">
        <v>0.73418474367586428</v>
      </c>
      <c r="D94" s="316">
        <v>0.79482051386075203</v>
      </c>
      <c r="E94" s="316">
        <v>0.88215731787854934</v>
      </c>
      <c r="F94" s="316">
        <v>0.88842702652733196</v>
      </c>
      <c r="G94" s="316">
        <v>0.99921918527285336</v>
      </c>
      <c r="H94" s="316">
        <v>0.95596273918465768</v>
      </c>
      <c r="I94" s="316">
        <v>0.72951129448871677</v>
      </c>
      <c r="J94" s="316">
        <v>0.7858127004201424</v>
      </c>
      <c r="K94" s="316">
        <v>0.71462416937236839</v>
      </c>
      <c r="L94" s="316">
        <v>0.66616045393631007</v>
      </c>
      <c r="M94" s="316">
        <v>0.38336208154022222</v>
      </c>
      <c r="N94" s="316">
        <v>0.52021193377971464</v>
      </c>
      <c r="O94" s="316">
        <v>0.53344314285403849</v>
      </c>
      <c r="P94" s="316">
        <v>0.48055660671432499</v>
      </c>
      <c r="Q94" s="316">
        <v>0.39717922466677519</v>
      </c>
      <c r="R94" s="316">
        <v>0.86805025105798694</v>
      </c>
      <c r="S94" s="316">
        <v>1.036860811284082</v>
      </c>
      <c r="T94" s="316">
        <v>0.80695932291078665</v>
      </c>
      <c r="U94" s="316">
        <v>0.78528087705935534</v>
      </c>
      <c r="V94" s="316">
        <v>1.009151327511765</v>
      </c>
      <c r="W94" s="316">
        <v>1.0739962565841279</v>
      </c>
      <c r="X94" s="316">
        <v>0.91938724676961991</v>
      </c>
      <c r="Y94" s="316">
        <v>0.9151076373014897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1</v>
      </c>
      <c r="D110" s="232">
        <f t="shared" si="15"/>
        <v>1.0000000000000002</v>
      </c>
      <c r="E110" s="232">
        <f t="shared" si="15"/>
        <v>1.0000000000000002</v>
      </c>
      <c r="F110" s="232">
        <f t="shared" si="15"/>
        <v>0.99999999999999989</v>
      </c>
      <c r="G110" s="232">
        <f t="shared" si="15"/>
        <v>0.99999999999999978</v>
      </c>
      <c r="H110" s="232">
        <f t="shared" si="15"/>
        <v>1.0000000000000004</v>
      </c>
      <c r="I110" s="232">
        <f t="shared" si="15"/>
        <v>1</v>
      </c>
      <c r="J110" s="232">
        <f t="shared" si="15"/>
        <v>1</v>
      </c>
      <c r="K110" s="232">
        <f t="shared" si="15"/>
        <v>0.99999999999999989</v>
      </c>
      <c r="L110" s="232">
        <f t="shared" si="15"/>
        <v>1</v>
      </c>
      <c r="M110" s="232">
        <f t="shared" si="15"/>
        <v>1.0000000000000002</v>
      </c>
      <c r="N110" s="232">
        <f t="shared" si="15"/>
        <v>1</v>
      </c>
      <c r="O110" s="232">
        <f t="shared" si="15"/>
        <v>1.0000000000000002</v>
      </c>
      <c r="P110" s="232">
        <f t="shared" si="15"/>
        <v>1</v>
      </c>
      <c r="Q110" s="232">
        <f t="shared" si="15"/>
        <v>0.99999999999999989</v>
      </c>
      <c r="R110" s="232">
        <f t="shared" si="15"/>
        <v>1</v>
      </c>
      <c r="S110" s="232">
        <f t="shared" si="15"/>
        <v>1.0000000000000002</v>
      </c>
      <c r="T110" s="232">
        <f t="shared" si="15"/>
        <v>1</v>
      </c>
      <c r="U110" s="232">
        <f t="shared" si="15"/>
        <v>1.0000000000000002</v>
      </c>
      <c r="V110" s="232">
        <f t="shared" si="15"/>
        <v>0.99999999999999989</v>
      </c>
      <c r="W110" s="232">
        <f t="shared" si="15"/>
        <v>0.99999999999999989</v>
      </c>
      <c r="X110" s="232">
        <f t="shared" si="15"/>
        <v>1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5.2781221201428858E-3</v>
      </c>
      <c r="C111" s="299">
        <f t="shared" si="16"/>
        <v>5.2781221193666742E-3</v>
      </c>
      <c r="D111" s="299">
        <f t="shared" si="16"/>
        <v>5.2781221200346624E-3</v>
      </c>
      <c r="E111" s="299">
        <f t="shared" si="16"/>
        <v>5.278122120009267E-3</v>
      </c>
      <c r="F111" s="299">
        <f t="shared" si="16"/>
        <v>5.278122119979761E-3</v>
      </c>
      <c r="G111" s="299">
        <f t="shared" si="16"/>
        <v>5.278122120007959E-3</v>
      </c>
      <c r="H111" s="299">
        <f t="shared" si="16"/>
        <v>5.2781221195149306E-3</v>
      </c>
      <c r="I111" s="299">
        <f t="shared" si="16"/>
        <v>5.2781221199655753E-3</v>
      </c>
      <c r="J111" s="299">
        <f t="shared" si="16"/>
        <v>5.278122119931495E-3</v>
      </c>
      <c r="K111" s="299">
        <f t="shared" si="16"/>
        <v>5.2781221199351604E-3</v>
      </c>
      <c r="L111" s="299">
        <f t="shared" si="16"/>
        <v>5.2781221195430106E-3</v>
      </c>
      <c r="M111" s="299">
        <f t="shared" si="16"/>
        <v>5.2781221200153914E-3</v>
      </c>
      <c r="N111" s="299">
        <f t="shared" si="16"/>
        <v>5.2781221199995881E-3</v>
      </c>
      <c r="O111" s="299">
        <f t="shared" si="16"/>
        <v>5.2781221200699025E-3</v>
      </c>
      <c r="P111" s="299">
        <f t="shared" si="16"/>
        <v>5.2781221201742296E-3</v>
      </c>
      <c r="Q111" s="299">
        <f t="shared" si="16"/>
        <v>5.2781221201024346E-3</v>
      </c>
      <c r="R111" s="299">
        <f t="shared" si="16"/>
        <v>5.2781221204593939E-3</v>
      </c>
      <c r="S111" s="299">
        <f t="shared" si="16"/>
        <v>5.2781221191525382E-3</v>
      </c>
      <c r="T111" s="299">
        <f t="shared" si="16"/>
        <v>5.278122120232329E-3</v>
      </c>
      <c r="U111" s="299">
        <f t="shared" si="16"/>
        <v>5.2781221203096378E-3</v>
      </c>
      <c r="V111" s="299">
        <f t="shared" si="16"/>
        <v>5.2781221204491356E-3</v>
      </c>
      <c r="W111" s="299">
        <f t="shared" si="16"/>
        <v>5.2781221191319939E-3</v>
      </c>
      <c r="X111" s="299">
        <f t="shared" si="16"/>
        <v>5.278122120654055E-3</v>
      </c>
      <c r="Y111" s="299">
        <f t="shared" si="16"/>
        <v>5.278122118973389E-3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7.4900519074223102E-3</v>
      </c>
      <c r="C112" s="233">
        <f t="shared" si="17"/>
        <v>7.4900519063208111E-3</v>
      </c>
      <c r="D112" s="233">
        <f t="shared" si="17"/>
        <v>7.4900519072687325E-3</v>
      </c>
      <c r="E112" s="233">
        <f t="shared" si="17"/>
        <v>7.4900519072326945E-3</v>
      </c>
      <c r="F112" s="233">
        <f t="shared" si="17"/>
        <v>7.4900519071908244E-3</v>
      </c>
      <c r="G112" s="233">
        <f t="shared" si="17"/>
        <v>7.4900519072308436E-3</v>
      </c>
      <c r="H112" s="233">
        <f t="shared" si="17"/>
        <v>7.4900519065311958E-3</v>
      </c>
      <c r="I112" s="233">
        <f t="shared" si="17"/>
        <v>7.490051907170692E-3</v>
      </c>
      <c r="J112" s="233">
        <f t="shared" si="17"/>
        <v>7.490051907122334E-3</v>
      </c>
      <c r="K112" s="233">
        <f t="shared" si="17"/>
        <v>7.4900519071275347E-3</v>
      </c>
      <c r="L112" s="233">
        <f t="shared" si="17"/>
        <v>7.4900519065710432E-3</v>
      </c>
      <c r="M112" s="233">
        <f t="shared" si="17"/>
        <v>7.4900519072413846E-3</v>
      </c>
      <c r="N112" s="233">
        <f t="shared" si="17"/>
        <v>7.4900519072189573E-3</v>
      </c>
      <c r="O112" s="233">
        <f t="shared" si="17"/>
        <v>7.4900519073187411E-3</v>
      </c>
      <c r="P112" s="233">
        <f t="shared" si="17"/>
        <v>7.490051907466792E-3</v>
      </c>
      <c r="Q112" s="233">
        <f t="shared" si="17"/>
        <v>7.4900519073649082E-3</v>
      </c>
      <c r="R112" s="233">
        <f t="shared" si="17"/>
        <v>7.4900519078714561E-3</v>
      </c>
      <c r="S112" s="233">
        <f t="shared" si="17"/>
        <v>7.4900519060169344E-3</v>
      </c>
      <c r="T112" s="233">
        <f t="shared" si="17"/>
        <v>7.4900519075492382E-3</v>
      </c>
      <c r="U112" s="233">
        <f t="shared" si="17"/>
        <v>7.4900519076589473E-3</v>
      </c>
      <c r="V112" s="233">
        <f t="shared" si="17"/>
        <v>7.4900519078568992E-3</v>
      </c>
      <c r="W112" s="233">
        <f t="shared" si="17"/>
        <v>7.4900519059877815E-3</v>
      </c>
      <c r="X112" s="233">
        <f t="shared" si="17"/>
        <v>7.4900519081476961E-3</v>
      </c>
      <c r="Y112" s="233">
        <f t="shared" si="17"/>
        <v>7.4900519057627072E-3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2.6652580696130718E-2</v>
      </c>
      <c r="C113" s="233">
        <f t="shared" si="18"/>
        <v>2.6652580692211127E-2</v>
      </c>
      <c r="D113" s="233">
        <f t="shared" si="18"/>
        <v>2.6652580695584221E-2</v>
      </c>
      <c r="E113" s="233">
        <f t="shared" si="18"/>
        <v>2.665258069545598E-2</v>
      </c>
      <c r="F113" s="233">
        <f t="shared" si="18"/>
        <v>2.6652580695306988E-2</v>
      </c>
      <c r="G113" s="233">
        <f t="shared" si="18"/>
        <v>2.6652580695449391E-2</v>
      </c>
      <c r="H113" s="233">
        <f t="shared" si="18"/>
        <v>2.6652580692959761E-2</v>
      </c>
      <c r="I113" s="233">
        <f t="shared" si="18"/>
        <v>2.6652580695235347E-2</v>
      </c>
      <c r="J113" s="233">
        <f t="shared" si="18"/>
        <v>2.6652580695063276E-2</v>
      </c>
      <c r="K113" s="233">
        <f t="shared" si="18"/>
        <v>2.6652580695081765E-2</v>
      </c>
      <c r="L113" s="233">
        <f t="shared" si="18"/>
        <v>2.6652580693101564E-2</v>
      </c>
      <c r="M113" s="233">
        <f t="shared" si="18"/>
        <v>2.6652580695486903E-2</v>
      </c>
      <c r="N113" s="233">
        <f t="shared" si="18"/>
        <v>2.6652580695407102E-2</v>
      </c>
      <c r="O113" s="233">
        <f t="shared" si="18"/>
        <v>2.6652580695762169E-2</v>
      </c>
      <c r="P113" s="233">
        <f t="shared" si="18"/>
        <v>2.6652580696288976E-2</v>
      </c>
      <c r="Q113" s="233">
        <f t="shared" si="18"/>
        <v>2.6652580695926457E-2</v>
      </c>
      <c r="R113" s="233">
        <f t="shared" si="18"/>
        <v>2.6652580697728957E-2</v>
      </c>
      <c r="S113" s="233">
        <f t="shared" si="18"/>
        <v>2.6652580691129826E-2</v>
      </c>
      <c r="T113" s="233">
        <f t="shared" si="18"/>
        <v>2.6652580696582353E-2</v>
      </c>
      <c r="U113" s="233">
        <f t="shared" si="18"/>
        <v>2.6652580696972759E-2</v>
      </c>
      <c r="V113" s="233">
        <f t="shared" si="18"/>
        <v>2.6652580697677158E-2</v>
      </c>
      <c r="W113" s="233">
        <f t="shared" si="18"/>
        <v>2.6652580691026079E-2</v>
      </c>
      <c r="X113" s="233">
        <f t="shared" si="18"/>
        <v>2.6652580698711913E-2</v>
      </c>
      <c r="Y113" s="233">
        <f t="shared" si="18"/>
        <v>2.6652580690225178E-2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2.1112488480571543E-2</v>
      </c>
      <c r="C114" s="233">
        <f t="shared" si="19"/>
        <v>2.1112488477466697E-2</v>
      </c>
      <c r="D114" s="233">
        <f t="shared" si="19"/>
        <v>2.1112488480138643E-2</v>
      </c>
      <c r="E114" s="233">
        <f t="shared" si="19"/>
        <v>2.1112488480037064E-2</v>
      </c>
      <c r="F114" s="233">
        <f t="shared" si="19"/>
        <v>2.1112488479919041E-2</v>
      </c>
      <c r="G114" s="233">
        <f t="shared" si="19"/>
        <v>2.1112488480031829E-2</v>
      </c>
      <c r="H114" s="233">
        <f t="shared" si="19"/>
        <v>2.1112488478059722E-2</v>
      </c>
      <c r="I114" s="233">
        <f t="shared" si="19"/>
        <v>2.1112488479862294E-2</v>
      </c>
      <c r="J114" s="233">
        <f t="shared" si="19"/>
        <v>2.111248847972598E-2</v>
      </c>
      <c r="K114" s="233">
        <f t="shared" si="19"/>
        <v>2.1112488479740638E-2</v>
      </c>
      <c r="L114" s="233">
        <f t="shared" si="19"/>
        <v>2.1112488478172039E-2</v>
      </c>
      <c r="M114" s="233">
        <f t="shared" si="19"/>
        <v>2.1112488480061559E-2</v>
      </c>
      <c r="N114" s="233">
        <f t="shared" si="19"/>
        <v>2.1112488479998338E-2</v>
      </c>
      <c r="O114" s="233">
        <f t="shared" si="19"/>
        <v>2.1112488480279613E-2</v>
      </c>
      <c r="P114" s="233">
        <f t="shared" si="19"/>
        <v>2.1112488480696918E-2</v>
      </c>
      <c r="Q114" s="233">
        <f t="shared" si="19"/>
        <v>2.1112488480409738E-2</v>
      </c>
      <c r="R114" s="233">
        <f t="shared" si="19"/>
        <v>2.1112488481837572E-2</v>
      </c>
      <c r="S114" s="233">
        <f t="shared" si="19"/>
        <v>2.1112488476610153E-2</v>
      </c>
      <c r="T114" s="233">
        <f t="shared" si="19"/>
        <v>2.1112488480929309E-2</v>
      </c>
      <c r="U114" s="233">
        <f t="shared" si="19"/>
        <v>2.1112488481238555E-2</v>
      </c>
      <c r="V114" s="233">
        <f t="shared" si="19"/>
        <v>2.1112488481796539E-2</v>
      </c>
      <c r="W114" s="233">
        <f t="shared" si="19"/>
        <v>2.1112488476527979E-2</v>
      </c>
      <c r="X114" s="233">
        <f t="shared" si="19"/>
        <v>2.1112488482616203E-2</v>
      </c>
      <c r="Y114" s="233">
        <f t="shared" si="19"/>
        <v>2.1112488475893556E-2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1.3790258418315566E-2</v>
      </c>
      <c r="C115" s="300">
        <f t="shared" si="20"/>
        <v>1.1820054329165185E-2</v>
      </c>
      <c r="D115" s="300">
        <f t="shared" si="20"/>
        <v>1.3691031138537974E-2</v>
      </c>
      <c r="E115" s="300">
        <f t="shared" si="20"/>
        <v>1.3536091485593378E-2</v>
      </c>
      <c r="F115" s="300">
        <f t="shared" si="20"/>
        <v>1.4477976576621036E-2</v>
      </c>
      <c r="G115" s="300">
        <f t="shared" si="20"/>
        <v>1.319191826514373E-2</v>
      </c>
      <c r="H115" s="300">
        <f t="shared" si="20"/>
        <v>1.1780483829607386E-2</v>
      </c>
      <c r="I115" s="300">
        <f t="shared" si="20"/>
        <v>1.5069854485982293E-2</v>
      </c>
      <c r="J115" s="300">
        <f t="shared" si="20"/>
        <v>1.4835069037276631E-2</v>
      </c>
      <c r="K115" s="300">
        <f t="shared" si="20"/>
        <v>1.7512375205806317E-2</v>
      </c>
      <c r="L115" s="300">
        <f t="shared" si="20"/>
        <v>1.2204231212099549E-2</v>
      </c>
      <c r="M115" s="300">
        <f t="shared" si="20"/>
        <v>1.6063436054869366E-2</v>
      </c>
      <c r="N115" s="300">
        <f t="shared" si="20"/>
        <v>1.8071160946063675E-2</v>
      </c>
      <c r="O115" s="300">
        <f t="shared" si="20"/>
        <v>1.4133397483269009E-2</v>
      </c>
      <c r="P115" s="300">
        <f t="shared" si="20"/>
        <v>2.3125201215776835E-2</v>
      </c>
      <c r="Q115" s="300">
        <f t="shared" si="20"/>
        <v>2.275772173635358E-2</v>
      </c>
      <c r="R115" s="300">
        <f t="shared" si="20"/>
        <v>1.4714345532047616E-2</v>
      </c>
      <c r="S115" s="300">
        <f t="shared" si="20"/>
        <v>1.2302332463403164E-2</v>
      </c>
      <c r="T115" s="300">
        <f t="shared" si="20"/>
        <v>1.5485835845649144E-2</v>
      </c>
      <c r="U115" s="300">
        <f t="shared" si="20"/>
        <v>1.5456304502715785E-2</v>
      </c>
      <c r="V115" s="300">
        <f t="shared" si="20"/>
        <v>1.3087002280253671E-2</v>
      </c>
      <c r="W115" s="300">
        <f t="shared" si="20"/>
        <v>1.1960893968307296E-2</v>
      </c>
      <c r="X115" s="300">
        <f t="shared" si="20"/>
        <v>1.4351778315938075E-2</v>
      </c>
      <c r="Y115" s="300">
        <f t="shared" si="20"/>
        <v>1.0925523777399321E-2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7.4047462627092497E-2</v>
      </c>
      <c r="C116" s="301">
        <f t="shared" si="21"/>
        <v>5.8527311276412419E-2</v>
      </c>
      <c r="D116" s="301">
        <f t="shared" si="21"/>
        <v>7.4293572033263672E-2</v>
      </c>
      <c r="E116" s="301">
        <f t="shared" si="21"/>
        <v>7.3866868044982811E-2</v>
      </c>
      <c r="F116" s="301">
        <f t="shared" si="21"/>
        <v>7.985724276107653E-2</v>
      </c>
      <c r="G116" s="301">
        <f t="shared" si="21"/>
        <v>7.1530534070477172E-2</v>
      </c>
      <c r="H116" s="301">
        <f t="shared" si="21"/>
        <v>5.5236860144179341E-2</v>
      </c>
      <c r="I116" s="301">
        <f t="shared" si="21"/>
        <v>8.5558552006177777E-2</v>
      </c>
      <c r="J116" s="301">
        <f t="shared" si="21"/>
        <v>8.4192247331326714E-2</v>
      </c>
      <c r="K116" s="301">
        <f t="shared" si="21"/>
        <v>9.0679005912822214E-2</v>
      </c>
      <c r="L116" s="301">
        <f t="shared" si="21"/>
        <v>6.4118362633045045E-2</v>
      </c>
      <c r="M116" s="301">
        <f t="shared" si="21"/>
        <v>8.7410861640741744E-2</v>
      </c>
      <c r="N116" s="301">
        <f t="shared" si="21"/>
        <v>9.3063735077736812E-2</v>
      </c>
      <c r="O116" s="301">
        <f t="shared" si="21"/>
        <v>7.6877811240811139E-2</v>
      </c>
      <c r="P116" s="301">
        <f t="shared" si="21"/>
        <v>0.12288627214844872</v>
      </c>
      <c r="Q116" s="301">
        <f t="shared" si="21"/>
        <v>0.12201556808096628</v>
      </c>
      <c r="R116" s="301">
        <f t="shared" si="21"/>
        <v>7.9710907290010583E-2</v>
      </c>
      <c r="S116" s="301">
        <f t="shared" si="21"/>
        <v>6.3790975246967543E-2</v>
      </c>
      <c r="T116" s="301">
        <f t="shared" si="21"/>
        <v>8.5642638423080328E-2</v>
      </c>
      <c r="U116" s="301">
        <f t="shared" si="21"/>
        <v>8.4449909120514505E-2</v>
      </c>
      <c r="V116" s="301">
        <f t="shared" si="21"/>
        <v>6.9468891657691323E-2</v>
      </c>
      <c r="W116" s="301">
        <f t="shared" si="21"/>
        <v>6.1502233010352535E-2</v>
      </c>
      <c r="X116" s="301">
        <f t="shared" si="21"/>
        <v>7.628101564727284E-2</v>
      </c>
      <c r="Y116" s="301">
        <f t="shared" si="21"/>
        <v>5.5704716424772469E-2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2.1813001764334188E-2</v>
      </c>
      <c r="C117" s="302">
        <f t="shared" si="22"/>
        <v>2.3328928330284531E-2</v>
      </c>
      <c r="D117" s="302">
        <f t="shared" si="22"/>
        <v>2.1793098983953551E-2</v>
      </c>
      <c r="E117" s="302">
        <f t="shared" si="22"/>
        <v>2.1837971646435875E-2</v>
      </c>
      <c r="F117" s="302">
        <f t="shared" si="22"/>
        <v>2.1247111850244305E-2</v>
      </c>
      <c r="G117" s="302">
        <f t="shared" si="22"/>
        <v>2.2067680958099557E-2</v>
      </c>
      <c r="H117" s="302">
        <f t="shared" si="22"/>
        <v>2.3638335348864982E-2</v>
      </c>
      <c r="I117" s="302">
        <f t="shared" si="22"/>
        <v>2.0694418434437263E-2</v>
      </c>
      <c r="J117" s="302">
        <f t="shared" si="22"/>
        <v>2.0829816352433844E-2</v>
      </c>
      <c r="K117" s="302">
        <f t="shared" si="22"/>
        <v>2.0137457045957298E-2</v>
      </c>
      <c r="L117" s="302">
        <f t="shared" si="22"/>
        <v>2.279314475477855E-2</v>
      </c>
      <c r="M117" s="302">
        <f t="shared" si="22"/>
        <v>2.0489452023986991E-2</v>
      </c>
      <c r="N117" s="302">
        <f t="shared" si="22"/>
        <v>1.9896412276522307E-2</v>
      </c>
      <c r="O117" s="302">
        <f t="shared" si="22"/>
        <v>2.1537060481540315E-2</v>
      </c>
      <c r="P117" s="302">
        <f t="shared" si="22"/>
        <v>1.6943301438284653E-2</v>
      </c>
      <c r="Q117" s="302">
        <f t="shared" si="22"/>
        <v>1.7036492478537755E-2</v>
      </c>
      <c r="R117" s="302">
        <f t="shared" si="22"/>
        <v>2.1253323350884406E-2</v>
      </c>
      <c r="S117" s="302">
        <f t="shared" si="22"/>
        <v>2.2820694959888817E-2</v>
      </c>
      <c r="T117" s="302">
        <f t="shared" si="22"/>
        <v>2.0673357077198844E-2</v>
      </c>
      <c r="U117" s="302">
        <f t="shared" si="22"/>
        <v>2.0785993003551009E-2</v>
      </c>
      <c r="V117" s="302">
        <f t="shared" si="22"/>
        <v>2.226408078912688E-2</v>
      </c>
      <c r="W117" s="302">
        <f t="shared" si="22"/>
        <v>2.3045860587210629E-2</v>
      </c>
      <c r="X117" s="302">
        <f t="shared" si="22"/>
        <v>2.1586028054393771E-2</v>
      </c>
      <c r="Y117" s="302">
        <f t="shared" si="22"/>
        <v>2.3621622588326872E-2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5.2234460862758299E-2</v>
      </c>
      <c r="C118" s="302">
        <f t="shared" si="23"/>
        <v>3.5198382946127885E-2</v>
      </c>
      <c r="D118" s="302">
        <f t="shared" si="23"/>
        <v>5.2500473049310124E-2</v>
      </c>
      <c r="E118" s="302">
        <f t="shared" si="23"/>
        <v>5.2028896398546937E-2</v>
      </c>
      <c r="F118" s="302">
        <f t="shared" si="23"/>
        <v>5.8610130910832232E-2</v>
      </c>
      <c r="G118" s="302">
        <f t="shared" si="23"/>
        <v>4.9462853112377615E-2</v>
      </c>
      <c r="H118" s="302">
        <f t="shared" si="23"/>
        <v>3.1598524795314359E-2</v>
      </c>
      <c r="I118" s="302">
        <f t="shared" si="23"/>
        <v>6.4864133571740507E-2</v>
      </c>
      <c r="J118" s="302">
        <f t="shared" si="23"/>
        <v>6.3362430978892867E-2</v>
      </c>
      <c r="K118" s="302">
        <f t="shared" si="23"/>
        <v>7.0541548866864923E-2</v>
      </c>
      <c r="L118" s="302">
        <f t="shared" si="23"/>
        <v>4.1325217878266492E-2</v>
      </c>
      <c r="M118" s="302">
        <f t="shared" si="23"/>
        <v>6.6921409616754746E-2</v>
      </c>
      <c r="N118" s="302">
        <f t="shared" si="23"/>
        <v>7.3167322801214504E-2</v>
      </c>
      <c r="O118" s="302">
        <f t="shared" si="23"/>
        <v>5.5340750759270821E-2</v>
      </c>
      <c r="P118" s="302">
        <f t="shared" si="23"/>
        <v>0.10594297071016406</v>
      </c>
      <c r="Q118" s="302">
        <f t="shared" si="23"/>
        <v>0.10497907560242853</v>
      </c>
      <c r="R118" s="302">
        <f t="shared" si="23"/>
        <v>5.8457583939126173E-2</v>
      </c>
      <c r="S118" s="302">
        <f t="shared" si="23"/>
        <v>4.0970280287078727E-2</v>
      </c>
      <c r="T118" s="302">
        <f t="shared" si="23"/>
        <v>6.496928134588148E-2</v>
      </c>
      <c r="U118" s="302">
        <f t="shared" si="23"/>
        <v>6.3663916116963495E-2</v>
      </c>
      <c r="V118" s="302">
        <f t="shared" si="23"/>
        <v>4.7204810868564435E-2</v>
      </c>
      <c r="W118" s="302">
        <f t="shared" si="23"/>
        <v>3.8456372423141913E-2</v>
      </c>
      <c r="X118" s="302">
        <f t="shared" si="23"/>
        <v>5.469498759287908E-2</v>
      </c>
      <c r="Y118" s="302">
        <f t="shared" si="23"/>
        <v>3.20830938364456E-2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0.75647056416516234</v>
      </c>
      <c r="C119" s="301">
        <f t="shared" si="24"/>
        <v>0.76865517663583527</v>
      </c>
      <c r="D119" s="301">
        <f t="shared" si="24"/>
        <v>0.7563933417717279</v>
      </c>
      <c r="E119" s="301">
        <f t="shared" si="24"/>
        <v>0.75681793109464701</v>
      </c>
      <c r="F119" s="301">
        <f t="shared" si="24"/>
        <v>0.75195368057463952</v>
      </c>
      <c r="G119" s="301">
        <f t="shared" si="24"/>
        <v>0.75869445569879879</v>
      </c>
      <c r="H119" s="301">
        <f t="shared" si="24"/>
        <v>0.77090227370036635</v>
      </c>
      <c r="I119" s="301">
        <f t="shared" si="24"/>
        <v>0.74759492037571507</v>
      </c>
      <c r="J119" s="301">
        <f t="shared" si="24"/>
        <v>0.74872211778679587</v>
      </c>
      <c r="K119" s="301">
        <f t="shared" si="24"/>
        <v>0.74198131060938355</v>
      </c>
      <c r="L119" s="301">
        <f t="shared" si="24"/>
        <v>0.76455519090788848</v>
      </c>
      <c r="M119" s="301">
        <f t="shared" si="24"/>
        <v>0.74546641160809124</v>
      </c>
      <c r="N119" s="301">
        <f t="shared" si="24"/>
        <v>0.73988145239626557</v>
      </c>
      <c r="O119" s="301">
        <f t="shared" si="24"/>
        <v>0.75426287097736588</v>
      </c>
      <c r="P119" s="301">
        <f t="shared" si="24"/>
        <v>0.71534076298704696</v>
      </c>
      <c r="Q119" s="301">
        <f t="shared" si="24"/>
        <v>0.71625277789414599</v>
      </c>
      <c r="R119" s="301">
        <f t="shared" si="24"/>
        <v>0.7518419068308283</v>
      </c>
      <c r="S119" s="301">
        <f t="shared" si="24"/>
        <v>0.76468805133064643</v>
      </c>
      <c r="T119" s="301">
        <f t="shared" si="24"/>
        <v>0.74716856734546988</v>
      </c>
      <c r="U119" s="301">
        <f t="shared" si="24"/>
        <v>0.74799660224757447</v>
      </c>
      <c r="V119" s="301">
        <f t="shared" si="24"/>
        <v>0.76017361468124711</v>
      </c>
      <c r="W119" s="301">
        <f t="shared" si="24"/>
        <v>0.76653015236703947</v>
      </c>
      <c r="X119" s="301">
        <f t="shared" si="24"/>
        <v>0.7544698992244665</v>
      </c>
      <c r="Y119" s="301">
        <f t="shared" si="24"/>
        <v>0.77134787214200518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0.6543900529300255</v>
      </c>
      <c r="C120" s="302">
        <f t="shared" si="25"/>
        <v>0.69986784990853645</v>
      </c>
      <c r="D120" s="302">
        <f t="shared" si="25"/>
        <v>0.65379296951860655</v>
      </c>
      <c r="E120" s="302">
        <f t="shared" si="25"/>
        <v>0.65513914939307627</v>
      </c>
      <c r="F120" s="302">
        <f t="shared" si="25"/>
        <v>0.6374133555073288</v>
      </c>
      <c r="G120" s="302">
        <f t="shared" si="25"/>
        <v>0.66203042874298645</v>
      </c>
      <c r="H120" s="302">
        <f t="shared" si="25"/>
        <v>0.70915006046594975</v>
      </c>
      <c r="I120" s="302">
        <f t="shared" si="25"/>
        <v>0.62083255303311802</v>
      </c>
      <c r="J120" s="302">
        <f t="shared" si="25"/>
        <v>0.62489449057301505</v>
      </c>
      <c r="K120" s="302">
        <f t="shared" si="25"/>
        <v>0.60412371137871901</v>
      </c>
      <c r="L120" s="302">
        <f t="shared" si="25"/>
        <v>0.68379434264335637</v>
      </c>
      <c r="M120" s="302">
        <f t="shared" si="25"/>
        <v>0.61468356071960994</v>
      </c>
      <c r="N120" s="302">
        <f t="shared" si="25"/>
        <v>0.59689236829566905</v>
      </c>
      <c r="O120" s="302">
        <f t="shared" si="25"/>
        <v>0.64611181444620946</v>
      </c>
      <c r="P120" s="302">
        <f t="shared" si="25"/>
        <v>0.50829904314853958</v>
      </c>
      <c r="Q120" s="302">
        <f t="shared" si="25"/>
        <v>0.5110947743561326</v>
      </c>
      <c r="R120" s="302">
        <f t="shared" si="25"/>
        <v>0.63759970052653203</v>
      </c>
      <c r="S120" s="302">
        <f t="shared" si="25"/>
        <v>0.68462084879666407</v>
      </c>
      <c r="T120" s="302">
        <f t="shared" si="25"/>
        <v>0.6202007123159653</v>
      </c>
      <c r="U120" s="302">
        <f t="shared" si="25"/>
        <v>0.62357979010653064</v>
      </c>
      <c r="V120" s="302">
        <f t="shared" si="25"/>
        <v>0.66792242367380628</v>
      </c>
      <c r="W120" s="302">
        <f t="shared" si="25"/>
        <v>0.69137581761631894</v>
      </c>
      <c r="X120" s="302">
        <f t="shared" si="25"/>
        <v>0.64758084163181329</v>
      </c>
      <c r="Y120" s="302">
        <f t="shared" si="25"/>
        <v>0.70864867764980621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0.10208051123513685</v>
      </c>
      <c r="C121" s="302">
        <f t="shared" si="26"/>
        <v>6.8787326727298828E-2</v>
      </c>
      <c r="D121" s="302">
        <f t="shared" si="26"/>
        <v>0.10260037225312142</v>
      </c>
      <c r="E121" s="302">
        <f t="shared" si="26"/>
        <v>0.10167878170157081</v>
      </c>
      <c r="F121" s="302">
        <f t="shared" si="26"/>
        <v>0.11454032506731068</v>
      </c>
      <c r="G121" s="302">
        <f t="shared" si="26"/>
        <v>9.6664026955812291E-2</v>
      </c>
      <c r="H121" s="302">
        <f t="shared" si="26"/>
        <v>6.1752213234416611E-2</v>
      </c>
      <c r="I121" s="302">
        <f t="shared" si="26"/>
        <v>0.12676236734259699</v>
      </c>
      <c r="J121" s="302">
        <f t="shared" si="26"/>
        <v>0.12382762721378081</v>
      </c>
      <c r="K121" s="302">
        <f t="shared" si="26"/>
        <v>0.13785759923066448</v>
      </c>
      <c r="L121" s="302">
        <f t="shared" si="26"/>
        <v>8.0760848264532073E-2</v>
      </c>
      <c r="M121" s="302">
        <f t="shared" si="26"/>
        <v>0.13078285088848129</v>
      </c>
      <c r="N121" s="302">
        <f t="shared" si="26"/>
        <v>0.14298908410059655</v>
      </c>
      <c r="O121" s="302">
        <f t="shared" si="26"/>
        <v>0.10815105653115653</v>
      </c>
      <c r="P121" s="302">
        <f t="shared" si="26"/>
        <v>0.20704171983850739</v>
      </c>
      <c r="Q121" s="302">
        <f t="shared" si="26"/>
        <v>0.20515800353801342</v>
      </c>
      <c r="R121" s="302">
        <f t="shared" si="26"/>
        <v>0.1142422063042963</v>
      </c>
      <c r="S121" s="302">
        <f t="shared" si="26"/>
        <v>8.0067202533982418E-2</v>
      </c>
      <c r="T121" s="302">
        <f t="shared" si="26"/>
        <v>0.12696785502950461</v>
      </c>
      <c r="U121" s="302">
        <f t="shared" si="26"/>
        <v>0.12441681214104382</v>
      </c>
      <c r="V121" s="302">
        <f t="shared" si="26"/>
        <v>9.2251191007440725E-2</v>
      </c>
      <c r="W121" s="302">
        <f t="shared" si="26"/>
        <v>7.5154334750720489E-2</v>
      </c>
      <c r="X121" s="302">
        <f t="shared" si="26"/>
        <v>0.10688905759265327</v>
      </c>
      <c r="Y121" s="302">
        <f t="shared" si="26"/>
        <v>6.2699194492198934E-2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9.5158471585162233E-2</v>
      </c>
      <c r="C122" s="301">
        <f t="shared" si="27"/>
        <v>0.10046421456322183</v>
      </c>
      <c r="D122" s="301">
        <f t="shared" si="27"/>
        <v>9.5088811853444269E-2</v>
      </c>
      <c r="E122" s="301">
        <f t="shared" si="27"/>
        <v>9.5245866172041907E-2</v>
      </c>
      <c r="F122" s="301">
        <f t="shared" si="27"/>
        <v>9.3177856885266211E-2</v>
      </c>
      <c r="G122" s="301">
        <f t="shared" si="27"/>
        <v>9.6049848762860116E-2</v>
      </c>
      <c r="H122" s="301">
        <f t="shared" si="27"/>
        <v>0.10154713912878184</v>
      </c>
      <c r="I122" s="301">
        <f t="shared" si="27"/>
        <v>9.1243429929891068E-2</v>
      </c>
      <c r="J122" s="301">
        <f t="shared" si="27"/>
        <v>9.1717322642757587E-2</v>
      </c>
      <c r="K122" s="301">
        <f t="shared" si="27"/>
        <v>8.9294065070102777E-2</v>
      </c>
      <c r="L122" s="301">
        <f t="shared" si="27"/>
        <v>9.8588972049579338E-2</v>
      </c>
      <c r="M122" s="301">
        <f t="shared" si="27"/>
        <v>9.0526047493492648E-2</v>
      </c>
      <c r="N122" s="301">
        <f t="shared" si="27"/>
        <v>8.8450408377309928E-2</v>
      </c>
      <c r="O122" s="301">
        <f t="shared" si="27"/>
        <v>9.419267709512355E-2</v>
      </c>
      <c r="P122" s="301">
        <f t="shared" si="27"/>
        <v>7.811452044410061E-2</v>
      </c>
      <c r="Q122" s="301">
        <f t="shared" si="27"/>
        <v>7.8440689084730605E-2</v>
      </c>
      <c r="R122" s="301">
        <f t="shared" si="27"/>
        <v>9.3199597139216148E-2</v>
      </c>
      <c r="S122" s="301">
        <f t="shared" si="27"/>
        <v>9.8685397766073532E-2</v>
      </c>
      <c r="T122" s="301">
        <f t="shared" si="27"/>
        <v>9.1169715180507399E-2</v>
      </c>
      <c r="U122" s="301">
        <f t="shared" si="27"/>
        <v>9.1563940923015494E-2</v>
      </c>
      <c r="V122" s="301">
        <f t="shared" si="27"/>
        <v>9.673724817302827E-2</v>
      </c>
      <c r="W122" s="301">
        <f t="shared" si="27"/>
        <v>9.9473477461626658E-2</v>
      </c>
      <c r="X122" s="301">
        <f t="shared" si="27"/>
        <v>9.436406360219278E-2</v>
      </c>
      <c r="Y122" s="301">
        <f t="shared" si="27"/>
        <v>0.10148864446496818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7.6345506175169456E-2</v>
      </c>
      <c r="C123" s="302">
        <f t="shared" si="28"/>
        <v>8.1651249155995712E-2</v>
      </c>
      <c r="D123" s="302">
        <f t="shared" si="28"/>
        <v>7.6275846443837225E-2</v>
      </c>
      <c r="E123" s="302">
        <f t="shared" si="28"/>
        <v>7.6432900762525374E-2</v>
      </c>
      <c r="F123" s="302">
        <f t="shared" si="28"/>
        <v>7.4364891475854858E-2</v>
      </c>
      <c r="G123" s="302">
        <f t="shared" si="28"/>
        <v>7.7236883353348246E-2</v>
      </c>
      <c r="H123" s="302">
        <f t="shared" si="28"/>
        <v>8.2734173721027288E-2</v>
      </c>
      <c r="I123" s="302">
        <f t="shared" si="28"/>
        <v>7.2430464520530272E-2</v>
      </c>
      <c r="J123" s="302">
        <f t="shared" si="28"/>
        <v>7.2904357233518249E-2</v>
      </c>
      <c r="K123" s="302">
        <f t="shared" si="28"/>
        <v>7.0481099660850394E-2</v>
      </c>
      <c r="L123" s="302">
        <f t="shared" si="28"/>
        <v>7.9776006641724698E-2</v>
      </c>
      <c r="M123" s="302">
        <f t="shared" si="28"/>
        <v>7.1713082083954313E-2</v>
      </c>
      <c r="N123" s="302">
        <f t="shared" si="28"/>
        <v>6.9637442967827895E-2</v>
      </c>
      <c r="O123" s="302">
        <f t="shared" si="28"/>
        <v>7.5379711685390899E-2</v>
      </c>
      <c r="P123" s="302">
        <f t="shared" si="28"/>
        <v>5.930155503399611E-2</v>
      </c>
      <c r="Q123" s="302">
        <f t="shared" si="28"/>
        <v>5.9627723674881991E-2</v>
      </c>
      <c r="R123" s="302">
        <f t="shared" si="28"/>
        <v>7.4386631728095218E-2</v>
      </c>
      <c r="S123" s="302">
        <f t="shared" si="28"/>
        <v>7.9872432359610668E-2</v>
      </c>
      <c r="T123" s="302">
        <f t="shared" si="28"/>
        <v>7.2356749770195794E-2</v>
      </c>
      <c r="U123" s="302">
        <f t="shared" si="28"/>
        <v>7.2750975512428345E-2</v>
      </c>
      <c r="V123" s="302">
        <f t="shared" si="28"/>
        <v>7.7924282761943908E-2</v>
      </c>
      <c r="W123" s="302">
        <f t="shared" si="28"/>
        <v>8.0660512055237027E-2</v>
      </c>
      <c r="X123" s="302">
        <f t="shared" si="28"/>
        <v>7.5551098190378016E-2</v>
      </c>
      <c r="Y123" s="302">
        <f t="shared" si="28"/>
        <v>8.2675679059143872E-2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1.8812965409992787E-2</v>
      </c>
      <c r="C124" s="303">
        <f t="shared" si="29"/>
        <v>1.8812965407226122E-2</v>
      </c>
      <c r="D124" s="303">
        <f t="shared" si="29"/>
        <v>1.881296540960704E-2</v>
      </c>
      <c r="E124" s="303">
        <f t="shared" si="29"/>
        <v>1.8812965409516522E-2</v>
      </c>
      <c r="F124" s="303">
        <f t="shared" si="29"/>
        <v>1.8812965409411356E-2</v>
      </c>
      <c r="G124" s="303">
        <f t="shared" si="29"/>
        <v>1.881296540951187E-2</v>
      </c>
      <c r="H124" s="303">
        <f t="shared" si="29"/>
        <v>1.8812965407754557E-2</v>
      </c>
      <c r="I124" s="303">
        <f t="shared" si="29"/>
        <v>1.8812965409360793E-2</v>
      </c>
      <c r="J124" s="303">
        <f t="shared" si="29"/>
        <v>1.8812965409239324E-2</v>
      </c>
      <c r="K124" s="303">
        <f t="shared" si="29"/>
        <v>1.8812965409252383E-2</v>
      </c>
      <c r="L124" s="303">
        <f t="shared" si="29"/>
        <v>1.8812965407854633E-2</v>
      </c>
      <c r="M124" s="303">
        <f t="shared" si="29"/>
        <v>1.8812965409538345E-2</v>
      </c>
      <c r="N124" s="303">
        <f t="shared" si="29"/>
        <v>1.8812965409482026E-2</v>
      </c>
      <c r="O124" s="303">
        <f t="shared" si="29"/>
        <v>1.8812965409732645E-2</v>
      </c>
      <c r="P124" s="303">
        <f t="shared" si="29"/>
        <v>1.8812965410104503E-2</v>
      </c>
      <c r="Q124" s="303">
        <f t="shared" si="29"/>
        <v>1.8812965409848611E-2</v>
      </c>
      <c r="R124" s="303">
        <f t="shared" si="29"/>
        <v>1.8812965411120926E-2</v>
      </c>
      <c r="S124" s="303">
        <f t="shared" si="29"/>
        <v>1.8812965406462861E-2</v>
      </c>
      <c r="T124" s="303">
        <f t="shared" si="29"/>
        <v>1.8812965410311591E-2</v>
      </c>
      <c r="U124" s="303">
        <f t="shared" si="29"/>
        <v>1.8812965410587149E-2</v>
      </c>
      <c r="V124" s="303">
        <f t="shared" si="29"/>
        <v>1.8812965411084362E-2</v>
      </c>
      <c r="W124" s="303">
        <f t="shared" si="29"/>
        <v>1.8812965406389638E-2</v>
      </c>
      <c r="X124" s="303">
        <f t="shared" si="29"/>
        <v>1.881296541181476E-2</v>
      </c>
      <c r="Y124" s="303">
        <f t="shared" si="29"/>
        <v>1.8812965405824313E-2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1.0000000000000004</v>
      </c>
      <c r="D126" s="232">
        <f t="shared" si="30"/>
        <v>0.99999999999999978</v>
      </c>
      <c r="E126" s="232">
        <f t="shared" si="30"/>
        <v>1</v>
      </c>
      <c r="F126" s="232">
        <f t="shared" si="30"/>
        <v>1</v>
      </c>
      <c r="G126" s="232">
        <f t="shared" si="30"/>
        <v>1.0000000000000002</v>
      </c>
      <c r="H126" s="232">
        <f t="shared" si="30"/>
        <v>1</v>
      </c>
      <c r="I126" s="232">
        <f t="shared" si="30"/>
        <v>1.0000000000000002</v>
      </c>
      <c r="J126" s="232">
        <f t="shared" si="30"/>
        <v>0.99999999999999967</v>
      </c>
      <c r="K126" s="232">
        <f t="shared" si="30"/>
        <v>0.99999999999999978</v>
      </c>
      <c r="L126" s="232">
        <f t="shared" si="30"/>
        <v>0.99999999999999967</v>
      </c>
      <c r="M126" s="232">
        <f t="shared" si="30"/>
        <v>1</v>
      </c>
      <c r="N126" s="232">
        <f t="shared" si="30"/>
        <v>1</v>
      </c>
      <c r="O126" s="232">
        <f t="shared" si="30"/>
        <v>0.99999999999999989</v>
      </c>
      <c r="P126" s="232">
        <f t="shared" si="30"/>
        <v>0.99999999999999989</v>
      </c>
      <c r="Q126" s="232">
        <f t="shared" si="30"/>
        <v>1</v>
      </c>
      <c r="R126" s="232">
        <f t="shared" si="30"/>
        <v>1</v>
      </c>
      <c r="S126" s="232">
        <f t="shared" si="30"/>
        <v>0.99999999999999956</v>
      </c>
      <c r="T126" s="232">
        <f t="shared" si="30"/>
        <v>1.0000000000000002</v>
      </c>
      <c r="U126" s="232">
        <f t="shared" si="30"/>
        <v>1</v>
      </c>
      <c r="V126" s="232">
        <f t="shared" si="30"/>
        <v>1</v>
      </c>
      <c r="W126" s="232">
        <f t="shared" si="30"/>
        <v>0.99999999999999967</v>
      </c>
      <c r="X126" s="232">
        <f t="shared" si="30"/>
        <v>0.99999999999999978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3.702775800216368E-2</v>
      </c>
      <c r="C127" s="299">
        <f t="shared" si="31"/>
        <v>3.7027758014557495E-2</v>
      </c>
      <c r="D127" s="299">
        <f t="shared" si="31"/>
        <v>3.7027758001612142E-2</v>
      </c>
      <c r="E127" s="299">
        <f t="shared" si="31"/>
        <v>3.7027758002308273E-2</v>
      </c>
      <c r="F127" s="299">
        <f t="shared" si="31"/>
        <v>3.7027758002715169E-2</v>
      </c>
      <c r="G127" s="299">
        <f t="shared" si="31"/>
        <v>3.7027758002446919E-2</v>
      </c>
      <c r="H127" s="299">
        <f t="shared" si="31"/>
        <v>3.7027758012315136E-2</v>
      </c>
      <c r="I127" s="299">
        <f t="shared" si="31"/>
        <v>3.7027758002141156E-2</v>
      </c>
      <c r="J127" s="299">
        <f t="shared" si="31"/>
        <v>3.7027758003435482E-2</v>
      </c>
      <c r="K127" s="299">
        <f t="shared" si="31"/>
        <v>3.702775800251145E-2</v>
      </c>
      <c r="L127" s="299">
        <f t="shared" si="31"/>
        <v>3.7027758012859673E-2</v>
      </c>
      <c r="M127" s="299">
        <f t="shared" si="31"/>
        <v>3.7027757998745865E-2</v>
      </c>
      <c r="N127" s="299">
        <f t="shared" si="31"/>
        <v>3.70277580011708E-2</v>
      </c>
      <c r="O127" s="299">
        <f t="shared" si="31"/>
        <v>3.7027757999499165E-2</v>
      </c>
      <c r="P127" s="299">
        <f t="shared" si="31"/>
        <v>3.7027757997929872E-2</v>
      </c>
      <c r="Q127" s="299">
        <f t="shared" si="31"/>
        <v>3.7027757998543853E-2</v>
      </c>
      <c r="R127" s="299">
        <f t="shared" si="31"/>
        <v>3.7027758000202783E-2</v>
      </c>
      <c r="S127" s="299">
        <f t="shared" si="31"/>
        <v>3.7027758013297399E-2</v>
      </c>
      <c r="T127" s="299">
        <f t="shared" si="31"/>
        <v>3.7027758001195656E-2</v>
      </c>
      <c r="U127" s="299">
        <f t="shared" si="31"/>
        <v>3.7027757999978185E-2</v>
      </c>
      <c r="V127" s="299">
        <f t="shared" si="31"/>
        <v>3.7027758001604426E-2</v>
      </c>
      <c r="W127" s="299">
        <f t="shared" si="31"/>
        <v>3.7027758013118944E-2</v>
      </c>
      <c r="X127" s="299">
        <f t="shared" si="31"/>
        <v>3.7027757999382994E-2</v>
      </c>
      <c r="Y127" s="299">
        <f t="shared" si="31"/>
        <v>3.7027758014420015E-2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1.632691081170199E-2</v>
      </c>
      <c r="C128" s="233">
        <f t="shared" si="32"/>
        <v>1.6326910817166872E-2</v>
      </c>
      <c r="D128" s="233">
        <f t="shared" si="32"/>
        <v>1.6326910811458789E-2</v>
      </c>
      <c r="E128" s="233">
        <f t="shared" si="32"/>
        <v>1.6326910811765741E-2</v>
      </c>
      <c r="F128" s="233">
        <f t="shared" si="32"/>
        <v>1.6326910811945154E-2</v>
      </c>
      <c r="G128" s="233">
        <f t="shared" si="32"/>
        <v>1.6326910811826877E-2</v>
      </c>
      <c r="H128" s="233">
        <f t="shared" si="32"/>
        <v>1.6326910816178136E-2</v>
      </c>
      <c r="I128" s="233">
        <f t="shared" si="32"/>
        <v>1.632691081169205E-2</v>
      </c>
      <c r="J128" s="233">
        <f t="shared" si="32"/>
        <v>1.6326910812262761E-2</v>
      </c>
      <c r="K128" s="233">
        <f t="shared" si="32"/>
        <v>1.632691081185533E-2</v>
      </c>
      <c r="L128" s="233">
        <f t="shared" si="32"/>
        <v>1.6326910816418242E-2</v>
      </c>
      <c r="M128" s="233">
        <f t="shared" si="32"/>
        <v>1.6326910810194942E-2</v>
      </c>
      <c r="N128" s="233">
        <f t="shared" si="32"/>
        <v>1.6326910811264188E-2</v>
      </c>
      <c r="O128" s="233">
        <f t="shared" si="32"/>
        <v>1.63269108105271E-2</v>
      </c>
      <c r="P128" s="233">
        <f t="shared" si="32"/>
        <v>1.6326910809835143E-2</v>
      </c>
      <c r="Q128" s="233">
        <f t="shared" si="32"/>
        <v>1.6326910810105864E-2</v>
      </c>
      <c r="R128" s="233">
        <f t="shared" si="32"/>
        <v>1.6326910810837356E-2</v>
      </c>
      <c r="S128" s="233">
        <f t="shared" si="32"/>
        <v>1.6326910816611251E-2</v>
      </c>
      <c r="T128" s="233">
        <f t="shared" si="32"/>
        <v>1.6326910811275144E-2</v>
      </c>
      <c r="U128" s="233">
        <f t="shared" si="32"/>
        <v>1.632691081073832E-2</v>
      </c>
      <c r="V128" s="233">
        <f t="shared" si="32"/>
        <v>1.6326910811455392E-2</v>
      </c>
      <c r="W128" s="233">
        <f t="shared" si="32"/>
        <v>1.6326910816532564E-2</v>
      </c>
      <c r="X128" s="233">
        <f t="shared" si="32"/>
        <v>1.6326910810475874E-2</v>
      </c>
      <c r="Y128" s="233">
        <f t="shared" si="32"/>
        <v>1.6326910817106251E-2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0.1266419686008729</v>
      </c>
      <c r="C129" s="233">
        <f t="shared" si="33"/>
        <v>0.1266419686432621</v>
      </c>
      <c r="D129" s="233">
        <f t="shared" si="33"/>
        <v>0.12664196859898647</v>
      </c>
      <c r="E129" s="233">
        <f t="shared" si="33"/>
        <v>0.12664196860136742</v>
      </c>
      <c r="F129" s="233">
        <f t="shared" si="33"/>
        <v>0.12664196860275911</v>
      </c>
      <c r="G129" s="233">
        <f t="shared" si="33"/>
        <v>0.12664196860184163</v>
      </c>
      <c r="H129" s="233">
        <f t="shared" si="33"/>
        <v>0.12664196863559279</v>
      </c>
      <c r="I129" s="233">
        <f t="shared" si="33"/>
        <v>0.1266419686007958</v>
      </c>
      <c r="J129" s="233">
        <f t="shared" si="33"/>
        <v>0.1266419686052227</v>
      </c>
      <c r="K129" s="233">
        <f t="shared" si="33"/>
        <v>0.12664196860206239</v>
      </c>
      <c r="L129" s="233">
        <f t="shared" si="33"/>
        <v>0.12664196863745519</v>
      </c>
      <c r="M129" s="233">
        <f t="shared" si="33"/>
        <v>0.12664196858918331</v>
      </c>
      <c r="N129" s="233">
        <f t="shared" si="33"/>
        <v>0.12664196859747701</v>
      </c>
      <c r="O129" s="233">
        <f t="shared" si="33"/>
        <v>0.12664196859175975</v>
      </c>
      <c r="P129" s="233">
        <f t="shared" si="33"/>
        <v>0.12664196858639246</v>
      </c>
      <c r="Q129" s="233">
        <f t="shared" si="33"/>
        <v>0.12664196858849239</v>
      </c>
      <c r="R129" s="233">
        <f t="shared" si="33"/>
        <v>0.12664196859416624</v>
      </c>
      <c r="S129" s="233">
        <f t="shared" si="33"/>
        <v>0.1266419686389523</v>
      </c>
      <c r="T129" s="233">
        <f t="shared" si="33"/>
        <v>0.1266419685975621</v>
      </c>
      <c r="U129" s="233">
        <f t="shared" si="33"/>
        <v>0.12664196859339807</v>
      </c>
      <c r="V129" s="233">
        <f t="shared" si="33"/>
        <v>0.12664196859896018</v>
      </c>
      <c r="W129" s="233">
        <f t="shared" si="33"/>
        <v>0.12664196863834198</v>
      </c>
      <c r="X129" s="233">
        <f t="shared" si="33"/>
        <v>0.12664196859136242</v>
      </c>
      <c r="Y129" s="233">
        <f t="shared" si="33"/>
        <v>0.12664196864279187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5.5919517669859128E-2</v>
      </c>
      <c r="C130" s="233">
        <f t="shared" si="34"/>
        <v>5.5919517688576316E-2</v>
      </c>
      <c r="D130" s="233">
        <f t="shared" si="34"/>
        <v>5.5919517669026177E-2</v>
      </c>
      <c r="E130" s="233">
        <f t="shared" si="34"/>
        <v>5.5919517670077482E-2</v>
      </c>
      <c r="F130" s="233">
        <f t="shared" si="34"/>
        <v>5.591951767069199E-2</v>
      </c>
      <c r="G130" s="233">
        <f t="shared" si="34"/>
        <v>5.5919517670286877E-2</v>
      </c>
      <c r="H130" s="233">
        <f t="shared" si="34"/>
        <v>5.59195176851899E-2</v>
      </c>
      <c r="I130" s="233">
        <f t="shared" si="34"/>
        <v>5.59195176698251E-2</v>
      </c>
      <c r="J130" s="233">
        <f t="shared" si="34"/>
        <v>5.591951767177978E-2</v>
      </c>
      <c r="K130" s="233">
        <f t="shared" si="34"/>
        <v>5.5919517670384326E-2</v>
      </c>
      <c r="L130" s="233">
        <f t="shared" si="34"/>
        <v>5.5919517686012277E-2</v>
      </c>
      <c r="M130" s="233">
        <f t="shared" si="34"/>
        <v>5.5919517664697542E-2</v>
      </c>
      <c r="N130" s="233">
        <f t="shared" si="34"/>
        <v>5.5919517668359675E-2</v>
      </c>
      <c r="O130" s="233">
        <f t="shared" si="34"/>
        <v>5.591951766583516E-2</v>
      </c>
      <c r="P130" s="233">
        <f t="shared" si="34"/>
        <v>5.5919517663465201E-2</v>
      </c>
      <c r="Q130" s="233">
        <f t="shared" si="34"/>
        <v>5.5919517664392432E-2</v>
      </c>
      <c r="R130" s="233">
        <f t="shared" si="34"/>
        <v>5.5919517666897761E-2</v>
      </c>
      <c r="S130" s="233">
        <f t="shared" si="34"/>
        <v>5.5919517686673317E-2</v>
      </c>
      <c r="T130" s="233">
        <f t="shared" si="34"/>
        <v>5.5919517668397201E-2</v>
      </c>
      <c r="U130" s="233">
        <f t="shared" si="34"/>
        <v>5.5919517666558574E-2</v>
      </c>
      <c r="V130" s="233">
        <f t="shared" si="34"/>
        <v>5.5919517669014533E-2</v>
      </c>
      <c r="W130" s="233">
        <f t="shared" si="34"/>
        <v>5.5919517686403838E-2</v>
      </c>
      <c r="X130" s="233">
        <f t="shared" si="34"/>
        <v>5.591951766565971E-2</v>
      </c>
      <c r="Y130" s="233">
        <f t="shared" si="34"/>
        <v>5.5919517688368704E-2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0.18113084668780688</v>
      </c>
      <c r="C131" s="300">
        <f t="shared" si="35"/>
        <v>0.21644036976974218</v>
      </c>
      <c r="D131" s="300">
        <f t="shared" si="35"/>
        <v>0.17943641233004845</v>
      </c>
      <c r="E131" s="300">
        <f t="shared" si="35"/>
        <v>0.17911280076450378</v>
      </c>
      <c r="F131" s="300">
        <f t="shared" si="35"/>
        <v>0.17210237998029851</v>
      </c>
      <c r="G131" s="300">
        <f t="shared" si="35"/>
        <v>0.18253897449118639</v>
      </c>
      <c r="H131" s="300">
        <f t="shared" si="35"/>
        <v>0.23301755593918502</v>
      </c>
      <c r="I131" s="300">
        <f t="shared" si="35"/>
        <v>0.16406410232268978</v>
      </c>
      <c r="J131" s="300">
        <f t="shared" si="35"/>
        <v>0.16506107236927062</v>
      </c>
      <c r="K131" s="300">
        <f t="shared" si="35"/>
        <v>0.17276795748785087</v>
      </c>
      <c r="L131" s="300">
        <f t="shared" si="35"/>
        <v>0.19707404434989331</v>
      </c>
      <c r="M131" s="300">
        <f t="shared" si="35"/>
        <v>0.16830651610453143</v>
      </c>
      <c r="N131" s="300">
        <f t="shared" si="35"/>
        <v>0.17208202869362729</v>
      </c>
      <c r="O131" s="300">
        <f t="shared" si="35"/>
        <v>0.17658447564850882</v>
      </c>
      <c r="P131" s="300">
        <f t="shared" si="35"/>
        <v>0.15617039667508159</v>
      </c>
      <c r="Q131" s="300">
        <f t="shared" si="35"/>
        <v>0.15531746320587436</v>
      </c>
      <c r="R131" s="300">
        <f t="shared" si="35"/>
        <v>0.17462212970477045</v>
      </c>
      <c r="S131" s="300">
        <f t="shared" si="35"/>
        <v>0.19951617754106707</v>
      </c>
      <c r="T131" s="300">
        <f t="shared" si="35"/>
        <v>0.16738766006556643</v>
      </c>
      <c r="U131" s="300">
        <f t="shared" si="35"/>
        <v>0.16980369262989431</v>
      </c>
      <c r="V131" s="300">
        <f t="shared" si="35"/>
        <v>0.18797563782721036</v>
      </c>
      <c r="W131" s="300">
        <f t="shared" si="35"/>
        <v>0.20474520383959929</v>
      </c>
      <c r="X131" s="300">
        <f t="shared" si="35"/>
        <v>0.18028671759300902</v>
      </c>
      <c r="Y131" s="300">
        <f t="shared" si="35"/>
        <v>0.21861485876508283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0.58295299822759539</v>
      </c>
      <c r="C132" s="235">
        <f t="shared" si="36"/>
        <v>0.54764347506669542</v>
      </c>
      <c r="D132" s="235">
        <f t="shared" si="36"/>
        <v>0.58464743258886775</v>
      </c>
      <c r="E132" s="235">
        <f t="shared" si="36"/>
        <v>0.58497104414997747</v>
      </c>
      <c r="F132" s="235">
        <f t="shared" si="36"/>
        <v>0.59198146493159021</v>
      </c>
      <c r="G132" s="235">
        <f t="shared" si="36"/>
        <v>0.58154487042241154</v>
      </c>
      <c r="H132" s="235">
        <f t="shared" si="36"/>
        <v>0.53106628891153906</v>
      </c>
      <c r="I132" s="235">
        <f t="shared" si="36"/>
        <v>0.60001974259285629</v>
      </c>
      <c r="J132" s="235">
        <f t="shared" si="36"/>
        <v>0.59902277253802838</v>
      </c>
      <c r="K132" s="235">
        <f t="shared" si="36"/>
        <v>0.59131588742533536</v>
      </c>
      <c r="L132" s="235">
        <f t="shared" si="36"/>
        <v>0.56700980049736094</v>
      </c>
      <c r="M132" s="235">
        <f t="shared" si="36"/>
        <v>0.59577732883264689</v>
      </c>
      <c r="N132" s="235">
        <f t="shared" si="36"/>
        <v>0.592001816228101</v>
      </c>
      <c r="O132" s="235">
        <f t="shared" si="36"/>
        <v>0.58749936928386992</v>
      </c>
      <c r="P132" s="235">
        <f t="shared" si="36"/>
        <v>0.60791344826729565</v>
      </c>
      <c r="Q132" s="235">
        <f t="shared" si="36"/>
        <v>0.60876638173259112</v>
      </c>
      <c r="R132" s="235">
        <f t="shared" si="36"/>
        <v>0.58946171522312552</v>
      </c>
      <c r="S132" s="235">
        <f t="shared" si="36"/>
        <v>0.56456766730339825</v>
      </c>
      <c r="T132" s="235">
        <f t="shared" si="36"/>
        <v>0.59669618485600373</v>
      </c>
      <c r="U132" s="235">
        <f t="shared" si="36"/>
        <v>0.59428015229943265</v>
      </c>
      <c r="V132" s="235">
        <f t="shared" si="36"/>
        <v>0.57610820709175525</v>
      </c>
      <c r="W132" s="235">
        <f t="shared" si="36"/>
        <v>0.55933864100600306</v>
      </c>
      <c r="X132" s="235">
        <f t="shared" si="36"/>
        <v>0.58379712734010969</v>
      </c>
      <c r="Y132" s="235">
        <f t="shared" si="36"/>
        <v>0.54546898607223049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0</v>
      </c>
      <c r="C136" s="320">
        <f t="shared" si="37"/>
        <v>0</v>
      </c>
      <c r="D136" s="320">
        <f t="shared" si="37"/>
        <v>0</v>
      </c>
      <c r="E136" s="320">
        <f t="shared" si="37"/>
        <v>0</v>
      </c>
      <c r="F136" s="320">
        <f t="shared" si="37"/>
        <v>0</v>
      </c>
      <c r="G136" s="320">
        <f t="shared" si="37"/>
        <v>0</v>
      </c>
      <c r="H136" s="320">
        <f t="shared" si="37"/>
        <v>0</v>
      </c>
      <c r="I136" s="320">
        <f t="shared" si="37"/>
        <v>0</v>
      </c>
      <c r="J136" s="320">
        <f t="shared" si="37"/>
        <v>0</v>
      </c>
      <c r="K136" s="320">
        <f t="shared" si="37"/>
        <v>0</v>
      </c>
      <c r="L136" s="320">
        <f t="shared" si="37"/>
        <v>0</v>
      </c>
      <c r="M136" s="320">
        <f t="shared" si="37"/>
        <v>0</v>
      </c>
      <c r="N136" s="320">
        <f t="shared" si="37"/>
        <v>0</v>
      </c>
      <c r="O136" s="320">
        <f t="shared" si="37"/>
        <v>0</v>
      </c>
      <c r="P136" s="320">
        <f t="shared" si="37"/>
        <v>0</v>
      </c>
      <c r="Q136" s="320">
        <f t="shared" si="37"/>
        <v>0</v>
      </c>
      <c r="R136" s="320">
        <f t="shared" si="37"/>
        <v>0</v>
      </c>
      <c r="S136" s="320">
        <f t="shared" si="37"/>
        <v>0</v>
      </c>
      <c r="T136" s="320">
        <f t="shared" si="37"/>
        <v>0</v>
      </c>
      <c r="U136" s="320">
        <f t="shared" si="37"/>
        <v>0</v>
      </c>
      <c r="V136" s="320">
        <f t="shared" si="37"/>
        <v>0</v>
      </c>
      <c r="W136" s="320">
        <f t="shared" si="37"/>
        <v>0</v>
      </c>
      <c r="X136" s="320">
        <f t="shared" si="37"/>
        <v>0</v>
      </c>
      <c r="Y136" s="320">
        <f t="shared" si="37"/>
        <v>0</v>
      </c>
      <c r="DA136" s="95"/>
    </row>
    <row r="137" spans="1:105" ht="12" customHeight="1" x14ac:dyDescent="0.25">
      <c r="A137" s="55" t="s">
        <v>91</v>
      </c>
      <c r="B137" s="273">
        <f>IF(B$6=0,0,B$6/PPA!B$10*1000)</f>
        <v>0</v>
      </c>
      <c r="C137" s="273">
        <f>IF(C$6=0,0,C$6/PPA!C$10*1000)</f>
        <v>0</v>
      </c>
      <c r="D137" s="273">
        <f>IF(D$6=0,0,D$6/PPA!D$10*1000)</f>
        <v>0</v>
      </c>
      <c r="E137" s="273">
        <f>IF(E$6=0,0,E$6/PPA!E$10*1000)</f>
        <v>0</v>
      </c>
      <c r="F137" s="273">
        <f>IF(F$6=0,0,F$6/PPA!F$10*1000)</f>
        <v>0</v>
      </c>
      <c r="G137" s="273">
        <f>IF(G$6=0,0,G$6/PPA!G$10*1000)</f>
        <v>0</v>
      </c>
      <c r="H137" s="273">
        <f>IF(H$6=0,0,H$6/PPA!H$10*1000)</f>
        <v>0</v>
      </c>
      <c r="I137" s="273">
        <f>IF(I$6=0,0,I$6/PPA!I$10*1000)</f>
        <v>0</v>
      </c>
      <c r="J137" s="273">
        <f>IF(J$6=0,0,J$6/PPA!J$10*1000)</f>
        <v>0</v>
      </c>
      <c r="K137" s="273">
        <f>IF(K$6=0,0,K$6/PPA!K$10*1000)</f>
        <v>0</v>
      </c>
      <c r="L137" s="273">
        <f>IF(L$6=0,0,L$6/PPA!L$10*1000)</f>
        <v>0</v>
      </c>
      <c r="M137" s="273">
        <f>IF(M$6=0,0,M$6/PPA!M$10*1000)</f>
        <v>0</v>
      </c>
      <c r="N137" s="273">
        <f>IF(N$6=0,0,N$6/PPA!N$10*1000)</f>
        <v>0</v>
      </c>
      <c r="O137" s="273">
        <f>IF(O$6=0,0,O$6/PPA!O$10*1000)</f>
        <v>0</v>
      </c>
      <c r="P137" s="273">
        <f>IF(P$6=0,0,P$6/PPA!P$10*1000)</f>
        <v>0</v>
      </c>
      <c r="Q137" s="273">
        <f>IF(Q$6=0,0,Q$6/PPA!Q$10*1000)</f>
        <v>0</v>
      </c>
      <c r="R137" s="273">
        <f>IF(R$6=0,0,R$6/PPA!R$10*1000)</f>
        <v>0</v>
      </c>
      <c r="S137" s="273">
        <f>IF(S$6=0,0,S$6/PPA!S$10*1000)</f>
        <v>0</v>
      </c>
      <c r="T137" s="273">
        <f>IF(T$6=0,0,T$6/PPA!T$10*1000)</f>
        <v>0</v>
      </c>
      <c r="U137" s="273">
        <f>IF(U$6=0,0,U$6/PPA!U$10*1000)</f>
        <v>0</v>
      </c>
      <c r="V137" s="273">
        <f>IF(V$6=0,0,V$6/PPA!V$10*1000)</f>
        <v>0</v>
      </c>
      <c r="W137" s="273">
        <f>IF(W$6=0,0,W$6/PPA!W$10*1000)</f>
        <v>0</v>
      </c>
      <c r="X137" s="273">
        <f>IF(X$6=0,0,X$6/PPA!X$10*1000)</f>
        <v>0</v>
      </c>
      <c r="Y137" s="273">
        <f>IF(Y$6=0,0,Y$6/PPA!Y$10*1000)</f>
        <v>0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0</v>
      </c>
      <c r="C138" s="274">
        <f>IF(C$7=0,0,C$7/PPA!C$10*1000)</f>
        <v>0</v>
      </c>
      <c r="D138" s="274">
        <f>IF(D$7=0,0,D$7/PPA!D$10*1000)</f>
        <v>0</v>
      </c>
      <c r="E138" s="274">
        <f>IF(E$7=0,0,E$7/PPA!E$10*1000)</f>
        <v>0</v>
      </c>
      <c r="F138" s="274">
        <f>IF(F$7=0,0,F$7/PPA!F$10*1000)</f>
        <v>0</v>
      </c>
      <c r="G138" s="274">
        <f>IF(G$7=0,0,G$7/PPA!G$10*1000)</f>
        <v>0</v>
      </c>
      <c r="H138" s="274">
        <f>IF(H$7=0,0,H$7/PPA!H$10*1000)</f>
        <v>0</v>
      </c>
      <c r="I138" s="274">
        <f>IF(I$7=0,0,I$7/PPA!I$10*1000)</f>
        <v>0</v>
      </c>
      <c r="J138" s="274">
        <f>IF(J$7=0,0,J$7/PPA!J$10*1000)</f>
        <v>0</v>
      </c>
      <c r="K138" s="274">
        <f>IF(K$7=0,0,K$7/PPA!K$10*1000)</f>
        <v>0</v>
      </c>
      <c r="L138" s="274">
        <f>IF(L$7=0,0,L$7/PPA!L$10*1000)</f>
        <v>0</v>
      </c>
      <c r="M138" s="274">
        <f>IF(M$7=0,0,M$7/PPA!M$10*1000)</f>
        <v>0</v>
      </c>
      <c r="N138" s="274">
        <f>IF(N$7=0,0,N$7/PPA!N$10*1000)</f>
        <v>0</v>
      </c>
      <c r="O138" s="274">
        <f>IF(O$7=0,0,O$7/PPA!O$10*1000)</f>
        <v>0</v>
      </c>
      <c r="P138" s="274">
        <f>IF(P$7=0,0,P$7/PPA!P$10*1000)</f>
        <v>0</v>
      </c>
      <c r="Q138" s="274">
        <f>IF(Q$7=0,0,Q$7/PPA!Q$10*1000)</f>
        <v>0</v>
      </c>
      <c r="R138" s="274">
        <f>IF(R$7=0,0,R$7/PPA!R$10*1000)</f>
        <v>0</v>
      </c>
      <c r="S138" s="274">
        <f>IF(S$7=0,0,S$7/PPA!S$10*1000)</f>
        <v>0</v>
      </c>
      <c r="T138" s="274">
        <f>IF(T$7=0,0,T$7/PPA!T$10*1000)</f>
        <v>0</v>
      </c>
      <c r="U138" s="274">
        <f>IF(U$7=0,0,U$7/PPA!U$10*1000)</f>
        <v>0</v>
      </c>
      <c r="V138" s="274">
        <f>IF(V$7=0,0,V$7/PPA!V$10*1000)</f>
        <v>0</v>
      </c>
      <c r="W138" s="274">
        <f>IF(W$7=0,0,W$7/PPA!W$10*1000)</f>
        <v>0</v>
      </c>
      <c r="X138" s="274">
        <f>IF(X$7=0,0,X$7/PPA!X$10*1000)</f>
        <v>0</v>
      </c>
      <c r="Y138" s="274">
        <f>IF(Y$7=0,0,Y$7/PPA!Y$10*1000)</f>
        <v>0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0</v>
      </c>
      <c r="C139" s="274">
        <f>IF(C$8=0,0,C$8/PPA!C$10*1000)</f>
        <v>0</v>
      </c>
      <c r="D139" s="274">
        <f>IF(D$8=0,0,D$8/PPA!D$10*1000)</f>
        <v>0</v>
      </c>
      <c r="E139" s="274">
        <f>IF(E$8=0,0,E$8/PPA!E$10*1000)</f>
        <v>0</v>
      </c>
      <c r="F139" s="274">
        <f>IF(F$8=0,0,F$8/PPA!F$10*1000)</f>
        <v>0</v>
      </c>
      <c r="G139" s="274">
        <f>IF(G$8=0,0,G$8/PPA!G$10*1000)</f>
        <v>0</v>
      </c>
      <c r="H139" s="274">
        <f>IF(H$8=0,0,H$8/PPA!H$10*1000)</f>
        <v>0</v>
      </c>
      <c r="I139" s="274">
        <f>IF(I$8=0,0,I$8/PPA!I$10*1000)</f>
        <v>0</v>
      </c>
      <c r="J139" s="274">
        <f>IF(J$8=0,0,J$8/PPA!J$10*1000)</f>
        <v>0</v>
      </c>
      <c r="K139" s="274">
        <f>IF(K$8=0,0,K$8/PPA!K$10*1000)</f>
        <v>0</v>
      </c>
      <c r="L139" s="274">
        <f>IF(L$8=0,0,L$8/PPA!L$10*1000)</f>
        <v>0</v>
      </c>
      <c r="M139" s="274">
        <f>IF(M$8=0,0,M$8/PPA!M$10*1000)</f>
        <v>0</v>
      </c>
      <c r="N139" s="274">
        <f>IF(N$8=0,0,N$8/PPA!N$10*1000)</f>
        <v>0</v>
      </c>
      <c r="O139" s="274">
        <f>IF(O$8=0,0,O$8/PPA!O$10*1000)</f>
        <v>0</v>
      </c>
      <c r="P139" s="274">
        <f>IF(P$8=0,0,P$8/PPA!P$10*1000)</f>
        <v>0</v>
      </c>
      <c r="Q139" s="274">
        <f>IF(Q$8=0,0,Q$8/PPA!Q$10*1000)</f>
        <v>0</v>
      </c>
      <c r="R139" s="274">
        <f>IF(R$8=0,0,R$8/PPA!R$10*1000)</f>
        <v>0</v>
      </c>
      <c r="S139" s="274">
        <f>IF(S$8=0,0,S$8/PPA!S$10*1000)</f>
        <v>0</v>
      </c>
      <c r="T139" s="274">
        <f>IF(T$8=0,0,T$8/PPA!T$10*1000)</f>
        <v>0</v>
      </c>
      <c r="U139" s="274">
        <f>IF(U$8=0,0,U$8/PPA!U$10*1000)</f>
        <v>0</v>
      </c>
      <c r="V139" s="274">
        <f>IF(V$8=0,0,V$8/PPA!V$10*1000)</f>
        <v>0</v>
      </c>
      <c r="W139" s="274">
        <f>IF(W$8=0,0,W$8/PPA!W$10*1000)</f>
        <v>0</v>
      </c>
      <c r="X139" s="274">
        <f>IF(X$8=0,0,X$8/PPA!X$10*1000)</f>
        <v>0</v>
      </c>
      <c r="Y139" s="274">
        <f>IF(Y$8=0,0,Y$8/PPA!Y$10*1000)</f>
        <v>0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0</v>
      </c>
      <c r="C140" s="274">
        <f>IF(C$9=0,0,C$9/PPA!C$10*1000)</f>
        <v>0</v>
      </c>
      <c r="D140" s="274">
        <f>IF(D$9=0,0,D$9/PPA!D$10*1000)</f>
        <v>0</v>
      </c>
      <c r="E140" s="274">
        <f>IF(E$9=0,0,E$9/PPA!E$10*1000)</f>
        <v>0</v>
      </c>
      <c r="F140" s="274">
        <f>IF(F$9=0,0,F$9/PPA!F$10*1000)</f>
        <v>0</v>
      </c>
      <c r="G140" s="274">
        <f>IF(G$9=0,0,G$9/PPA!G$10*1000)</f>
        <v>0</v>
      </c>
      <c r="H140" s="274">
        <f>IF(H$9=0,0,H$9/PPA!H$10*1000)</f>
        <v>0</v>
      </c>
      <c r="I140" s="274">
        <f>IF(I$9=0,0,I$9/PPA!I$10*1000)</f>
        <v>0</v>
      </c>
      <c r="J140" s="274">
        <f>IF(J$9=0,0,J$9/PPA!J$10*1000)</f>
        <v>0</v>
      </c>
      <c r="K140" s="274">
        <f>IF(K$9=0,0,K$9/PPA!K$10*1000)</f>
        <v>0</v>
      </c>
      <c r="L140" s="274">
        <f>IF(L$9=0,0,L$9/PPA!L$10*1000)</f>
        <v>0</v>
      </c>
      <c r="M140" s="274">
        <f>IF(M$9=0,0,M$9/PPA!M$10*1000)</f>
        <v>0</v>
      </c>
      <c r="N140" s="274">
        <f>IF(N$9=0,0,N$9/PPA!N$10*1000)</f>
        <v>0</v>
      </c>
      <c r="O140" s="274">
        <f>IF(O$9=0,0,O$9/PPA!O$10*1000)</f>
        <v>0</v>
      </c>
      <c r="P140" s="274">
        <f>IF(P$9=0,0,P$9/PPA!P$10*1000)</f>
        <v>0</v>
      </c>
      <c r="Q140" s="274">
        <f>IF(Q$9=0,0,Q$9/PPA!Q$10*1000)</f>
        <v>0</v>
      </c>
      <c r="R140" s="274">
        <f>IF(R$9=0,0,R$9/PPA!R$10*1000)</f>
        <v>0</v>
      </c>
      <c r="S140" s="274">
        <f>IF(S$9=0,0,S$9/PPA!S$10*1000)</f>
        <v>0</v>
      </c>
      <c r="T140" s="274">
        <f>IF(T$9=0,0,T$9/PPA!T$10*1000)</f>
        <v>0</v>
      </c>
      <c r="U140" s="274">
        <f>IF(U$9=0,0,U$9/PPA!U$10*1000)</f>
        <v>0</v>
      </c>
      <c r="V140" s="274">
        <f>IF(V$9=0,0,V$9/PPA!V$10*1000)</f>
        <v>0</v>
      </c>
      <c r="W140" s="274">
        <f>IF(W$9=0,0,W$9/PPA!W$10*1000)</f>
        <v>0</v>
      </c>
      <c r="X140" s="274">
        <f>IF(X$9=0,0,X$9/PPA!X$10*1000)</f>
        <v>0</v>
      </c>
      <c r="Y140" s="274">
        <f>IF(Y$9=0,0,Y$9/PPA!Y$10*1000)</f>
        <v>0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0</v>
      </c>
      <c r="C141" s="275">
        <f>IF(C$10=0,0,C$10/PPA!C$10*1000)</f>
        <v>0</v>
      </c>
      <c r="D141" s="275">
        <f>IF(D$10=0,0,D$10/PPA!D$10*1000)</f>
        <v>0</v>
      </c>
      <c r="E141" s="275">
        <f>IF(E$10=0,0,E$10/PPA!E$10*1000)</f>
        <v>0</v>
      </c>
      <c r="F141" s="275">
        <f>IF(F$10=0,0,F$10/PPA!F$10*1000)</f>
        <v>0</v>
      </c>
      <c r="G141" s="275">
        <f>IF(G$10=0,0,G$10/PPA!G$10*1000)</f>
        <v>0</v>
      </c>
      <c r="H141" s="275">
        <f>IF(H$10=0,0,H$10/PPA!H$10*1000)</f>
        <v>0</v>
      </c>
      <c r="I141" s="275">
        <f>IF(I$10=0,0,I$10/PPA!I$10*1000)</f>
        <v>0</v>
      </c>
      <c r="J141" s="275">
        <f>IF(J$10=0,0,J$10/PPA!J$10*1000)</f>
        <v>0</v>
      </c>
      <c r="K141" s="275">
        <f>IF(K$10=0,0,K$10/PPA!K$10*1000)</f>
        <v>0</v>
      </c>
      <c r="L141" s="275">
        <f>IF(L$10=0,0,L$10/PPA!L$10*1000)</f>
        <v>0</v>
      </c>
      <c r="M141" s="275">
        <f>IF(M$10=0,0,M$10/PPA!M$10*1000)</f>
        <v>0</v>
      </c>
      <c r="N141" s="275">
        <f>IF(N$10=0,0,N$10/PPA!N$10*1000)</f>
        <v>0</v>
      </c>
      <c r="O141" s="275">
        <f>IF(O$10=0,0,O$10/PPA!O$10*1000)</f>
        <v>0</v>
      </c>
      <c r="P141" s="275">
        <f>IF(P$10=0,0,P$10/PPA!P$10*1000)</f>
        <v>0</v>
      </c>
      <c r="Q141" s="275">
        <f>IF(Q$10=0,0,Q$10/PPA!Q$10*1000)</f>
        <v>0</v>
      </c>
      <c r="R141" s="275">
        <f>IF(R$10=0,0,R$10/PPA!R$10*1000)</f>
        <v>0</v>
      </c>
      <c r="S141" s="275">
        <f>IF(S$10=0,0,S$10/PPA!S$10*1000)</f>
        <v>0</v>
      </c>
      <c r="T141" s="275">
        <f>IF(T$10=0,0,T$10/PPA!T$10*1000)</f>
        <v>0</v>
      </c>
      <c r="U141" s="275">
        <f>IF(U$10=0,0,U$10/PPA!U$10*1000)</f>
        <v>0</v>
      </c>
      <c r="V141" s="275">
        <f>IF(V$10=0,0,V$10/PPA!V$10*1000)</f>
        <v>0</v>
      </c>
      <c r="W141" s="275">
        <f>IF(W$10=0,0,W$10/PPA!W$10*1000)</f>
        <v>0</v>
      </c>
      <c r="X141" s="275">
        <f>IF(X$10=0,0,X$10/PPA!X$10*1000)</f>
        <v>0</v>
      </c>
      <c r="Y141" s="275">
        <f>IF(Y$10=0,0,Y$10/PPA!Y$10*1000)</f>
        <v>0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0</v>
      </c>
      <c r="C142" s="276">
        <f>IF(C$16=0,0,C$16/PPA!C$10*1000)</f>
        <v>0</v>
      </c>
      <c r="D142" s="276">
        <f>IF(D$16=0,0,D$16/PPA!D$10*1000)</f>
        <v>0</v>
      </c>
      <c r="E142" s="276">
        <f>IF(E$16=0,0,E$16/PPA!E$10*1000)</f>
        <v>0</v>
      </c>
      <c r="F142" s="276">
        <f>IF(F$16=0,0,F$16/PPA!F$10*1000)</f>
        <v>0</v>
      </c>
      <c r="G142" s="276">
        <f>IF(G$16=0,0,G$16/PPA!G$10*1000)</f>
        <v>0</v>
      </c>
      <c r="H142" s="276">
        <f>IF(H$16=0,0,H$16/PPA!H$10*1000)</f>
        <v>0</v>
      </c>
      <c r="I142" s="276">
        <f>IF(I$16=0,0,I$16/PPA!I$10*1000)</f>
        <v>0</v>
      </c>
      <c r="J142" s="276">
        <f>IF(J$16=0,0,J$16/PPA!J$10*1000)</f>
        <v>0</v>
      </c>
      <c r="K142" s="276">
        <f>IF(K$16=0,0,K$16/PPA!K$10*1000)</f>
        <v>0</v>
      </c>
      <c r="L142" s="276">
        <f>IF(L$16=0,0,L$16/PPA!L$10*1000)</f>
        <v>0</v>
      </c>
      <c r="M142" s="276">
        <f>IF(M$16=0,0,M$16/PPA!M$10*1000)</f>
        <v>0</v>
      </c>
      <c r="N142" s="276">
        <f>IF(N$16=0,0,N$16/PPA!N$10*1000)</f>
        <v>0</v>
      </c>
      <c r="O142" s="276">
        <f>IF(O$16=0,0,O$16/PPA!O$10*1000)</f>
        <v>0</v>
      </c>
      <c r="P142" s="276">
        <f>IF(P$16=0,0,P$16/PPA!P$10*1000)</f>
        <v>0</v>
      </c>
      <c r="Q142" s="276">
        <f>IF(Q$16=0,0,Q$16/PPA!Q$10*1000)</f>
        <v>0</v>
      </c>
      <c r="R142" s="276">
        <f>IF(R$16=0,0,R$16/PPA!R$10*1000)</f>
        <v>0</v>
      </c>
      <c r="S142" s="276">
        <f>IF(S$16=0,0,S$16/PPA!S$10*1000)</f>
        <v>0</v>
      </c>
      <c r="T142" s="276">
        <f>IF(T$16=0,0,T$16/PPA!T$10*1000)</f>
        <v>0</v>
      </c>
      <c r="U142" s="276">
        <f>IF(U$16=0,0,U$16/PPA!U$10*1000)</f>
        <v>0</v>
      </c>
      <c r="V142" s="276">
        <f>IF(V$16=0,0,V$16/PPA!V$10*1000)</f>
        <v>0</v>
      </c>
      <c r="W142" s="276">
        <f>IF(W$16=0,0,W$16/PPA!W$10*1000)</f>
        <v>0</v>
      </c>
      <c r="X142" s="276">
        <f>IF(X$16=0,0,X$16/PPA!X$10*1000)</f>
        <v>0</v>
      </c>
      <c r="Y142" s="276">
        <f>IF(Y$16=0,0,Y$16/PPA!Y$10*1000)</f>
        <v>0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0</v>
      </c>
      <c r="C143" s="276">
        <f>IF(C$17=0,0,C$17/PPA!C$10*1000)</f>
        <v>0</v>
      </c>
      <c r="D143" s="276">
        <f>IF(D$17=0,0,D$17/PPA!D$10*1000)</f>
        <v>0</v>
      </c>
      <c r="E143" s="276">
        <f>IF(E$17=0,0,E$17/PPA!E$10*1000)</f>
        <v>0</v>
      </c>
      <c r="F143" s="276">
        <f>IF(F$17=0,0,F$17/PPA!F$10*1000)</f>
        <v>0</v>
      </c>
      <c r="G143" s="276">
        <f>IF(G$17=0,0,G$17/PPA!G$10*1000)</f>
        <v>0</v>
      </c>
      <c r="H143" s="276">
        <f>IF(H$17=0,0,H$17/PPA!H$10*1000)</f>
        <v>0</v>
      </c>
      <c r="I143" s="276">
        <f>IF(I$17=0,0,I$17/PPA!I$10*1000)</f>
        <v>0</v>
      </c>
      <c r="J143" s="276">
        <f>IF(J$17=0,0,J$17/PPA!J$10*1000)</f>
        <v>0</v>
      </c>
      <c r="K143" s="276">
        <f>IF(K$17=0,0,K$17/PPA!K$10*1000)</f>
        <v>0</v>
      </c>
      <c r="L143" s="276">
        <f>IF(L$17=0,0,L$17/PPA!L$10*1000)</f>
        <v>0</v>
      </c>
      <c r="M143" s="276">
        <f>IF(M$17=0,0,M$17/PPA!M$10*1000)</f>
        <v>0</v>
      </c>
      <c r="N143" s="276">
        <f>IF(N$17=0,0,N$17/PPA!N$10*1000)</f>
        <v>0</v>
      </c>
      <c r="O143" s="276">
        <f>IF(O$17=0,0,O$17/PPA!O$10*1000)</f>
        <v>0</v>
      </c>
      <c r="P143" s="276">
        <f>IF(P$17=0,0,P$17/PPA!P$10*1000)</f>
        <v>0</v>
      </c>
      <c r="Q143" s="276">
        <f>IF(Q$17=0,0,Q$17/PPA!Q$10*1000)</f>
        <v>0</v>
      </c>
      <c r="R143" s="276">
        <f>IF(R$17=0,0,R$17/PPA!R$10*1000)</f>
        <v>0</v>
      </c>
      <c r="S143" s="276">
        <f>IF(S$17=0,0,S$17/PPA!S$10*1000)</f>
        <v>0</v>
      </c>
      <c r="T143" s="276">
        <f>IF(T$17=0,0,T$17/PPA!T$10*1000)</f>
        <v>0</v>
      </c>
      <c r="U143" s="276">
        <f>IF(U$17=0,0,U$17/PPA!U$10*1000)</f>
        <v>0</v>
      </c>
      <c r="V143" s="276">
        <f>IF(V$17=0,0,V$17/PPA!V$10*1000)</f>
        <v>0</v>
      </c>
      <c r="W143" s="276">
        <f>IF(W$17=0,0,W$17/PPA!W$10*1000)</f>
        <v>0</v>
      </c>
      <c r="X143" s="276">
        <f>IF(X$17=0,0,X$17/PPA!X$10*1000)</f>
        <v>0</v>
      </c>
      <c r="Y143" s="276">
        <f>IF(Y$17=0,0,Y$17/PPA!Y$10*1000)</f>
        <v>0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0</v>
      </c>
      <c r="C144" s="277">
        <f>IF(C$30=0,0,C$30/PPA!C$10*1000)</f>
        <v>0</v>
      </c>
      <c r="D144" s="277">
        <f>IF(D$30=0,0,D$30/PPA!D$10*1000)</f>
        <v>0</v>
      </c>
      <c r="E144" s="277">
        <f>IF(E$30=0,0,E$30/PPA!E$10*1000)</f>
        <v>0</v>
      </c>
      <c r="F144" s="277">
        <f>IF(F$30=0,0,F$30/PPA!F$10*1000)</f>
        <v>0</v>
      </c>
      <c r="G144" s="277">
        <f>IF(G$30=0,0,G$30/PPA!G$10*1000)</f>
        <v>0</v>
      </c>
      <c r="H144" s="277">
        <f>IF(H$30=0,0,H$30/PPA!H$10*1000)</f>
        <v>0</v>
      </c>
      <c r="I144" s="277">
        <f>IF(I$30=0,0,I$30/PPA!I$10*1000)</f>
        <v>0</v>
      </c>
      <c r="J144" s="277">
        <f>IF(J$30=0,0,J$30/PPA!J$10*1000)</f>
        <v>0</v>
      </c>
      <c r="K144" s="277">
        <f>IF(K$30=0,0,K$30/PPA!K$10*1000)</f>
        <v>0</v>
      </c>
      <c r="L144" s="277">
        <f>IF(L$30=0,0,L$30/PPA!L$10*1000)</f>
        <v>0</v>
      </c>
      <c r="M144" s="277">
        <f>IF(M$30=0,0,M$30/PPA!M$10*1000)</f>
        <v>0</v>
      </c>
      <c r="N144" s="277">
        <f>IF(N$30=0,0,N$30/PPA!N$10*1000)</f>
        <v>0</v>
      </c>
      <c r="O144" s="277">
        <f>IF(O$30=0,0,O$30/PPA!O$10*1000)</f>
        <v>0</v>
      </c>
      <c r="P144" s="277">
        <f>IF(P$30=0,0,P$30/PPA!P$10*1000)</f>
        <v>0</v>
      </c>
      <c r="Q144" s="277">
        <f>IF(Q$30=0,0,Q$30/PPA!Q$10*1000)</f>
        <v>0</v>
      </c>
      <c r="R144" s="277">
        <f>IF(R$30=0,0,R$30/PPA!R$10*1000)</f>
        <v>0</v>
      </c>
      <c r="S144" s="277">
        <f>IF(S$30=0,0,S$30/PPA!S$10*1000)</f>
        <v>0</v>
      </c>
      <c r="T144" s="277">
        <f>IF(T$30=0,0,T$30/PPA!T$10*1000)</f>
        <v>0</v>
      </c>
      <c r="U144" s="277">
        <f>IF(U$30=0,0,U$30/PPA!U$10*1000)</f>
        <v>0</v>
      </c>
      <c r="V144" s="277">
        <f>IF(V$30=0,0,V$30/PPA!V$10*1000)</f>
        <v>0</v>
      </c>
      <c r="W144" s="277">
        <f>IF(W$30=0,0,W$30/PPA!W$10*1000)</f>
        <v>0</v>
      </c>
      <c r="X144" s="277">
        <f>IF(X$30=0,0,X$30/PPA!X$10*1000)</f>
        <v>0</v>
      </c>
      <c r="Y144" s="277">
        <f>IF(Y$30=0,0,Y$30/PPA!Y$10*1000)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327.78849608236999</v>
      </c>
      <c r="C146" s="320">
        <f t="shared" si="38"/>
        <v>260.01127632934845</v>
      </c>
      <c r="D146" s="320">
        <f t="shared" si="38"/>
        <v>228.88863073287928</v>
      </c>
      <c r="E146" s="320">
        <f t="shared" si="38"/>
        <v>214.8245074538751</v>
      </c>
      <c r="F146" s="320">
        <f t="shared" si="38"/>
        <v>221.23832302812855</v>
      </c>
      <c r="G146" s="320">
        <f t="shared" si="38"/>
        <v>235.58912237427785</v>
      </c>
      <c r="H146" s="320">
        <f t="shared" si="38"/>
        <v>179.57648722979818</v>
      </c>
      <c r="I146" s="320">
        <f t="shared" si="38"/>
        <v>146.09215344246849</v>
      </c>
      <c r="J146" s="320">
        <f t="shared" si="38"/>
        <v>159.55665389509741</v>
      </c>
      <c r="K146" s="320">
        <f t="shared" si="38"/>
        <v>175.33163417231611</v>
      </c>
      <c r="L146" s="320">
        <f t="shared" si="38"/>
        <v>153.58670664478421</v>
      </c>
      <c r="M146" s="320">
        <f t="shared" si="38"/>
        <v>131.12559743933437</v>
      </c>
      <c r="N146" s="320">
        <f t="shared" si="38"/>
        <v>138.59171976004137</v>
      </c>
      <c r="O146" s="320">
        <f t="shared" si="38"/>
        <v>136.48820706270848</v>
      </c>
      <c r="P146" s="320">
        <f t="shared" si="38"/>
        <v>108.73487827660729</v>
      </c>
      <c r="Q146" s="320">
        <f t="shared" si="38"/>
        <v>95.529196913505061</v>
      </c>
      <c r="R146" s="320">
        <f t="shared" si="38"/>
        <v>159.16499968990922</v>
      </c>
      <c r="S146" s="320">
        <f t="shared" si="38"/>
        <v>170.80147775409932</v>
      </c>
      <c r="T146" s="320">
        <f t="shared" si="38"/>
        <v>132.77871424643286</v>
      </c>
      <c r="U146" s="320">
        <f t="shared" si="38"/>
        <v>108.46116016541318</v>
      </c>
      <c r="V146" s="320">
        <f t="shared" si="38"/>
        <v>128.09948791691079</v>
      </c>
      <c r="W146" s="320">
        <f t="shared" si="38"/>
        <v>129.20688987884066</v>
      </c>
      <c r="X146" s="320">
        <f t="shared" si="38"/>
        <v>102.17552692223403</v>
      </c>
      <c r="Y146" s="320">
        <f t="shared" si="38"/>
        <v>108.84600199112916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1.7301077119007269</v>
      </c>
      <c r="C147" s="273">
        <f>IF(C$33=0,0,C$33/PPA!C$11*1000)</f>
        <v>1.3723712688786944</v>
      </c>
      <c r="D147" s="273">
        <f>IF(D$33=0,0,D$33/PPA!D$11*1000)</f>
        <v>1.2081021448956557</v>
      </c>
      <c r="E147" s="273">
        <f>IF(E$33=0,0,E$33/PPA!E$11*1000)</f>
        <v>1.1338699847123936</v>
      </c>
      <c r="F147" s="273">
        <f>IF(F$33=0,0,F$33/PPA!F$11*1000)</f>
        <v>1.1677228865619929</v>
      </c>
      <c r="G147" s="273">
        <f>IF(G$33=0,0,G$33/PPA!G$11*1000)</f>
        <v>1.243468158036938</v>
      </c>
      <c r="H147" s="273">
        <f>IF(H$33=0,0,H$33/PPA!H$11*1000)</f>
        <v>0.9478266293923876</v>
      </c>
      <c r="I147" s="273">
        <f>IF(I$33=0,0,I$33/PPA!I$11*1000)</f>
        <v>0.77109222663809773</v>
      </c>
      <c r="J147" s="273">
        <f>IF(J$33=0,0,J$33/PPA!J$11*1000)</f>
        <v>0.84215950430596731</v>
      </c>
      <c r="K147" s="273">
        <f>IF(K$33=0,0,K$33/PPA!K$11*1000)</f>
        <v>0.92542177664928105</v>
      </c>
      <c r="L147" s="273">
        <f>IF(L$33=0,0,L$33/PPA!L$11*1000)</f>
        <v>0.8106493936095992</v>
      </c>
      <c r="M147" s="273">
        <f>IF(M$33=0,0,M$33/PPA!M$11*1000)</f>
        <v>0.69209691634478399</v>
      </c>
      <c r="N147" s="273">
        <f>IF(N$33=0,0,N$33/PPA!N$11*1000)</f>
        <v>0.73150402171425843</v>
      </c>
      <c r="O147" s="273">
        <f>IF(O$33=0,0,O$33/PPA!O$11*1000)</f>
        <v>0.72040142482636249</v>
      </c>
      <c r="P147" s="273">
        <f>IF(P$33=0,0,P$33/PPA!P$11*1000)</f>
        <v>0.57391596626621322</v>
      </c>
      <c r="Q147" s="273">
        <f>IF(Q$33=0,0,Q$33/PPA!Q$11*1000)</f>
        <v>0.5042147673447922</v>
      </c>
      <c r="R147" s="273">
        <f>IF(R$33=0,0,R$33/PPA!R$11*1000)</f>
        <v>0.84009230566622228</v>
      </c>
      <c r="S147" s="273">
        <f>IF(S$33=0,0,S$33/PPA!S$11*1000)</f>
        <v>0.90151105771785178</v>
      </c>
      <c r="T147" s="273">
        <f>IF(T$33=0,0,T$33/PPA!T$11*1000)</f>
        <v>0.70082226876010478</v>
      </c>
      <c r="U147" s="273">
        <f>IF(U$33=0,0,U$33/PPA!U$11*1000)</f>
        <v>0.57247124866351373</v>
      </c>
      <c r="V147" s="273">
        <f>IF(V$33=0,0,V$33/PPA!V$11*1000)</f>
        <v>0.67612474079245366</v>
      </c>
      <c r="W147" s="273">
        <f>IF(W$33=0,0,W$33/PPA!W$11*1000)</f>
        <v>0.68196974341376071</v>
      </c>
      <c r="X147" s="273">
        <f>IF(X$33=0,0,X$33/PPA!X$11*1000)</f>
        <v>0.53929490883772724</v>
      </c>
      <c r="Y147" s="273">
        <f>IF(Y$33=0,0,Y$33/PPA!Y$11*1000)</f>
        <v>0.57450249067120029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2.4551528503128455</v>
      </c>
      <c r="C148" s="274">
        <f>IF(C$34=0,0,C$34/PPA!C$11*1000)</f>
        <v>1.9474979559355434</v>
      </c>
      <c r="D148" s="274">
        <f>IF(D$34=0,0,D$34/PPA!D$11*1000)</f>
        <v>1.7143877251729307</v>
      </c>
      <c r="E148" s="274">
        <f>IF(E$34=0,0,E$34/PPA!E$11*1000)</f>
        <v>1.609046711775221</v>
      </c>
      <c r="F148" s="274">
        <f>IF(F$34=0,0,F$34/PPA!F$11*1000)</f>
        <v>1.6570865233405339</v>
      </c>
      <c r="G148" s="274">
        <f>IF(G$34=0,0,G$34/PPA!G$11*1000)</f>
        <v>1.7645747553623008</v>
      </c>
      <c r="H148" s="274">
        <f>IF(H$34=0,0,H$34/PPA!H$11*1000)</f>
        <v>1.345037210543724</v>
      </c>
      <c r="I148" s="274">
        <f>IF(I$34=0,0,I$34/PPA!I$11*1000)</f>
        <v>1.0942378125144343</v>
      </c>
      <c r="J148" s="274">
        <f>IF(J$34=0,0,J$34/PPA!J$11*1000)</f>
        <v>1.1950876198010323</v>
      </c>
      <c r="K148" s="274">
        <f>IF(K$34=0,0,K$34/PPA!K$11*1000)</f>
        <v>1.3132430409121434</v>
      </c>
      <c r="L148" s="274">
        <f>IF(L$34=0,0,L$34/PPA!L$11*1000)</f>
        <v>1.1503724049287338</v>
      </c>
      <c r="M148" s="274">
        <f>IF(M$34=0,0,M$34/PPA!M$11*1000)</f>
        <v>0.98213753118865199</v>
      </c>
      <c r="N148" s="274">
        <f>IF(N$34=0,0,N$34/PPA!N$11*1000)</f>
        <v>1.0380591749134533</v>
      </c>
      <c r="O148" s="274">
        <f>IF(O$34=0,0,O$34/PPA!O$11*1000)</f>
        <v>1.0223037556365548</v>
      </c>
      <c r="P148" s="274">
        <f>IF(P$34=0,0,P$34/PPA!P$11*1000)</f>
        <v>0.81442988244387182</v>
      </c>
      <c r="Q148" s="274">
        <f>IF(Q$34=0,0,Q$34/PPA!Q$11*1000)</f>
        <v>0.71551864355103645</v>
      </c>
      <c r="R148" s="274">
        <f>IF(R$34=0,0,R$34/PPA!R$11*1000)</f>
        <v>1.1921541095937642</v>
      </c>
      <c r="S148" s="274">
        <f>IF(S$34=0,0,S$34/PPA!S$11*1000)</f>
        <v>1.2793119340026005</v>
      </c>
      <c r="T148" s="274">
        <f>IF(T$34=0,0,T$34/PPA!T$11*1000)</f>
        <v>0.99451946192342977</v>
      </c>
      <c r="U148" s="274">
        <f>IF(U$34=0,0,U$34/PPA!U$11*1000)</f>
        <v>0.81237971960385558</v>
      </c>
      <c r="V148" s="274">
        <f>IF(V$34=0,0,V$34/PPA!V$11*1000)</f>
        <v>0.95947181386754954</v>
      </c>
      <c r="W148" s="274">
        <f>IF(W$34=0,0,W$34/PPA!W$11*1000)</f>
        <v>0.96776631180376416</v>
      </c>
      <c r="X148" s="274">
        <f>IF(X$34=0,0,X$34/PPA!X$11*1000)</f>
        <v>0.76530000038987522</v>
      </c>
      <c r="Y148" s="274">
        <f>IF(Y$34=0,0,Y$34/PPA!Y$11*1000)</f>
        <v>0.81526220464830834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8.7364093430986944</v>
      </c>
      <c r="C149" s="274">
        <f>IF(C$35=0,0,C$35/PPA!C$11*1000)</f>
        <v>6.9299715232527648</v>
      </c>
      <c r="D149" s="274">
        <f>IF(D$35=0,0,D$35/PPA!D$11*1000)</f>
        <v>6.1004727009098421</v>
      </c>
      <c r="E149" s="274">
        <f>IF(E$35=0,0,E$35/PPA!E$11*1000)</f>
        <v>5.7256275202759896</v>
      </c>
      <c r="F149" s="274">
        <f>IF(F$35=0,0,F$35/PPA!F$11*1000)</f>
        <v>5.8965722574015897</v>
      </c>
      <c r="G149" s="274">
        <f>IF(G$35=0,0,G$35/PPA!G$11*1000)</f>
        <v>6.2790580950505435</v>
      </c>
      <c r="H149" s="274">
        <f>IF(H$35=0,0,H$35/PPA!H$11*1000)</f>
        <v>4.7861768164504515</v>
      </c>
      <c r="I149" s="274">
        <f>IF(I$35=0,0,I$35/PPA!I$11*1000)</f>
        <v>3.8937329085660948</v>
      </c>
      <c r="J149" s="274">
        <f>IF(J$35=0,0,J$35/PPA!J$11*1000)</f>
        <v>4.2525965933733652</v>
      </c>
      <c r="K149" s="274">
        <f>IF(K$35=0,0,K$35/PPA!K$11*1000)</f>
        <v>4.6730405281782108</v>
      </c>
      <c r="L149" s="274">
        <f>IF(L$35=0,0,L$35/PPA!L$11*1000)</f>
        <v>4.0934820922378297</v>
      </c>
      <c r="M149" s="274">
        <f>IF(M$35=0,0,M$35/PPA!M$11*1000)</f>
        <v>3.4948355669957887</v>
      </c>
      <c r="N149" s="274">
        <f>IF(N$35=0,0,N$35/PPA!N$11*1000)</f>
        <v>3.6938269946197497</v>
      </c>
      <c r="O149" s="274">
        <f>IF(O$35=0,0,O$35/PPA!O$11*1000)</f>
        <v>3.6377629527587332</v>
      </c>
      <c r="P149" s="274">
        <f>IF(P$35=0,0,P$35/PPA!P$11*1000)</f>
        <v>2.8980651177684349</v>
      </c>
      <c r="Q149" s="274">
        <f>IF(Q$35=0,0,Q$35/PPA!Q$11*1000)</f>
        <v>2.546099629554242</v>
      </c>
      <c r="R149" s="274">
        <f>IF(R$35=0,0,R$35/PPA!R$11*1000)</f>
        <v>4.2421579984893096</v>
      </c>
      <c r="S149" s="274">
        <f>IF(S$35=0,0,S$35/PPA!S$11*1000)</f>
        <v>4.5523001680053481</v>
      </c>
      <c r="T149" s="274">
        <f>IF(T$35=0,0,T$35/PPA!T$11*1000)</f>
        <v>3.5388953962415011</v>
      </c>
      <c r="U149" s="274">
        <f>IF(U$35=0,0,U$35/PPA!U$11*1000)</f>
        <v>2.8907698237959618</v>
      </c>
      <c r="V149" s="274">
        <f>IF(V$35=0,0,V$35/PPA!V$11*1000)</f>
        <v>3.4141819390365851</v>
      </c>
      <c r="W149" s="274">
        <f>IF(W$35=0,0,W$35/PPA!W$11*1000)</f>
        <v>3.4436970583323223</v>
      </c>
      <c r="X149" s="274">
        <f>IF(X$35=0,0,X$35/PPA!X$11*1000)</f>
        <v>2.7232414767282536</v>
      </c>
      <c r="Y149" s="274">
        <f>IF(Y$35=0,0,Y$35/PPA!Y$11*1000)</f>
        <v>2.9010268508769803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6.9204308476029066</v>
      </c>
      <c r="C150" s="274">
        <f>IF(C$36=0,0,C$36/PPA!C$11*1000)</f>
        <v>5.4894850755147777</v>
      </c>
      <c r="D150" s="274">
        <f>IF(D$36=0,0,D$36/PPA!D$11*1000)</f>
        <v>4.832408579582621</v>
      </c>
      <c r="E150" s="274">
        <f>IF(E$36=0,0,E$36/PPA!E$11*1000)</f>
        <v>4.5354799388495737</v>
      </c>
      <c r="F150" s="274">
        <f>IF(F$36=0,0,F$36/PPA!F$11*1000)</f>
        <v>4.6708915462479714</v>
      </c>
      <c r="G150" s="274">
        <f>IF(G$36=0,0,G$36/PPA!G$11*1000)</f>
        <v>4.9738726321477502</v>
      </c>
      <c r="H150" s="274">
        <f>IF(H$36=0,0,H$36/PPA!H$11*1000)</f>
        <v>3.7913065175695504</v>
      </c>
      <c r="I150" s="274">
        <f>IF(I$36=0,0,I$36/PPA!I$11*1000)</f>
        <v>3.08436890655239</v>
      </c>
      <c r="J150" s="274">
        <f>IF(J$36=0,0,J$36/PPA!J$11*1000)</f>
        <v>3.3686380172238692</v>
      </c>
      <c r="K150" s="274">
        <f>IF(K$36=0,0,K$36/PPA!K$11*1000)</f>
        <v>3.7016871065971237</v>
      </c>
      <c r="L150" s="274">
        <f>IF(L$36=0,0,L$36/PPA!L$11*1000)</f>
        <v>3.2425975744383964</v>
      </c>
      <c r="M150" s="274">
        <f>IF(M$36=0,0,M$36/PPA!M$11*1000)</f>
        <v>2.7683876653791351</v>
      </c>
      <c r="N150" s="274">
        <f>IF(N$36=0,0,N$36/PPA!N$11*1000)</f>
        <v>2.926016086857032</v>
      </c>
      <c r="O150" s="274">
        <f>IF(O$36=0,0,O$36/PPA!O$11*1000)</f>
        <v>2.8816056993054509</v>
      </c>
      <c r="P150" s="274">
        <f>IF(P$36=0,0,P$36/PPA!P$11*1000)</f>
        <v>2.2956638650648529</v>
      </c>
      <c r="Q150" s="274">
        <f>IF(Q$36=0,0,Q$36/PPA!Q$11*1000)</f>
        <v>2.0168590693791688</v>
      </c>
      <c r="R150" s="274">
        <f>IF(R$36=0,0,R$36/PPA!R$11*1000)</f>
        <v>3.3603692226648887</v>
      </c>
      <c r="S150" s="274">
        <f>IF(S$36=0,0,S$36/PPA!S$11*1000)</f>
        <v>3.6060442308714071</v>
      </c>
      <c r="T150" s="274">
        <f>IF(T$36=0,0,T$36/PPA!T$11*1000)</f>
        <v>2.8032890750404182</v>
      </c>
      <c r="U150" s="274">
        <f>IF(U$36=0,0,U$36/PPA!U$11*1000)</f>
        <v>2.2898849946540554</v>
      </c>
      <c r="V150" s="274">
        <f>IF(V$36=0,0,V$36/PPA!V$11*1000)</f>
        <v>2.7044989631698138</v>
      </c>
      <c r="W150" s="274">
        <f>IF(W$36=0,0,W$36/PPA!W$11*1000)</f>
        <v>2.7278789736550437</v>
      </c>
      <c r="X150" s="274">
        <f>IF(X$36=0,0,X$36/PPA!X$11*1000)</f>
        <v>2.1571796353509076</v>
      </c>
      <c r="Y150" s="274">
        <f>IF(Y$36=0,0,Y$36/PPA!Y$11*1000)</f>
        <v>2.2980099626848012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4.5202880675269013</v>
      </c>
      <c r="C151" s="275">
        <f>IF(C$37=0,0,C$37/PPA!C$11*1000)</f>
        <v>3.0733474124084799</v>
      </c>
      <c r="D151" s="275">
        <f>IF(D$37=0,0,D$37/PPA!D$11*1000)</f>
        <v>3.1337213706211697</v>
      </c>
      <c r="E151" s="275">
        <f>IF(E$37=0,0,E$37/PPA!E$11*1000)</f>
        <v>2.9078841862431895</v>
      </c>
      <c r="F151" s="275">
        <f>IF(F$37=0,0,F$37/PPA!F$11*1000)</f>
        <v>3.2030832586521631</v>
      </c>
      <c r="G151" s="275">
        <f>IF(G$37=0,0,G$37/PPA!G$11*1000)</f>
        <v>3.1078724465184178</v>
      </c>
      <c r="H151" s="275">
        <f>IF(H$37=0,0,H$37/PPA!H$11*1000)</f>
        <v>2.1154979039883335</v>
      </c>
      <c r="I151" s="275">
        <f>IF(I$37=0,0,I$37/PPA!I$11*1000)</f>
        <v>2.2015874939217968</v>
      </c>
      <c r="J151" s="275">
        <f>IF(J$37=0,0,J$37/PPA!J$11*1000)</f>
        <v>2.3670339758906231</v>
      </c>
      <c r="K151" s="275">
        <f>IF(K$37=0,0,K$37/PPA!K$11*1000)</f>
        <v>3.0704733630727725</v>
      </c>
      <c r="L151" s="275">
        <f>IF(L$37=0,0,L$37/PPA!L$11*1000)</f>
        <v>1.874407678997853</v>
      </c>
      <c r="M151" s="275">
        <f>IF(M$37=0,0,M$37/PPA!M$11*1000)</f>
        <v>2.1063276496232892</v>
      </c>
      <c r="N151" s="275">
        <f>IF(N$37=0,0,N$37/PPA!N$11*1000)</f>
        <v>2.5045132735754607</v>
      </c>
      <c r="O151" s="275">
        <f>IF(O$37=0,0,O$37/PPA!O$11*1000)</f>
        <v>1.9290420821959833</v>
      </c>
      <c r="P151" s="275">
        <f>IF(P$37=0,0,P$37/PPA!P$11*1000)</f>
        <v>2.5145159393195451</v>
      </c>
      <c r="Q151" s="275">
        <f>IF(Q$37=0,0,Q$37/PPA!Q$11*1000)</f>
        <v>2.1740268810548753</v>
      </c>
      <c r="R151" s="275">
        <f>IF(R$37=0,0,R$37/PPA!R$11*1000)</f>
        <v>2.3420088020455756</v>
      </c>
      <c r="S151" s="275">
        <f>IF(S$37=0,0,S$37/PPA!S$11*1000)</f>
        <v>2.1012565645714889</v>
      </c>
      <c r="T151" s="275">
        <f>IF(T$37=0,0,T$37/PPA!T$11*1000)</f>
        <v>2.0561893726166152</v>
      </c>
      <c r="U151" s="275">
        <f>IF(U$37=0,0,U$37/PPA!U$11*1000)</f>
        <v>1.6764087182344534</v>
      </c>
      <c r="V151" s="275">
        <f>IF(V$37=0,0,V$37/PPA!V$11*1000)</f>
        <v>1.6764382904679391</v>
      </c>
      <c r="W151" s="275">
        <f>IF(W$37=0,0,W$37/PPA!W$11*1000)</f>
        <v>1.5454299098155706</v>
      </c>
      <c r="X151" s="275">
        <f>IF(X$37=0,0,X$37/PPA!X$11*1000)</f>
        <v>1.4664005117020651</v>
      </c>
      <c r="Y151" s="275">
        <f>IF(Y$37=0,0,Y$37/PPA!Y$11*1000)</f>
        <v>1.1891995828289355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24.271906413250147</v>
      </c>
      <c r="C152" s="276">
        <f>IF(C$43=0,0,C$43/PPA!C$11*1000)</f>
        <v>15.217760905105061</v>
      </c>
      <c r="D152" s="276">
        <f>IF(D$43=0,0,D$43/PPA!D$11*1000)</f>
        <v>17.004953974948254</v>
      </c>
      <c r="E152" s="276">
        <f>IF(E$43=0,0,E$43/PPA!E$11*1000)</f>
        <v>15.868413544923817</v>
      </c>
      <c r="F152" s="276">
        <f>IF(F$43=0,0,F$43/PPA!F$11*1000)</f>
        <v>17.66748247011073</v>
      </c>
      <c r="G152" s="276">
        <f>IF(G$43=0,0,G$43/PPA!G$11*1000)</f>
        <v>16.851815744627103</v>
      </c>
      <c r="H152" s="276">
        <f>IF(H$43=0,0,H$43/PPA!H$11*1000)</f>
        <v>9.9192413102953623</v>
      </c>
      <c r="I152" s="276">
        <f>IF(I$43=0,0,I$43/PPA!I$11*1000)</f>
        <v>12.499433108001941</v>
      </c>
      <c r="J152" s="276">
        <f>IF(J$43=0,0,J$43/PPA!J$11*1000)</f>
        <v>13.433433268094934</v>
      </c>
      <c r="K152" s="276">
        <f>IF(K$43=0,0,K$43/PPA!K$11*1000)</f>
        <v>15.898898291816236</v>
      </c>
      <c r="L152" s="276">
        <f>IF(L$43=0,0,L$43/PPA!L$11*1000)</f>
        <v>9.8477281522653843</v>
      </c>
      <c r="M152" s="276">
        <f>IF(M$43=0,0,M$43/PPA!M$11*1000)</f>
        <v>11.461801455329253</v>
      </c>
      <c r="N152" s="276">
        <f>IF(N$43=0,0,N$43/PPA!N$11*1000)</f>
        <v>12.897863091716433</v>
      </c>
      <c r="O152" s="276">
        <f>IF(O$43=0,0,O$43/PPA!O$11*1000)</f>
        <v>10.492914619163647</v>
      </c>
      <c r="P152" s="276">
        <f>IF(P$43=0,0,P$43/PPA!P$11*1000)</f>
        <v>13.362023843927606</v>
      </c>
      <c r="Q152" s="276">
        <f>IF(Q$43=0,0,Q$43/PPA!Q$11*1000)</f>
        <v>11.656049229719809</v>
      </c>
      <c r="R152" s="276">
        <f>IF(R$43=0,0,R$43/PPA!R$11*1000)</f>
        <v>12.687186534096915</v>
      </c>
      <c r="S152" s="276">
        <f>IF(S$43=0,0,S$43/PPA!S$11*1000)</f>
        <v>10.895592839557226</v>
      </c>
      <c r="T152" s="276">
        <f>IF(T$43=0,0,T$43/PPA!T$11*1000)</f>
        <v>11.371519414488755</v>
      </c>
      <c r="U152" s="276">
        <f>IF(U$43=0,0,U$43/PPA!U$11*1000)</f>
        <v>9.1595351190747092</v>
      </c>
      <c r="V152" s="276">
        <f>IF(V$43=0,0,V$43/PPA!V$11*1000)</f>
        <v>8.8989294475056138</v>
      </c>
      <c r="W152" s="276">
        <f>IF(W$43=0,0,W$43/PPA!W$11*1000)</f>
        <v>7.9465122478714205</v>
      </c>
      <c r="X152" s="276">
        <f>IF(X$43=0,0,X$43/PPA!X$11*1000)</f>
        <v>7.7940529679232808</v>
      </c>
      <c r="Y152" s="276">
        <f>IF(Y$43=0,0,Y$43/PPA!Y$11*1000)</f>
        <v>6.0632356748860694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247.96234855828052</v>
      </c>
      <c r="C153" s="276">
        <f>IF(C$56=0,0,C$56/PPA!C$11*1000)</f>
        <v>199.85901353424433</v>
      </c>
      <c r="D153" s="276">
        <f>IF(D$56=0,0,D$56/PPA!D$11*1000)</f>
        <v>173.12983629359758</v>
      </c>
      <c r="E153" s="276">
        <f>IF(E$56=0,0,E$56/PPA!E$11*1000)</f>
        <v>162.58303927966833</v>
      </c>
      <c r="F153" s="276">
        <f>IF(F$56=0,0,F$56/PPA!F$11*1000)</f>
        <v>166.36097128516229</v>
      </c>
      <c r="G153" s="276">
        <f>IF(G$56=0,0,G$56/PPA!G$11*1000)</f>
        <v>178.74016096831045</v>
      </c>
      <c r="H153" s="276">
        <f>IF(H$56=0,0,H$56/PPA!H$11*1000)</f>
        <v>138.43592230857612</v>
      </c>
      <c r="I153" s="276">
        <f>IF(I$56=0,0,I$56/PPA!I$11*1000)</f>
        <v>109.21775182033895</v>
      </c>
      <c r="J153" s="276">
        <f>IF(J$56=0,0,J$56/PPA!J$11*1000)</f>
        <v>119.46359581131215</v>
      </c>
      <c r="K153" s="276">
        <f>IF(K$56=0,0,K$56/PPA!K$11*1000)</f>
        <v>130.0927957144601</v>
      </c>
      <c r="L153" s="276">
        <f>IF(L$56=0,0,L$56/PPA!L$11*1000)</f>
        <v>117.42551381971687</v>
      </c>
      <c r="M153" s="276">
        <f>IF(M$56=0,0,M$56/PPA!M$11*1000)</f>
        <v>97.749728593067672</v>
      </c>
      <c r="N153" s="276">
        <f>IF(N$56=0,0,N$56/PPA!N$11*1000)</f>
        <v>102.54144290615564</v>
      </c>
      <c r="O153" s="276">
        <f>IF(O$56=0,0,O$56/PPA!O$11*1000)</f>
        <v>102.94798691367167</v>
      </c>
      <c r="P153" s="276">
        <f>IF(P$56=0,0,P$56/PPA!P$11*1000)</f>
        <v>77.782490789691934</v>
      </c>
      <c r="Q153" s="276">
        <f>IF(Q$56=0,0,Q$56/PPA!Q$11*1000)</f>
        <v>68.423052659294882</v>
      </c>
      <c r="R153" s="276">
        <f>IF(R$56=0,0,R$56/PPA!R$11*1000)</f>
        <v>119.66691686758953</v>
      </c>
      <c r="S153" s="276">
        <f>IF(S$56=0,0,S$56/PPA!S$11*1000)</f>
        <v>130.60984918817695</v>
      </c>
      <c r="T153" s="276">
        <f>IF(T$56=0,0,T$56/PPA!T$11*1000)</f>
        <v>99.208081697480779</v>
      </c>
      <c r="U153" s="276">
        <f>IF(U$56=0,0,U$56/PPA!U$11*1000)</f>
        <v>81.12857927955902</v>
      </c>
      <c r="V153" s="276">
        <f>IF(V$56=0,0,V$56/PPA!V$11*1000)</f>
        <v>97.377850768614806</v>
      </c>
      <c r="W153" s="276">
        <f>IF(W$56=0,0,W$56/PPA!W$11*1000)</f>
        <v>99.040976985699032</v>
      </c>
      <c r="X153" s="276">
        <f>IF(X$56=0,0,X$56/PPA!X$11*1000)</f>
        <v>77.088359500224669</v>
      </c>
      <c r="Y153" s="276">
        <f>IF(Y$56=0,0,Y$56/PPA!Y$11*1000)</f>
        <v>83.958132027021932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31.191852290397268</v>
      </c>
      <c r="C154" s="277">
        <f>IF(C$69=0,0,C$69/PPA!C$11*1000)</f>
        <v>26.121828654008823</v>
      </c>
      <c r="D154" s="277">
        <f>IF(D$69=0,0,D$69/PPA!D$11*1000)</f>
        <v>21.764747943151239</v>
      </c>
      <c r="E154" s="277">
        <f>IF(E$69=0,0,E$69/PPA!E$11*1000)</f>
        <v>20.461146287426605</v>
      </c>
      <c r="F154" s="277">
        <f>IF(F$69=0,0,F$69/PPA!F$11*1000)</f>
        <v>20.614512800651255</v>
      </c>
      <c r="G154" s="277">
        <f>IF(G$69=0,0,G$69/PPA!G$11*1000)</f>
        <v>22.628299574224336</v>
      </c>
      <c r="H154" s="277">
        <f>IF(H$69=0,0,H$69/PPA!H$11*1000)</f>
        <v>18.235478532982221</v>
      </c>
      <c r="I154" s="277">
        <f>IF(I$69=0,0,I$69/PPA!I$11*1000)</f>
        <v>13.329949165934766</v>
      </c>
      <c r="J154" s="277">
        <f>IF(J$69=0,0,J$69/PPA!J$11*1000)</f>
        <v>14.634109105095451</v>
      </c>
      <c r="K154" s="277">
        <f>IF(K$69=0,0,K$69/PPA!K$11*1000)</f>
        <v>15.656074350630249</v>
      </c>
      <c r="L154" s="277">
        <f>IF(L$69=0,0,L$69/PPA!L$11*1000)</f>
        <v>15.141955528589575</v>
      </c>
      <c r="M154" s="277">
        <f>IF(M$69=0,0,M$69/PPA!M$11*1000)</f>
        <v>11.870282061405778</v>
      </c>
      <c r="N154" s="277">
        <f>IF(N$69=0,0,N$69/PPA!N$11*1000)</f>
        <v>12.258494210489353</v>
      </c>
      <c r="O154" s="277">
        <f>IF(O$69=0,0,O$69/PPA!O$11*1000)</f>
        <v>12.856189615150059</v>
      </c>
      <c r="P154" s="277">
        <f>IF(P$69=0,0,P$69/PPA!P$11*1000)</f>
        <v>8.4937728721248309</v>
      </c>
      <c r="Q154" s="277">
        <f>IF(Q$69=0,0,Q$69/PPA!Q$11*1000)</f>
        <v>7.493376033606256</v>
      </c>
      <c r="R154" s="277">
        <f>IF(R$69=0,0,R$69/PPA!R$11*1000)</f>
        <v>14.834113849763002</v>
      </c>
      <c r="S154" s="277">
        <f>IF(S$69=0,0,S$69/PPA!S$11*1000)</f>
        <v>16.85561177119645</v>
      </c>
      <c r="T154" s="277">
        <f>IF(T$69=0,0,T$69/PPA!T$11*1000)</f>
        <v>12.105397559881265</v>
      </c>
      <c r="U154" s="277">
        <f>IF(U$69=0,0,U$69/PPA!U$11*1000)</f>
        <v>9.9311312618276126</v>
      </c>
      <c r="V154" s="277">
        <f>IF(V$69=0,0,V$69/PPA!V$11*1000)</f>
        <v>12.391991953456037</v>
      </c>
      <c r="W154" s="277">
        <f>IF(W$69=0,0,W$69/PPA!W$11*1000)</f>
        <v>12.852658648249736</v>
      </c>
      <c r="X154" s="277">
        <f>IF(X$69=0,0,X$69/PPA!X$11*1000)</f>
        <v>9.6416979210772507</v>
      </c>
      <c r="Y154" s="277">
        <f>IF(Y$69=0,0,Y$69/PPA!Y$11*1000)</f>
        <v>11.046633197510927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262.23079686589597</v>
      </c>
      <c r="C156" s="320">
        <f t="shared" si="39"/>
        <v>220.67907544118037</v>
      </c>
      <c r="D156" s="320">
        <f t="shared" si="39"/>
        <v>194.21241138715493</v>
      </c>
      <c r="E156" s="320">
        <f t="shared" si="39"/>
        <v>180.78792601539959</v>
      </c>
      <c r="F156" s="320">
        <f t="shared" si="39"/>
        <v>186.1855430250115</v>
      </c>
      <c r="G156" s="320">
        <f t="shared" si="39"/>
        <v>198.01351964916631</v>
      </c>
      <c r="H156" s="320">
        <f t="shared" si="39"/>
        <v>148.8789424262111</v>
      </c>
      <c r="I156" s="320">
        <f t="shared" si="39"/>
        <v>119.48498735244647</v>
      </c>
      <c r="J156" s="320">
        <f t="shared" si="39"/>
        <v>130.49725343505264</v>
      </c>
      <c r="K156" s="320">
        <f t="shared" si="39"/>
        <v>143.39920110639571</v>
      </c>
      <c r="L156" s="320">
        <f t="shared" si="39"/>
        <v>125.61458824811385</v>
      </c>
      <c r="M156" s="320">
        <f t="shared" si="39"/>
        <v>107.24422895026166</v>
      </c>
      <c r="N156" s="320">
        <f t="shared" si="39"/>
        <v>113.35057696444717</v>
      </c>
      <c r="O156" s="320">
        <f t="shared" si="39"/>
        <v>111.63016842699956</v>
      </c>
      <c r="P156" s="320">
        <f t="shared" si="39"/>
        <v>88.931439844690857</v>
      </c>
      <c r="Q156" s="320">
        <f t="shared" si="39"/>
        <v>78.13085518993671</v>
      </c>
      <c r="R156" s="320">
        <f t="shared" si="39"/>
        <v>148.08593351370706</v>
      </c>
      <c r="S156" s="320">
        <f t="shared" si="39"/>
        <v>159.00928092687153</v>
      </c>
      <c r="T156" s="320">
        <f t="shared" si="39"/>
        <v>123.61162299260694</v>
      </c>
      <c r="U156" s="320">
        <f t="shared" si="39"/>
        <v>103.66326638513317</v>
      </c>
      <c r="V156" s="320">
        <f t="shared" si="39"/>
        <v>126.94984025869306</v>
      </c>
      <c r="W156" s="320">
        <f t="shared" si="39"/>
        <v>129.06021139022417</v>
      </c>
      <c r="X156" s="320">
        <f t="shared" si="39"/>
        <v>102.26235754441355</v>
      </c>
      <c r="Y156" s="320">
        <f t="shared" si="39"/>
        <v>108.93850130441223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9.7098184870649398</v>
      </c>
      <c r="C157" s="330">
        <f>IF(C$84=0,0,C$84/PPA!C$12*1000)</f>
        <v>8.1712514043123026</v>
      </c>
      <c r="D157" s="330">
        <f>IF(D$84=0,0,D$84/PPA!D$12*1000)</f>
        <v>7.1912501697531166</v>
      </c>
      <c r="E157" s="330">
        <f>IF(E$84=0,0,E$84/PPA!E$12*1000)</f>
        <v>6.6941715742374273</v>
      </c>
      <c r="F157" s="330">
        <f>IF(F$84=0,0,F$84/PPA!F$12*1000)</f>
        <v>6.8940332307342382</v>
      </c>
      <c r="G157" s="330">
        <f>IF(G$84=0,0,G$84/PPA!G$12*1000)</f>
        <v>7.3319966867820963</v>
      </c>
      <c r="H157" s="330">
        <f>IF(H$84=0,0,H$84/PPA!H$12*1000)</f>
        <v>5.5126534532871405</v>
      </c>
      <c r="I157" s="330">
        <f>IF(I$84=0,0,I$84/PPA!I$12*1000)</f>
        <v>4.4242611965752836</v>
      </c>
      <c r="J157" s="330">
        <f>IF(J$84=0,0,J$84/PPA!J$12*1000)</f>
        <v>4.8320207203061196</v>
      </c>
      <c r="K157" s="330">
        <f>IF(K$84=0,0,K$84/PPA!K$12*1000)</f>
        <v>5.3097509163210939</v>
      </c>
      <c r="L157" s="330">
        <f>IF(L$84=0,0,L$84/PPA!L$12*1000)</f>
        <v>4.6512265765361676</v>
      </c>
      <c r="M157" s="330">
        <f>IF(M$84=0,0,M$84/PPA!M$12*1000)</f>
        <v>3.9710133563323837</v>
      </c>
      <c r="N157" s="330">
        <f>IF(N$84=0,0,N$84/PPA!N$12*1000)</f>
        <v>4.197117733132635</v>
      </c>
      <c r="O157" s="330">
        <f>IF(O$84=0,0,O$84/PPA!O$12*1000)</f>
        <v>4.1334148619582729</v>
      </c>
      <c r="P157" s="330">
        <f>IF(P$84=0,0,P$84/PPA!P$12*1000)</f>
        <v>3.2929318329766715</v>
      </c>
      <c r="Q157" s="330">
        <f>IF(Q$84=0,0,Q$84/PPA!Q$12*1000)</f>
        <v>2.8930103981922506</v>
      </c>
      <c r="R157" s="330">
        <f>IF(R$84=0,0,R$84/PPA!R$12*1000)</f>
        <v>5.4832901093796647</v>
      </c>
      <c r="S157" s="330">
        <f>IF(S$84=0,0,S$84/PPA!S$12*1000)</f>
        <v>5.887757176028626</v>
      </c>
      <c r="T157" s="330">
        <f>IF(T$84=0,0,T$84/PPA!T$12*1000)</f>
        <v>4.5770612623052811</v>
      </c>
      <c r="U157" s="330">
        <f>IF(U$84=0,0,U$84/PPA!U$12*1000)</f>
        <v>3.8384183411959838</v>
      </c>
      <c r="V157" s="330">
        <f>IF(V$84=0,0,V$84/PPA!V$12*1000)</f>
        <v>4.7006679634412247</v>
      </c>
      <c r="W157" s="330">
        <f>IF(W$84=0,0,W$84/PPA!W$12*1000)</f>
        <v>4.7788102764791995</v>
      </c>
      <c r="X157" s="330">
        <f>IF(X$84=0,0,X$84/PPA!X$12*1000)</f>
        <v>3.7865458276009236</v>
      </c>
      <c r="Y157" s="330">
        <f>IF(Y$84=0,0,Y$84/PPA!Y$12*1000)</f>
        <v>4.0337484647533541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4.2814188325110258</v>
      </c>
      <c r="C158" s="331">
        <f>IF(C$85=0,0,C$85/PPA!C$12*1000)</f>
        <v>3.6030075839429911</v>
      </c>
      <c r="D158" s="331">
        <f>IF(D$85=0,0,D$85/PPA!D$12*1000)</f>
        <v>3.1708887191964226</v>
      </c>
      <c r="E158" s="331">
        <f>IF(E$85=0,0,E$85/PPA!E$12*1000)</f>
        <v>2.9517083438975318</v>
      </c>
      <c r="F158" s="331">
        <f>IF(F$85=0,0,F$85/PPA!F$12*1000)</f>
        <v>3.0398347554429397</v>
      </c>
      <c r="G158" s="331">
        <f>IF(G$85=0,0,G$85/PPA!G$12*1000)</f>
        <v>3.2329490748478658</v>
      </c>
      <c r="H158" s="331">
        <f>IF(H$85=0,0,H$85/PPA!H$12*1000)</f>
        <v>2.4307332153996679</v>
      </c>
      <c r="I158" s="331">
        <f>IF(I$85=0,0,I$85/PPA!I$12*1000)</f>
        <v>1.9508207318395459</v>
      </c>
      <c r="J158" s="331">
        <f>IF(J$85=0,0,J$85/PPA!J$12*1000)</f>
        <v>2.1306170180793549</v>
      </c>
      <c r="K158" s="331">
        <f>IF(K$85=0,0,K$85/PPA!K$12*1000)</f>
        <v>2.3412659669554294</v>
      </c>
      <c r="L158" s="331">
        <f>IF(L$85=0,0,L$85/PPA!L$12*1000)</f>
        <v>2.0508981795680548</v>
      </c>
      <c r="M158" s="331">
        <f>IF(M$85=0,0,M$85/PPA!M$12*1000)</f>
        <v>1.7509669609790486</v>
      </c>
      <c r="N158" s="331">
        <f>IF(N$85=0,0,N$85/PPA!N$12*1000)</f>
        <v>1.8506647605038655</v>
      </c>
      <c r="O158" s="331">
        <f>IF(O$85=0,0,O$85/PPA!O$12*1000)</f>
        <v>1.8225758036717401</v>
      </c>
      <c r="P158" s="331">
        <f>IF(P$85=0,0,P$85/PPA!P$12*1000)</f>
        <v>1.4519756865344868</v>
      </c>
      <c r="Q158" s="331">
        <f>IF(Q$85=0,0,Q$85/PPA!Q$12*1000)</f>
        <v>1.2756355042033938</v>
      </c>
      <c r="R158" s="331">
        <f>IF(R$85=0,0,R$85/PPA!R$12*1000)</f>
        <v>2.4177858288178853</v>
      </c>
      <c r="S158" s="331">
        <f>IF(S$85=0,0,S$85/PPA!S$12*1000)</f>
        <v>2.5961303487065166</v>
      </c>
      <c r="T158" s="331">
        <f>IF(T$85=0,0,T$85/PPA!T$12*1000)</f>
        <v>2.0181959438372608</v>
      </c>
      <c r="U158" s="331">
        <f>IF(U$85=0,0,U$85/PPA!U$12*1000)</f>
        <v>1.6925009046198769</v>
      </c>
      <c r="V158" s="331">
        <f>IF(V$85=0,0,V$85/PPA!V$12*1000)</f>
        <v>2.0726987194321906</v>
      </c>
      <c r="W158" s="331">
        <f>IF(W$85=0,0,W$85/PPA!W$12*1000)</f>
        <v>2.1071545613310305</v>
      </c>
      <c r="X158" s="331">
        <f>IF(X$85=0,0,X$85/PPA!X$12*1000)</f>
        <v>1.669628390896635</v>
      </c>
      <c r="Y158" s="331">
        <f>IF(Y$85=0,0,Y$85/PPA!Y$12*1000)</f>
        <v>1.7786291953463511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33.20942434287268</v>
      </c>
      <c r="C159" s="331">
        <f>IF(C$86=0,0,C$86/PPA!C$12*1000)</f>
        <v>27.947232552246032</v>
      </c>
      <c r="D159" s="331">
        <f>IF(D$86=0,0,D$86/PPA!D$12*1000)</f>
        <v>24.595442104425523</v>
      </c>
      <c r="E159" s="331">
        <f>IF(E$86=0,0,E$86/PPA!E$12*1000)</f>
        <v>22.895338849948569</v>
      </c>
      <c r="F159" s="331">
        <f>IF(F$86=0,0,F$86/PPA!F$12*1000)</f>
        <v>23.578903694061157</v>
      </c>
      <c r="G159" s="331">
        <f>IF(G$86=0,0,G$86/PPA!G$12*1000)</f>
        <v>25.076821938149866</v>
      </c>
      <c r="H159" s="331">
        <f>IF(H$86=0,0,H$86/PPA!H$12*1000)</f>
        <v>18.854322357240445</v>
      </c>
      <c r="I159" s="331">
        <f>IF(I$86=0,0,I$86/PPA!I$12*1000)</f>
        <v>15.131814016555007</v>
      </c>
      <c r="J159" s="331">
        <f>IF(J$86=0,0,J$86/PPA!J$12*1000)</f>
        <v>16.526429072589725</v>
      </c>
      <c r="K159" s="331">
        <f>IF(K$86=0,0,K$86/PPA!K$12*1000)</f>
        <v>18.160357124077002</v>
      </c>
      <c r="L159" s="331">
        <f>IF(L$86=0,0,L$86/PPA!L$12*1000)</f>
        <v>15.908078745324488</v>
      </c>
      <c r="M159" s="331">
        <f>IF(M$86=0,0,M$86/PPA!M$12*1000)</f>
        <v>13.58162027409022</v>
      </c>
      <c r="N159" s="331">
        <f>IF(N$86=0,0,N$86/PPA!N$12*1000)</f>
        <v>14.354940208437418</v>
      </c>
      <c r="O159" s="331">
        <f>IF(O$86=0,0,O$86/PPA!O$12*1000)</f>
        <v>14.13706428382493</v>
      </c>
      <c r="P159" s="331">
        <f>IF(P$86=0,0,P$86/PPA!P$12*1000)</f>
        <v>11.262452611153989</v>
      </c>
      <c r="Q159" s="331">
        <f>IF(Q$86=0,0,Q$86/PPA!Q$12*1000)</f>
        <v>9.8946453087560151</v>
      </c>
      <c r="R159" s="331">
        <f>IF(R$86=0,0,R$86/PPA!R$12*1000)</f>
        <v>18.753894141280679</v>
      </c>
      <c r="S159" s="331">
        <f>IF(S$86=0,0,S$86/PPA!S$12*1000)</f>
        <v>20.137248368443228</v>
      </c>
      <c r="T159" s="331">
        <f>IF(T$86=0,0,T$86/PPA!T$12*1000)</f>
        <v>15.654419277323409</v>
      </c>
      <c r="U159" s="331">
        <f>IF(U$86=0,0,U$86/PPA!U$12*1000)</f>
        <v>13.128120125835091</v>
      </c>
      <c r="V159" s="331">
        <f>IF(V$86=0,0,V$86/PPA!V$12*1000)</f>
        <v>16.077177683684411</v>
      </c>
      <c r="W159" s="331">
        <f>IF(W$86=0,0,W$86/PPA!W$12*1000)</f>
        <v>16.344439243338559</v>
      </c>
      <c r="X159" s="331">
        <f>IF(X$86=0,0,X$86/PPA!X$12*1000)</f>
        <v>12.9507062722183</v>
      </c>
      <c r="Y159" s="331">
        <f>IF(Y$86=0,0,Y$86/PPA!Y$12*1000)</f>
        <v>13.79618626618611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14.663819678923712</v>
      </c>
      <c r="C160" s="331">
        <f>IF(C$87=0,0,C$87/PPA!C$12*1000)</f>
        <v>12.340267462631751</v>
      </c>
      <c r="D160" s="331">
        <f>IF(D$87=0,0,D$87/PPA!D$12*1000)</f>
        <v>10.860264370108194</v>
      </c>
      <c r="E160" s="331">
        <f>IF(E$87=0,0,E$87/PPA!E$12*1000)</f>
        <v>10.109573623354796</v>
      </c>
      <c r="F160" s="331">
        <f>IF(F$87=0,0,F$87/PPA!F$12*1000)</f>
        <v>10.411405763214512</v>
      </c>
      <c r="G160" s="331">
        <f>IF(G$87=0,0,G$87/PPA!G$12*1000)</f>
        <v>11.07282051097725</v>
      </c>
      <c r="H160" s="331">
        <f>IF(H$87=0,0,H$87/PPA!H$12*1000)</f>
        <v>8.3252386539548784</v>
      </c>
      <c r="I160" s="331">
        <f>IF(I$87=0,0,I$87/PPA!I$12*1000)</f>
        <v>6.6815428615339574</v>
      </c>
      <c r="J160" s="331">
        <f>IF(J$87=0,0,J$87/PPA!J$12*1000)</f>
        <v>7.2973434695801513</v>
      </c>
      <c r="K160" s="331">
        <f>IF(K$87=0,0,K$87/PPA!K$12*1000)</f>
        <v>8.0188141601880929</v>
      </c>
      <c r="L160" s="331">
        <f>IF(L$87=0,0,L$87/PPA!L$12*1000)</f>
        <v>7.0243071891615552</v>
      </c>
      <c r="M160" s="331">
        <f>IF(M$87=0,0,M$87/PPA!M$12*1000)</f>
        <v>5.9970455552210247</v>
      </c>
      <c r="N160" s="331">
        <f>IF(N$87=0,0,N$87/PPA!N$12*1000)</f>
        <v>6.3385095912821665</v>
      </c>
      <c r="O160" s="331">
        <f>IF(O$87=0,0,O$87/PPA!O$12*1000)</f>
        <v>6.2423051753937573</v>
      </c>
      <c r="P160" s="331">
        <f>IF(P$87=0,0,P$87/PPA!P$12*1000)</f>
        <v>4.9730032212325828</v>
      </c>
      <c r="Q160" s="331">
        <f>IF(Q$87=0,0,Q$87/PPA!Q$12*1000)</f>
        <v>4.3690397369277534</v>
      </c>
      <c r="R160" s="331">
        <f>IF(R$87=0,0,R$87/PPA!R$12*1000)</f>
        <v>8.2808939753387882</v>
      </c>
      <c r="S160" s="331">
        <f>IF(S$87=0,0,S$87/PPA!S$12*1000)</f>
        <v>8.8917222971354022</v>
      </c>
      <c r="T160" s="331">
        <f>IF(T$87=0,0,T$87/PPA!T$12*1000)</f>
        <v>6.9123023359543359</v>
      </c>
      <c r="U160" s="331">
        <f>IF(U$87=0,0,U$87/PPA!U$12*1000)</f>
        <v>5.7967998559966221</v>
      </c>
      <c r="V160" s="331">
        <f>IF(V$87=0,0,V$87/PPA!V$12*1000)</f>
        <v>7.098973835424558</v>
      </c>
      <c r="W160" s="331">
        <f>IF(W$87=0,0,W$87/PPA!W$12*1000)</f>
        <v>7.2169847734466597</v>
      </c>
      <c r="X160" s="331">
        <f>IF(X$87=0,0,X$87/PPA!X$12*1000)</f>
        <v>5.7184617092368439</v>
      </c>
      <c r="Y160" s="331">
        <f>IF(Y$87=0,0,Y$87/PPA!Y$12*1000)</f>
        <v>6.0917884506364564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47.498086263938042</v>
      </c>
      <c r="C161" s="332">
        <f>IF(C$88=0,0,C$88/PPA!C$12*1000)</f>
        <v>47.763860688933896</v>
      </c>
      <c r="D161" s="332">
        <f>IF(D$88=0,0,D$88/PPA!D$12*1000)</f>
        <v>34.848778329278538</v>
      </c>
      <c r="E161" s="332">
        <f>IF(E$88=0,0,E$88/PPA!E$12*1000)</f>
        <v>32.381431773024111</v>
      </c>
      <c r="F161" s="332">
        <f>IF(F$88=0,0,F$88/PPA!F$12*1000)</f>
        <v>32.042975072528741</v>
      </c>
      <c r="G161" s="332">
        <f>IF(G$88=0,0,G$88/PPA!G$12*1000)</f>
        <v>36.145184812149189</v>
      </c>
      <c r="H161" s="332">
        <f>IF(H$88=0,0,H$88/PPA!H$12*1000)</f>
        <v>34.691407294966346</v>
      </c>
      <c r="I161" s="332">
        <f>IF(I$88=0,0,I$88/PPA!I$12*1000)</f>
        <v>19.603197191017067</v>
      </c>
      <c r="J161" s="332">
        <f>IF(J$88=0,0,J$88/PPA!J$12*1000)</f>
        <v>21.540016593234274</v>
      </c>
      <c r="K161" s="332">
        <f>IF(K$88=0,0,K$88/PPA!K$12*1000)</f>
        <v>24.774787080541557</v>
      </c>
      <c r="L161" s="332">
        <f>IF(L$88=0,0,L$88/PPA!L$12*1000)</f>
        <v>24.755374935402383</v>
      </c>
      <c r="M161" s="332">
        <f>IF(M$88=0,0,M$88/PPA!M$12*1000)</f>
        <v>18.049902546935272</v>
      </c>
      <c r="N161" s="332">
        <f>IF(N$88=0,0,N$88/PPA!N$12*1000)</f>
        <v>19.505597237635204</v>
      </c>
      <c r="O161" s="332">
        <f>IF(O$88=0,0,O$88/PPA!O$12*1000)</f>
        <v>19.712154758236441</v>
      </c>
      <c r="P161" s="332">
        <f>IF(P$88=0,0,P$88/PPA!P$12*1000)</f>
        <v>13.888458237431527</v>
      </c>
      <c r="Q161" s="332">
        <f>IF(Q$88=0,0,Q$88/PPA!Q$12*1000)</f>
        <v>12.135086226206495</v>
      </c>
      <c r="R161" s="332">
        <f>IF(R$88=0,0,R$88/PPA!R$12*1000)</f>
        <v>25.859081089482565</v>
      </c>
      <c r="S161" s="332">
        <f>IF(S$88=0,0,S$88/PPA!S$12*1000)</f>
        <v>31.724923924083125</v>
      </c>
      <c r="T161" s="332">
        <f>IF(T$88=0,0,T$88/PPA!T$12*1000)</f>
        <v>20.691060329639441</v>
      </c>
      <c r="U161" s="332">
        <f>IF(U$88=0,0,U$88/PPA!U$12*1000)</f>
        <v>17.602405422272007</v>
      </c>
      <c r="V161" s="332">
        <f>IF(V$88=0,0,V$88/PPA!V$12*1000)</f>
        <v>23.86347719469029</v>
      </c>
      <c r="W161" s="332">
        <f>IF(W$88=0,0,W$88/PPA!W$12*1000)</f>
        <v>26.42445928867323</v>
      </c>
      <c r="X161" s="332">
        <f>IF(X$88=0,0,X$88/PPA!X$12*1000)</f>
        <v>18.436544775005007</v>
      </c>
      <c r="Y161" s="332">
        <f>IF(Y$88=0,0,Y$88/PPA!Y$12*1000)</f>
        <v>23.815575076743862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152.86822926058559</v>
      </c>
      <c r="C162" s="333">
        <f>IF(C$94=0,0,C$94/PPA!C$12*1000)</f>
        <v>120.85345574911342</v>
      </c>
      <c r="D162" s="333">
        <f>IF(D$94=0,0,D$94/PPA!D$12*1000)</f>
        <v>113.54578769439314</v>
      </c>
      <c r="E162" s="333">
        <f>IF(E$94=0,0,E$94/PPA!E$12*1000)</f>
        <v>105.75570185093714</v>
      </c>
      <c r="F162" s="333">
        <f>IF(F$94=0,0,F$94/PPA!F$12*1000)</f>
        <v>110.2183905090299</v>
      </c>
      <c r="G162" s="333">
        <f>IF(G$94=0,0,G$94/PPA!G$12*1000)</f>
        <v>115.15374662626004</v>
      </c>
      <c r="H162" s="333">
        <f>IF(H$94=0,0,H$94/PPA!H$12*1000)</f>
        <v>79.064587451362613</v>
      </c>
      <c r="I162" s="333">
        <f>IF(I$94=0,0,I$94/PPA!I$12*1000)</f>
        <v>71.693351354925611</v>
      </c>
      <c r="J162" s="333">
        <f>IF(J$94=0,0,J$94/PPA!J$12*1000)</f>
        <v>78.170826561262999</v>
      </c>
      <c r="K162" s="333">
        <f>IF(K$94=0,0,K$94/PPA!K$12*1000)</f>
        <v>84.794225858312529</v>
      </c>
      <c r="L162" s="333">
        <f>IF(L$94=0,0,L$94/PPA!L$12*1000)</f>
        <v>71.2247026221212</v>
      </c>
      <c r="M162" s="333">
        <f>IF(M$94=0,0,M$94/PPA!M$12*1000)</f>
        <v>63.893680256703711</v>
      </c>
      <c r="N162" s="333">
        <f>IF(N$94=0,0,N$94/PPA!N$12*1000)</f>
        <v>67.103747433455879</v>
      </c>
      <c r="O162" s="333">
        <f>IF(O$94=0,0,O$94/PPA!O$12*1000)</f>
        <v>65.582653543914418</v>
      </c>
      <c r="P162" s="333">
        <f>IF(P$94=0,0,P$94/PPA!P$12*1000)</f>
        <v>54.062618255361592</v>
      </c>
      <c r="Q162" s="333">
        <f>IF(Q$94=0,0,Q$94/PPA!Q$12*1000)</f>
        <v>47.56343801565081</v>
      </c>
      <c r="R162" s="333">
        <f>IF(R$94=0,0,R$94/PPA!R$12*1000)</f>
        <v>87.290988369407486</v>
      </c>
      <c r="S162" s="333">
        <f>IF(S$94=0,0,S$94/PPA!S$12*1000)</f>
        <v>89.771498812474633</v>
      </c>
      <c r="T162" s="333">
        <f>IF(T$94=0,0,T$94/PPA!T$12*1000)</f>
        <v>73.758583843547214</v>
      </c>
      <c r="U162" s="333">
        <f>IF(U$94=0,0,U$94/PPA!U$12*1000)</f>
        <v>61.605021735213597</v>
      </c>
      <c r="V162" s="333">
        <f>IF(V$94=0,0,V$94/PPA!V$12*1000)</f>
        <v>73.136844862020382</v>
      </c>
      <c r="W162" s="333">
        <f>IF(W$94=0,0,W$94/PPA!W$12*1000)</f>
        <v>72.18836324695549</v>
      </c>
      <c r="X162" s="333">
        <f>IF(X$94=0,0,X$94/PPA!X$12*1000)</f>
        <v>59.700470569455838</v>
      </c>
      <c r="Y162" s="333">
        <f>IF(Y$94=0,0,Y$94/PPA!Y$12*1000)</f>
        <v>59.422573850746083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LV: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1941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1942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1943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1944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1945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1946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1947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1951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1953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1956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1957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1963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1964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3.8989997439649602</v>
      </c>
      <c r="C32" s="223">
        <v>4.7233468972606616</v>
      </c>
      <c r="D32" s="223">
        <v>5.6298233227507533</v>
      </c>
      <c r="E32" s="223">
        <v>6.1429246773221884</v>
      </c>
      <c r="F32" s="223">
        <v>6.3060177616451867</v>
      </c>
      <c r="G32" s="223">
        <v>6.9401197388940261</v>
      </c>
      <c r="H32" s="223">
        <v>7.9866984288118958</v>
      </c>
      <c r="I32" s="223">
        <v>6.8514329243459198</v>
      </c>
      <c r="J32" s="223">
        <v>6.5254439024712267</v>
      </c>
      <c r="K32" s="223">
        <v>6.9356087418340273</v>
      </c>
      <c r="L32" s="223">
        <v>6.0229467548014464</v>
      </c>
      <c r="M32" s="223">
        <v>5.2472316785398316</v>
      </c>
      <c r="N32" s="223">
        <v>4.4618190814005203</v>
      </c>
      <c r="O32" s="223">
        <v>4.8714414019892107</v>
      </c>
      <c r="P32" s="223">
        <v>3.339779694940388</v>
      </c>
      <c r="Q32" s="223">
        <v>3.2963742402567449</v>
      </c>
      <c r="R32" s="223">
        <v>2.5125785969170189</v>
      </c>
      <c r="S32" s="223">
        <v>2.9007288542557932</v>
      </c>
      <c r="T32" s="223">
        <v>3.0742342233175912</v>
      </c>
      <c r="U32" s="223">
        <v>3.052321885217808</v>
      </c>
      <c r="V32" s="223">
        <v>2.4416464690096351</v>
      </c>
      <c r="W32" s="223">
        <v>2.7891982970786349</v>
      </c>
      <c r="X32" s="223">
        <v>2.254103130684058</v>
      </c>
      <c r="Y32" s="223">
        <v>2.4400675692978839</v>
      </c>
      <c r="DA32" s="89" t="s">
        <v>1966</v>
      </c>
    </row>
    <row r="33" spans="1:105" ht="12" customHeight="1" x14ac:dyDescent="0.25">
      <c r="A33" s="55" t="s">
        <v>91</v>
      </c>
      <c r="B33" s="259">
        <v>1.3027144227725799E-2</v>
      </c>
      <c r="C33" s="259">
        <v>1.5783506092448361E-2</v>
      </c>
      <c r="D33" s="259">
        <v>1.899646942470859E-2</v>
      </c>
      <c r="E33" s="259">
        <v>2.0640423149705909E-2</v>
      </c>
      <c r="F33" s="259">
        <v>2.1256665072009219E-2</v>
      </c>
      <c r="G33" s="259">
        <v>2.3284287724853341E-2</v>
      </c>
      <c r="H33" s="259">
        <v>2.6317300569990869E-2</v>
      </c>
      <c r="I33" s="259">
        <v>2.2827859955709549E-2</v>
      </c>
      <c r="J33" s="259">
        <v>2.1620126914455778E-2</v>
      </c>
      <c r="K33" s="259">
        <v>2.4671412567379581E-2</v>
      </c>
      <c r="L33" s="259">
        <v>2.121140678809276E-2</v>
      </c>
      <c r="M33" s="259">
        <v>1.8451055497718739E-2</v>
      </c>
      <c r="N33" s="259">
        <v>1.5864941042595192E-2</v>
      </c>
      <c r="O33" s="259">
        <v>1.6989881331148871E-2</v>
      </c>
      <c r="P33" s="259">
        <v>1.1333625012167821E-2</v>
      </c>
      <c r="Q33" s="259">
        <v>1.1201820673928871E-2</v>
      </c>
      <c r="R33" s="259">
        <v>8.3738247401068562E-3</v>
      </c>
      <c r="S33" s="259">
        <v>9.5468235476567614E-3</v>
      </c>
      <c r="T33" s="259">
        <v>1.023449937732355E-2</v>
      </c>
      <c r="U33" s="259">
        <v>1.025372107324906E-2</v>
      </c>
      <c r="V33" s="259">
        <v>8.1881335456692808E-3</v>
      </c>
      <c r="W33" s="259">
        <v>9.3026468184399403E-3</v>
      </c>
      <c r="X33" s="259">
        <v>7.6147016955537298E-3</v>
      </c>
      <c r="Y33" s="259">
        <v>8.1118234534087903E-3</v>
      </c>
      <c r="DA33" s="67" t="s">
        <v>1967</v>
      </c>
    </row>
    <row r="34" spans="1:105" ht="12" customHeight="1" x14ac:dyDescent="0.25">
      <c r="A34" s="173" t="s">
        <v>92</v>
      </c>
      <c r="B34" s="224">
        <v>4.804771488314449E-3</v>
      </c>
      <c r="C34" s="224">
        <v>5.8213940625014768E-3</v>
      </c>
      <c r="D34" s="224">
        <v>7.0064239003524908E-3</v>
      </c>
      <c r="E34" s="224">
        <v>7.6127595521190763E-3</v>
      </c>
      <c r="F34" s="224">
        <v>7.8400466356446704E-3</v>
      </c>
      <c r="G34" s="224">
        <v>8.5878900110723747E-3</v>
      </c>
      <c r="H34" s="224">
        <v>9.806729502371412E-3</v>
      </c>
      <c r="I34" s="224">
        <v>8.4244514705590218E-3</v>
      </c>
      <c r="J34" s="224">
        <v>7.9741014267139775E-3</v>
      </c>
      <c r="K34" s="224">
        <v>9.099500059874777E-3</v>
      </c>
      <c r="L34" s="224">
        <v>7.8233541274194945E-3</v>
      </c>
      <c r="M34" s="224">
        <v>6.8052601425925181E-3</v>
      </c>
      <c r="N34" s="224">
        <v>5.8514295268962731E-3</v>
      </c>
      <c r="O34" s="224">
        <v>6.2663386527962743E-3</v>
      </c>
      <c r="P34" s="224">
        <v>4.1801547112538546E-3</v>
      </c>
      <c r="Q34" s="224">
        <v>4.1315416218970311E-3</v>
      </c>
      <c r="R34" s="224">
        <v>3.0884984196134489E-3</v>
      </c>
      <c r="S34" s="224">
        <v>3.5211328579692861E-3</v>
      </c>
      <c r="T34" s="224">
        <v>3.7747667444011069E-3</v>
      </c>
      <c r="U34" s="224">
        <v>3.781856238071056E-3</v>
      </c>
      <c r="V34" s="224">
        <v>3.0200103656648461E-3</v>
      </c>
      <c r="W34" s="224">
        <v>3.4310737194396079E-3</v>
      </c>
      <c r="X34" s="224">
        <v>2.8085128220925052E-3</v>
      </c>
      <c r="Y34" s="224">
        <v>2.9918650907562062E-3</v>
      </c>
      <c r="DA34" s="177" t="s">
        <v>1968</v>
      </c>
    </row>
    <row r="35" spans="1:105" ht="12" customHeight="1" x14ac:dyDescent="0.25">
      <c r="A35" s="173" t="s">
        <v>93</v>
      </c>
      <c r="B35" s="224">
        <v>9.3726757298996419E-2</v>
      </c>
      <c r="C35" s="224">
        <v>0.11355803075440379</v>
      </c>
      <c r="D35" s="224">
        <v>0.13667442750177439</v>
      </c>
      <c r="E35" s="224">
        <v>0.14850222714075201</v>
      </c>
      <c r="F35" s="224">
        <v>0.15293592005759729</v>
      </c>
      <c r="G35" s="224">
        <v>0.16752411321451341</v>
      </c>
      <c r="H35" s="224">
        <v>0.18886890911253079</v>
      </c>
      <c r="I35" s="224">
        <v>0.16346427797437149</v>
      </c>
      <c r="J35" s="224">
        <v>0.15555092909556681</v>
      </c>
      <c r="K35" s="224">
        <v>0.17750409894171229</v>
      </c>
      <c r="L35" s="224">
        <v>0.1526102990221459</v>
      </c>
      <c r="M35" s="224">
        <v>0.13275032273492371</v>
      </c>
      <c r="N35" s="224">
        <v>0.1141439330576746</v>
      </c>
      <c r="O35" s="224">
        <v>0.1222375722742215</v>
      </c>
      <c r="P35" s="224">
        <v>8.1542347444995777E-2</v>
      </c>
      <c r="Q35" s="224">
        <v>8.0594051102748782E-2</v>
      </c>
      <c r="R35" s="224">
        <v>6.0247390015834811E-2</v>
      </c>
      <c r="S35" s="224">
        <v>6.8686797197130389E-2</v>
      </c>
      <c r="T35" s="224">
        <v>7.363443763626723E-2</v>
      </c>
      <c r="U35" s="224">
        <v>7.37727325071455E-2</v>
      </c>
      <c r="V35" s="224">
        <v>5.8911392408886563E-2</v>
      </c>
      <c r="W35" s="224">
        <v>6.6930012084652712E-2</v>
      </c>
      <c r="X35" s="224">
        <v>5.4785706310400972E-2</v>
      </c>
      <c r="Y35" s="224">
        <v>5.8362362063345351E-2</v>
      </c>
      <c r="DA35" s="177" t="s">
        <v>1969</v>
      </c>
    </row>
    <row r="36" spans="1:105" ht="12" customHeight="1" x14ac:dyDescent="0.25">
      <c r="A36" s="173" t="s">
        <v>94</v>
      </c>
      <c r="B36" s="224">
        <v>5.2328284954867951E-2</v>
      </c>
      <c r="C36" s="224">
        <v>6.34002195688224E-2</v>
      </c>
      <c r="D36" s="224">
        <v>7.6306260820920041E-2</v>
      </c>
      <c r="E36" s="224">
        <v>8.2909801663830787E-2</v>
      </c>
      <c r="F36" s="224">
        <v>8.5385162521722582E-2</v>
      </c>
      <c r="G36" s="224">
        <v>9.3529849807302376E-2</v>
      </c>
      <c r="H36" s="224">
        <v>0.1068041086081755</v>
      </c>
      <c r="I36" s="224">
        <v>9.1749857035244339E-2</v>
      </c>
      <c r="J36" s="224">
        <v>8.6845139822141662E-2</v>
      </c>
      <c r="K36" s="224">
        <v>9.9101743597593273E-2</v>
      </c>
      <c r="L36" s="224">
        <v>8.520336608683636E-2</v>
      </c>
      <c r="M36" s="224">
        <v>7.4115406487002766E-2</v>
      </c>
      <c r="N36" s="224">
        <v>6.3727332802703582E-2</v>
      </c>
      <c r="O36" s="224">
        <v>6.8246066528807825E-2</v>
      </c>
      <c r="P36" s="224">
        <v>4.5525646207716167E-2</v>
      </c>
      <c r="Q36" s="224">
        <v>4.4996205921411778E-2</v>
      </c>
      <c r="R36" s="224">
        <v>3.363652689357928E-2</v>
      </c>
      <c r="S36" s="224">
        <v>3.8348305221983278E-2</v>
      </c>
      <c r="T36" s="224">
        <v>4.1110606471000823E-2</v>
      </c>
      <c r="U36" s="224">
        <v>4.118781743636081E-2</v>
      </c>
      <c r="V36" s="224">
        <v>3.2890630358906797E-2</v>
      </c>
      <c r="W36" s="224">
        <v>3.7367480166050362E-2</v>
      </c>
      <c r="X36" s="224">
        <v>3.0587231798907721E-2</v>
      </c>
      <c r="Y36" s="224">
        <v>3.2584102989367078E-2</v>
      </c>
      <c r="DA36" s="177" t="s">
        <v>1970</v>
      </c>
    </row>
    <row r="37" spans="1:105" ht="12" customHeight="1" x14ac:dyDescent="0.25">
      <c r="A37" s="56" t="s">
        <v>95</v>
      </c>
      <c r="B37" s="260">
        <v>5.5947643293164331E-2</v>
      </c>
      <c r="C37" s="260">
        <v>5.3942022023486587E-2</v>
      </c>
      <c r="D37" s="260">
        <v>8.0231393226390627E-2</v>
      </c>
      <c r="E37" s="260">
        <v>8.540768011678336E-2</v>
      </c>
      <c r="F37" s="260">
        <v>9.5870347295012981E-2</v>
      </c>
      <c r="G37" s="260">
        <v>9.2861108403114595E-2</v>
      </c>
      <c r="H37" s="260">
        <v>8.8731755879702126E-2</v>
      </c>
      <c r="I37" s="260">
        <v>0.1075743884850783</v>
      </c>
      <c r="J37" s="260">
        <v>9.9832099756928722E-2</v>
      </c>
      <c r="K37" s="260">
        <v>0.14027811152996739</v>
      </c>
      <c r="L37" s="260">
        <v>7.8273224416490733E-2</v>
      </c>
      <c r="M37" s="260">
        <v>9.4519003384297112E-2</v>
      </c>
      <c r="N37" s="260">
        <v>9.3350063427360755E-2</v>
      </c>
      <c r="O37" s="260">
        <v>7.4743651906868047E-2</v>
      </c>
      <c r="P37" s="260">
        <v>8.636248396633768E-2</v>
      </c>
      <c r="Q37" s="260">
        <v>8.3912261515240089E-2</v>
      </c>
      <c r="R37" s="260">
        <v>3.873148091702891E-2</v>
      </c>
      <c r="S37" s="260">
        <v>3.5013406686424789E-2</v>
      </c>
      <c r="T37" s="260">
        <v>5.0042084085531638E-2</v>
      </c>
      <c r="U37" s="260">
        <v>5.0169180392571913E-2</v>
      </c>
      <c r="V37" s="260">
        <v>3.304819923860134E-2</v>
      </c>
      <c r="W37" s="260">
        <v>3.312735509181889E-2</v>
      </c>
      <c r="X37" s="260">
        <v>3.4499023788732097E-2</v>
      </c>
      <c r="Y37" s="260">
        <v>2.6194003086883841E-2</v>
      </c>
      <c r="DA37" s="68" t="s">
        <v>1971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3.107581525067176E-4</v>
      </c>
      <c r="T38" s="226">
        <v>9.236435834194993E-5</v>
      </c>
      <c r="U38" s="226">
        <v>6.1766825307297131E-5</v>
      </c>
      <c r="V38" s="226">
        <v>3.9116294840019278E-5</v>
      </c>
      <c r="W38" s="226">
        <v>2.6096400882035411E-5</v>
      </c>
      <c r="X38" s="226">
        <v>3.9335290372769512E-5</v>
      </c>
      <c r="Y38" s="226">
        <v>2.0012775527473119E-4</v>
      </c>
      <c r="DA38" s="69" t="s">
        <v>1972</v>
      </c>
    </row>
    <row r="39" spans="1:105" ht="12" customHeight="1" x14ac:dyDescent="0.25">
      <c r="A39" s="37" t="s">
        <v>35</v>
      </c>
      <c r="B39" s="226">
        <v>1.707144165580194E-2</v>
      </c>
      <c r="C39" s="226">
        <v>3.4633805769002983E-2</v>
      </c>
      <c r="D39" s="226">
        <v>2.7827118952529602E-2</v>
      </c>
      <c r="E39" s="226">
        <v>3.3065272729498003E-2</v>
      </c>
      <c r="F39" s="226">
        <v>2.9136320115068521E-2</v>
      </c>
      <c r="G39" s="226">
        <v>4.0566698696097803E-2</v>
      </c>
      <c r="H39" s="226">
        <v>6.5607201334556803E-2</v>
      </c>
      <c r="I39" s="226">
        <v>3.1180345265892612E-2</v>
      </c>
      <c r="J39" s="226">
        <v>3.0700933437106979E-2</v>
      </c>
      <c r="K39" s="226">
        <v>1.779274376069084E-2</v>
      </c>
      <c r="L39" s="226">
        <v>3.4136840438262338E-2</v>
      </c>
      <c r="M39" s="226">
        <v>1.916067081365205E-2</v>
      </c>
      <c r="N39" s="226">
        <v>1.072546901571386E-2</v>
      </c>
      <c r="O39" s="226">
        <v>2.2974304548543219E-2</v>
      </c>
      <c r="P39" s="226">
        <v>5.6421996798159853E-3</v>
      </c>
      <c r="Q39" s="226">
        <v>5.8515902354846086E-3</v>
      </c>
      <c r="R39" s="226">
        <v>1.025138411733739E-2</v>
      </c>
      <c r="S39" s="226">
        <v>1.708785683347076E-2</v>
      </c>
      <c r="T39" s="226">
        <v>1.222830420735372E-2</v>
      </c>
      <c r="U39" s="226">
        <v>1.1757225677163551E-2</v>
      </c>
      <c r="V39" s="226">
        <v>1.1484338358589341E-2</v>
      </c>
      <c r="W39" s="226">
        <v>1.6776035777245679E-2</v>
      </c>
      <c r="X39" s="226">
        <v>8.4831962555950435E-3</v>
      </c>
      <c r="Y39" s="226">
        <v>1.386206760730233E-2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1.112200038621154E-4</v>
      </c>
      <c r="T41" s="226">
        <v>1.8239931588292621E-4</v>
      </c>
      <c r="U41" s="226">
        <v>1.925273860245914E-4</v>
      </c>
      <c r="V41" s="226">
        <v>9.1374942392143064E-5</v>
      </c>
      <c r="W41" s="226">
        <v>9.129074790683995E-5</v>
      </c>
      <c r="X41" s="226">
        <v>9.6818545125840024E-5</v>
      </c>
      <c r="Y41" s="226">
        <v>6.6961551052707396E-5</v>
      </c>
      <c r="DA41" s="69" t="s">
        <v>1975</v>
      </c>
    </row>
    <row r="42" spans="1:105" ht="12" customHeight="1" x14ac:dyDescent="0.25">
      <c r="A42" s="37" t="s">
        <v>40</v>
      </c>
      <c r="B42" s="226">
        <v>3.8876201637362377E-2</v>
      </c>
      <c r="C42" s="226">
        <v>1.9308216254483611E-2</v>
      </c>
      <c r="D42" s="226">
        <v>5.2404274273861018E-2</v>
      </c>
      <c r="E42" s="226">
        <v>5.2342407387285357E-2</v>
      </c>
      <c r="F42" s="226">
        <v>6.6734027179944463E-2</v>
      </c>
      <c r="G42" s="226">
        <v>5.2294409707016792E-2</v>
      </c>
      <c r="H42" s="226">
        <v>2.312455454514533E-2</v>
      </c>
      <c r="I42" s="226">
        <v>7.6394043219185678E-2</v>
      </c>
      <c r="J42" s="226">
        <v>6.9131166319821746E-2</v>
      </c>
      <c r="K42" s="226">
        <v>0.1224853677692765</v>
      </c>
      <c r="L42" s="226">
        <v>4.4136383978228388E-2</v>
      </c>
      <c r="M42" s="226">
        <v>7.5358332570645059E-2</v>
      </c>
      <c r="N42" s="226">
        <v>8.2624594411646893E-2</v>
      </c>
      <c r="O42" s="226">
        <v>5.1769347358324821E-2</v>
      </c>
      <c r="P42" s="226">
        <v>8.0720284286521699E-2</v>
      </c>
      <c r="Q42" s="226">
        <v>7.8060671279755481E-2</v>
      </c>
      <c r="R42" s="226">
        <v>2.8480096799691511E-2</v>
      </c>
      <c r="S42" s="226">
        <v>1.7503571696585191E-2</v>
      </c>
      <c r="T42" s="226">
        <v>3.7539016203953043E-2</v>
      </c>
      <c r="U42" s="226">
        <v>3.8157660504076478E-2</v>
      </c>
      <c r="V42" s="226">
        <v>2.143336964277984E-2</v>
      </c>
      <c r="W42" s="226">
        <v>1.623393216578433E-2</v>
      </c>
      <c r="X42" s="226">
        <v>2.5879673697638449E-2</v>
      </c>
      <c r="Y42" s="226">
        <v>1.206484617325407E-2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0.25480950331776853</v>
      </c>
      <c r="C43" s="261">
        <f t="shared" si="1"/>
        <v>0.24765096861257513</v>
      </c>
      <c r="D43" s="261">
        <f t="shared" si="1"/>
        <v>0.3712267258424124</v>
      </c>
      <c r="E43" s="261">
        <f t="shared" si="1"/>
        <v>0.40188940623371672</v>
      </c>
      <c r="F43" s="261">
        <f t="shared" si="1"/>
        <v>0.4450755881318102</v>
      </c>
      <c r="G43" s="261">
        <f t="shared" si="1"/>
        <v>0.44009678919987433</v>
      </c>
      <c r="H43" s="261">
        <f t="shared" si="1"/>
        <v>0.39441986686951147</v>
      </c>
      <c r="I43" s="261">
        <f t="shared" si="1"/>
        <v>0.5128613282814003</v>
      </c>
      <c r="J43" s="261">
        <f t="shared" si="1"/>
        <v>0.4791660223763517</v>
      </c>
      <c r="K43" s="261">
        <f t="shared" si="1"/>
        <v>0.57249021146828616</v>
      </c>
      <c r="L43" s="261">
        <f t="shared" si="1"/>
        <v>0.3534220796181301</v>
      </c>
      <c r="M43" s="261">
        <f t="shared" si="1"/>
        <v>0.414831213183047</v>
      </c>
      <c r="N43" s="261">
        <f t="shared" si="1"/>
        <v>0.37762279747068184</v>
      </c>
      <c r="O43" s="261">
        <f t="shared" si="1"/>
        <v>0.3384562425347562</v>
      </c>
      <c r="P43" s="261">
        <f t="shared" si="1"/>
        <v>0.35828786292307835</v>
      </c>
      <c r="Q43" s="261">
        <f t="shared" si="1"/>
        <v>0.35156837734986912</v>
      </c>
      <c r="R43" s="261">
        <f t="shared" si="1"/>
        <v>0.17579489277245872</v>
      </c>
      <c r="S43" s="261">
        <f t="shared" si="1"/>
        <v>0.16352212251603954</v>
      </c>
      <c r="T43" s="261">
        <f t="shared" si="1"/>
        <v>0.23010159132644409</v>
      </c>
      <c r="U43" s="261">
        <f t="shared" si="1"/>
        <v>0.22671336954620114</v>
      </c>
      <c r="V43" s="261">
        <f t="shared" si="1"/>
        <v>0.1505588160969453</v>
      </c>
      <c r="W43" s="261">
        <f t="shared" si="1"/>
        <v>0.15299701554301581</v>
      </c>
      <c r="X43" s="261">
        <f t="shared" si="1"/>
        <v>0.15248779898867984</v>
      </c>
      <c r="Y43" s="261">
        <f t="shared" si="1"/>
        <v>0.12189137728440638</v>
      </c>
      <c r="DA43" s="70"/>
    </row>
    <row r="44" spans="1:105" ht="12" customHeight="1" x14ac:dyDescent="0.25">
      <c r="A44" s="60" t="s">
        <v>1884</v>
      </c>
      <c r="B44" s="262">
        <v>8.5005306996534732E-2</v>
      </c>
      <c r="C44" s="262">
        <v>0.10901744076435731</v>
      </c>
      <c r="D44" s="262">
        <v>0.1223534924166787</v>
      </c>
      <c r="E44" s="262">
        <v>0.13390761152582761</v>
      </c>
      <c r="F44" s="262">
        <v>0.13418333391734061</v>
      </c>
      <c r="G44" s="262">
        <v>0.1526984847068088</v>
      </c>
      <c r="H44" s="262">
        <v>0.18682881893859479</v>
      </c>
      <c r="I44" s="262">
        <v>0.14314824577667001</v>
      </c>
      <c r="J44" s="262">
        <v>0.1373187248497833</v>
      </c>
      <c r="K44" s="262">
        <v>0.13819895310466551</v>
      </c>
      <c r="L44" s="262">
        <v>0.13468283620287169</v>
      </c>
      <c r="M44" s="262">
        <v>0.10670519185118819</v>
      </c>
      <c r="N44" s="262">
        <v>8.7956673733253207E-2</v>
      </c>
      <c r="O44" s="262">
        <v>0.1038295207000066</v>
      </c>
      <c r="P44" s="262">
        <v>5.8659399741637627E-2</v>
      </c>
      <c r="Q44" s="262">
        <v>5.8118832044794892E-2</v>
      </c>
      <c r="R44" s="262">
        <v>5.3641141136910327E-2</v>
      </c>
      <c r="S44" s="262">
        <v>6.5917606667872483E-2</v>
      </c>
      <c r="T44" s="262">
        <v>6.4174711137935783E-2</v>
      </c>
      <c r="U44" s="262">
        <v>6.3814927900895324E-2</v>
      </c>
      <c r="V44" s="262">
        <v>5.4106366940659657E-2</v>
      </c>
      <c r="W44" s="262">
        <v>6.372467345371205E-2</v>
      </c>
      <c r="X44" s="262">
        <v>4.8557421797454037E-2</v>
      </c>
      <c r="Y44" s="262">
        <v>5.6947709493567138E-2</v>
      </c>
      <c r="DA44" s="72" t="s">
        <v>1977</v>
      </c>
    </row>
    <row r="45" spans="1:105" ht="12" customHeight="1" x14ac:dyDescent="0.25">
      <c r="A45" s="64" t="s">
        <v>28</v>
      </c>
      <c r="B45" s="229">
        <v>0</v>
      </c>
      <c r="C45" s="229">
        <v>1.248870760320504E-2</v>
      </c>
      <c r="D45" s="229">
        <v>1.2573239962260591E-2</v>
      </c>
      <c r="E45" s="229">
        <v>1.164440085176368E-2</v>
      </c>
      <c r="F45" s="229">
        <v>1.1644400851646799E-2</v>
      </c>
      <c r="G45" s="229">
        <v>1.167102738414327E-2</v>
      </c>
      <c r="H45" s="229">
        <v>1.196306120202319E-2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2.0281225170937492E-3</v>
      </c>
      <c r="T47" s="229">
        <v>1.833036447444848E-3</v>
      </c>
      <c r="U47" s="229">
        <v>1.906435167236003E-3</v>
      </c>
      <c r="V47" s="229">
        <v>2.3217173972336579E-3</v>
      </c>
      <c r="W47" s="229">
        <v>2.3700060271076451E-3</v>
      </c>
      <c r="X47" s="229">
        <v>3.103993226120733E-3</v>
      </c>
      <c r="Y47" s="229">
        <v>1.659004218868558E-2</v>
      </c>
      <c r="DA47" s="73" t="s">
        <v>1980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1.0117255331354991E-3</v>
      </c>
      <c r="T48" s="229">
        <v>4.514939473118259E-4</v>
      </c>
      <c r="U48" s="229">
        <v>2.7782936302980018E-4</v>
      </c>
      <c r="V48" s="229">
        <v>1.439502144516234E-4</v>
      </c>
      <c r="W48" s="229">
        <v>7.9195999689857767E-5</v>
      </c>
      <c r="X48" s="229">
        <v>1.6626561032171981E-4</v>
      </c>
      <c r="Y48" s="229">
        <v>4.5070607836859221E-4</v>
      </c>
      <c r="DA48" s="73" t="s">
        <v>1981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2.0735568328855522E-5</v>
      </c>
      <c r="V50" s="229">
        <v>2.073556832932556E-5</v>
      </c>
      <c r="W50" s="229">
        <v>0</v>
      </c>
      <c r="X50" s="229">
        <v>2.0735568331785551E-5</v>
      </c>
      <c r="Y50" s="229">
        <v>4.1471136629452953E-5</v>
      </c>
      <c r="DA50" s="73" t="s">
        <v>1983</v>
      </c>
    </row>
    <row r="51" spans="1:105" ht="12" customHeight="1" x14ac:dyDescent="0.25">
      <c r="A51" s="64" t="s">
        <v>35</v>
      </c>
      <c r="B51" s="229">
        <v>5.0301436719441907E-2</v>
      </c>
      <c r="C51" s="229">
        <v>6.6099126060900806E-2</v>
      </c>
      <c r="D51" s="229">
        <v>6.8612076016996801E-2</v>
      </c>
      <c r="E51" s="229">
        <v>8.6704917979313498E-2</v>
      </c>
      <c r="F51" s="229">
        <v>8.6980640371300197E-2</v>
      </c>
      <c r="G51" s="229">
        <v>0.1038063364424829</v>
      </c>
      <c r="H51" s="229">
        <v>0.11943134741958029</v>
      </c>
      <c r="I51" s="229">
        <v>0.1086047437370827</v>
      </c>
      <c r="J51" s="229">
        <v>0.1083912132938416</v>
      </c>
      <c r="K51" s="229">
        <v>5.4516358016974013E-2</v>
      </c>
      <c r="L51" s="229">
        <v>5.2081352876221412E-2</v>
      </c>
      <c r="M51" s="229">
        <v>5.4608930284420383E-2</v>
      </c>
      <c r="N51" s="229">
        <v>3.6554608732462593E-2</v>
      </c>
      <c r="O51" s="229">
        <v>5.47599586672241E-2</v>
      </c>
      <c r="P51" s="229">
        <v>5.3437199138354159E-2</v>
      </c>
      <c r="Q51" s="229">
        <v>5.1962958546886102E-2</v>
      </c>
      <c r="R51" s="229">
        <v>4.4685928221703509E-2</v>
      </c>
      <c r="S51" s="229">
        <v>5.3158909567733441E-2</v>
      </c>
      <c r="T51" s="229">
        <v>5.7116559177810347E-2</v>
      </c>
      <c r="U51" s="229">
        <v>5.053310742579422E-2</v>
      </c>
      <c r="V51" s="229">
        <v>4.0383957122506357E-2</v>
      </c>
      <c r="W51" s="229">
        <v>4.8647470249201213E-2</v>
      </c>
      <c r="X51" s="229">
        <v>3.4263196123224857E-2</v>
      </c>
      <c r="Y51" s="229">
        <v>2.9830627638684309E-2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1.022700347001498E-2</v>
      </c>
      <c r="C53" s="229">
        <v>5.8131629638203232E-3</v>
      </c>
      <c r="D53" s="229">
        <v>9.0048597514567601E-3</v>
      </c>
      <c r="E53" s="229">
        <v>9.0530182606457614E-3</v>
      </c>
      <c r="F53" s="229">
        <v>9.0530182605548931E-3</v>
      </c>
      <c r="G53" s="229">
        <v>1.2248541088652179E-2</v>
      </c>
      <c r="H53" s="229">
        <v>9.2750786943819642E-3</v>
      </c>
      <c r="I53" s="229">
        <v>7.4626660865489448E-3</v>
      </c>
      <c r="J53" s="229">
        <v>3.2644965958236538E-3</v>
      </c>
      <c r="K53" s="229">
        <v>7.6033887277810241E-2</v>
      </c>
      <c r="L53" s="229">
        <v>7.2767711395643364E-2</v>
      </c>
      <c r="M53" s="229">
        <v>4.9911197442994888E-2</v>
      </c>
      <c r="N53" s="229">
        <v>4.7578694472865522E-2</v>
      </c>
      <c r="O53" s="229">
        <v>4.5246191504774227E-2</v>
      </c>
      <c r="P53" s="229">
        <v>1.39883007460301E-3</v>
      </c>
      <c r="Q53" s="229">
        <v>2.3325029694194919E-3</v>
      </c>
      <c r="R53" s="229">
        <v>5.1318423865316549E-3</v>
      </c>
      <c r="S53" s="229">
        <v>4.1981694887919547E-3</v>
      </c>
      <c r="T53" s="229">
        <v>3.754842792911983E-3</v>
      </c>
      <c r="U53" s="229">
        <v>8.0873537081631239E-3</v>
      </c>
      <c r="V53" s="229">
        <v>9.4206923388337974E-3</v>
      </c>
      <c r="W53" s="229">
        <v>1.069861512519011E-2</v>
      </c>
      <c r="X53" s="229">
        <v>9.5281654789455359E-3</v>
      </c>
      <c r="Y53" s="229">
        <v>6.8211857849199168E-3</v>
      </c>
      <c r="DA53" s="73" t="s">
        <v>1986</v>
      </c>
    </row>
    <row r="54" spans="1:105" ht="12" customHeight="1" x14ac:dyDescent="0.25">
      <c r="A54" s="64" t="s">
        <v>39</v>
      </c>
      <c r="B54" s="229">
        <v>2.4476866807077849E-2</v>
      </c>
      <c r="C54" s="229">
        <v>2.4616444136431111E-2</v>
      </c>
      <c r="D54" s="229">
        <v>3.2163316685964533E-2</v>
      </c>
      <c r="E54" s="229">
        <v>2.650527443410472E-2</v>
      </c>
      <c r="F54" s="229">
        <v>2.6505274433838679E-2</v>
      </c>
      <c r="G54" s="229">
        <v>2.4972579791530398E-2</v>
      </c>
      <c r="H54" s="229">
        <v>4.6159331622609302E-2</v>
      </c>
      <c r="I54" s="229">
        <v>2.7080835953038399E-2</v>
      </c>
      <c r="J54" s="229">
        <v>2.5663014960118059E-2</v>
      </c>
      <c r="K54" s="229">
        <v>7.6487078098812162E-3</v>
      </c>
      <c r="L54" s="229">
        <v>9.8337719310069363E-3</v>
      </c>
      <c r="M54" s="229">
        <v>2.1850641237728908E-3</v>
      </c>
      <c r="N54" s="229">
        <v>3.8233705279251029E-3</v>
      </c>
      <c r="O54" s="229">
        <v>3.823370528008253E-3</v>
      </c>
      <c r="P54" s="229">
        <v>3.8233705286804661E-3</v>
      </c>
      <c r="Q54" s="229">
        <v>3.823370528489307E-3</v>
      </c>
      <c r="R54" s="229">
        <v>3.823370528675164E-3</v>
      </c>
      <c r="S54" s="229">
        <v>5.5206795611178446E-3</v>
      </c>
      <c r="T54" s="229">
        <v>1.018778772456781E-3</v>
      </c>
      <c r="U54" s="229">
        <v>2.9894666683433209E-3</v>
      </c>
      <c r="V54" s="229">
        <v>1.815314299304889E-3</v>
      </c>
      <c r="W54" s="229">
        <v>1.9293860525232129E-3</v>
      </c>
      <c r="X54" s="229">
        <v>1.475065790509414E-3</v>
      </c>
      <c r="Y54" s="229">
        <v>3.213676666279296E-3</v>
      </c>
      <c r="DA54" s="73" t="s">
        <v>1987</v>
      </c>
    </row>
    <row r="55" spans="1:105" ht="12" customHeight="1" x14ac:dyDescent="0.25">
      <c r="A55" s="60" t="s">
        <v>1896</v>
      </c>
      <c r="B55" s="262">
        <v>0.16980419632123381</v>
      </c>
      <c r="C55" s="262">
        <v>0.13863352784821781</v>
      </c>
      <c r="D55" s="262">
        <v>0.2488732334257337</v>
      </c>
      <c r="E55" s="262">
        <v>0.26798179470788908</v>
      </c>
      <c r="F55" s="262">
        <v>0.31089225421446959</v>
      </c>
      <c r="G55" s="262">
        <v>0.28739830449306553</v>
      </c>
      <c r="H55" s="262">
        <v>0.20759104793091671</v>
      </c>
      <c r="I55" s="262">
        <v>0.36971308250473028</v>
      </c>
      <c r="J55" s="262">
        <v>0.34184729752656839</v>
      </c>
      <c r="K55" s="262">
        <v>0.43429125836362059</v>
      </c>
      <c r="L55" s="262">
        <v>0.21873924341525841</v>
      </c>
      <c r="M55" s="262">
        <v>0.30812602133185879</v>
      </c>
      <c r="N55" s="262">
        <v>0.28966612373742862</v>
      </c>
      <c r="O55" s="262">
        <v>0.23462672183474961</v>
      </c>
      <c r="P55" s="262">
        <v>0.29962846318144071</v>
      </c>
      <c r="Q55" s="262">
        <v>0.29344954530507422</v>
      </c>
      <c r="R55" s="262">
        <v>0.1221537516355484</v>
      </c>
      <c r="S55" s="262">
        <v>9.7604515848167039E-2</v>
      </c>
      <c r="T55" s="262">
        <v>0.16592688018850829</v>
      </c>
      <c r="U55" s="262">
        <v>0.16289844164530581</v>
      </c>
      <c r="V55" s="262">
        <v>9.6452449156285633E-2</v>
      </c>
      <c r="W55" s="262">
        <v>8.9272342089303749E-2</v>
      </c>
      <c r="X55" s="262">
        <v>0.1039303771912258</v>
      </c>
      <c r="Y55" s="262">
        <v>6.4943667790839252E-2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3.0515329470979475</v>
      </c>
      <c r="C56" s="261">
        <f t="shared" si="2"/>
        <v>3.7497719517079529</v>
      </c>
      <c r="D56" s="261">
        <f t="shared" si="2"/>
        <v>4.401499298301462</v>
      </c>
      <c r="E56" s="261">
        <f t="shared" si="2"/>
        <v>4.8080525507199496</v>
      </c>
      <c r="F56" s="261">
        <f t="shared" si="2"/>
        <v>4.9056025113826252</v>
      </c>
      <c r="G56" s="261">
        <f t="shared" si="2"/>
        <v>5.4451163848424722</v>
      </c>
      <c r="H56" s="261">
        <f t="shared" si="2"/>
        <v>6.3641166395500406</v>
      </c>
      <c r="I56" s="261">
        <f t="shared" si="2"/>
        <v>5.3120842729810791</v>
      </c>
      <c r="J56" s="261">
        <f t="shared" si="2"/>
        <v>5.0692504657066566</v>
      </c>
      <c r="K56" s="261">
        <f t="shared" si="2"/>
        <v>5.2884987111051336</v>
      </c>
      <c r="L56" s="261">
        <f t="shared" si="2"/>
        <v>4.7307830440890166</v>
      </c>
      <c r="M56" s="261">
        <f t="shared" si="2"/>
        <v>4.0270434313075425</v>
      </c>
      <c r="N56" s="261">
        <f t="shared" si="2"/>
        <v>3.3933044463980409</v>
      </c>
      <c r="O56" s="261">
        <f t="shared" si="2"/>
        <v>3.783611439292716</v>
      </c>
      <c r="P56" s="261">
        <f t="shared" si="2"/>
        <v>2.4832995520545871</v>
      </c>
      <c r="Q56" s="261">
        <f t="shared" si="2"/>
        <v>2.4533429600972987</v>
      </c>
      <c r="R56" s="261">
        <f t="shared" si="2"/>
        <v>1.9566595916623217</v>
      </c>
      <c r="S56" s="261">
        <f t="shared" si="2"/>
        <v>2.295819830504938</v>
      </c>
      <c r="T56" s="261">
        <f t="shared" si="2"/>
        <v>2.3818321275067436</v>
      </c>
      <c r="U56" s="261">
        <f t="shared" si="2"/>
        <v>2.3641371751601041</v>
      </c>
      <c r="V56" s="261">
        <f t="shared" si="2"/>
        <v>1.9182553805535116</v>
      </c>
      <c r="W56" s="261">
        <f t="shared" si="2"/>
        <v>2.2089207466970606</v>
      </c>
      <c r="X56" s="261">
        <f t="shared" si="2"/>
        <v>1.7574683422962127</v>
      </c>
      <c r="Y56" s="261">
        <f t="shared" si="2"/>
        <v>1.9433107947189403</v>
      </c>
      <c r="DA56" s="70"/>
    </row>
    <row r="57" spans="1:105" ht="12" customHeight="1" x14ac:dyDescent="0.25">
      <c r="A57" s="60" t="s">
        <v>1899</v>
      </c>
      <c r="B57" s="262">
        <v>2.7001685751840441</v>
      </c>
      <c r="C57" s="262">
        <v>3.4629069419266458</v>
      </c>
      <c r="D57" s="262">
        <v>3.8865227002945</v>
      </c>
      <c r="E57" s="262">
        <v>4.2535358955262899</v>
      </c>
      <c r="F57" s="262">
        <v>4.2622941361978777</v>
      </c>
      <c r="G57" s="262">
        <v>4.8504224553927484</v>
      </c>
      <c r="H57" s="262">
        <v>5.9345624839318347</v>
      </c>
      <c r="I57" s="262">
        <v>4.5470619246706949</v>
      </c>
      <c r="J57" s="262">
        <v>4.3618889069931157</v>
      </c>
      <c r="K57" s="262">
        <v>4.3898490986187859</v>
      </c>
      <c r="L57" s="262">
        <v>4.2781606793853371</v>
      </c>
      <c r="M57" s="262">
        <v>3.389459035273036</v>
      </c>
      <c r="N57" s="262">
        <v>2.7939178715268671</v>
      </c>
      <c r="O57" s="262">
        <v>3.298114186941385</v>
      </c>
      <c r="P57" s="262">
        <v>1.86329858002849</v>
      </c>
      <c r="Q57" s="262">
        <v>1.846127606128779</v>
      </c>
      <c r="R57" s="262">
        <v>1.7038950714077401</v>
      </c>
      <c r="S57" s="262">
        <v>2.0938533882735961</v>
      </c>
      <c r="T57" s="262">
        <v>2.0384908243814901</v>
      </c>
      <c r="U57" s="262">
        <v>2.0270624156754988</v>
      </c>
      <c r="V57" s="262">
        <v>1.7186728322327189</v>
      </c>
      <c r="W57" s="262">
        <v>2.0241955097061481</v>
      </c>
      <c r="X57" s="262">
        <v>1.542412221801482</v>
      </c>
      <c r="Y57" s="262">
        <v>1.808927242736839</v>
      </c>
      <c r="DA57" s="72" t="s">
        <v>1989</v>
      </c>
    </row>
    <row r="58" spans="1:105" ht="12" customHeight="1" x14ac:dyDescent="0.25">
      <c r="A58" s="64" t="s">
        <v>28</v>
      </c>
      <c r="B58" s="229">
        <v>0</v>
      </c>
      <c r="C58" s="229">
        <v>0.39670012386651332</v>
      </c>
      <c r="D58" s="229">
        <v>0.39938526938945412</v>
      </c>
      <c r="E58" s="229">
        <v>0.36988096823249328</v>
      </c>
      <c r="F58" s="229">
        <v>0.36988096822878069</v>
      </c>
      <c r="G58" s="229">
        <v>0.37072675220219792</v>
      </c>
      <c r="H58" s="229">
        <v>0.3800031205348543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6.4422715248860243E-2</v>
      </c>
      <c r="T60" s="229">
        <v>5.8225863624718717E-2</v>
      </c>
      <c r="U60" s="229">
        <v>6.0557352371026017E-2</v>
      </c>
      <c r="V60" s="229">
        <v>7.3748670265069122E-2</v>
      </c>
      <c r="W60" s="229">
        <v>7.5282544390478129E-2</v>
      </c>
      <c r="X60" s="229">
        <v>9.8597431888540921E-2</v>
      </c>
      <c r="Y60" s="229">
        <v>0.52697781069942429</v>
      </c>
      <c r="DA60" s="73" t="s">
        <v>1992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3.2137163993715849E-2</v>
      </c>
      <c r="T61" s="229">
        <v>1.434157244402271E-2</v>
      </c>
      <c r="U61" s="229">
        <v>8.8251680021230686E-3</v>
      </c>
      <c r="V61" s="229">
        <v>4.5725362237574512E-3</v>
      </c>
      <c r="W61" s="229">
        <v>2.515637637207246E-3</v>
      </c>
      <c r="X61" s="229">
        <v>5.2813782102193382E-3</v>
      </c>
      <c r="Y61" s="229">
        <v>1.431654601876705E-2</v>
      </c>
      <c r="DA61" s="73" t="s">
        <v>1993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6.5865922926952873E-4</v>
      </c>
      <c r="V63" s="229">
        <v>6.5865922928445885E-4</v>
      </c>
      <c r="W63" s="229">
        <v>0</v>
      </c>
      <c r="X63" s="229">
        <v>6.5865922936260001E-4</v>
      </c>
      <c r="Y63" s="229">
        <v>1.3173184576414469E-3</v>
      </c>
      <c r="DA63" s="73" t="s">
        <v>1995</v>
      </c>
    </row>
    <row r="64" spans="1:105" ht="12" customHeight="1" x14ac:dyDescent="0.25">
      <c r="A64" s="64" t="s">
        <v>35</v>
      </c>
      <c r="B64" s="229">
        <v>1.5978103428528601</v>
      </c>
      <c r="C64" s="229">
        <v>2.0996192984050861</v>
      </c>
      <c r="D64" s="229">
        <v>2.179442414657546</v>
      </c>
      <c r="E64" s="229">
        <v>2.7541562181664281</v>
      </c>
      <c r="F64" s="229">
        <v>2.7629144588530652</v>
      </c>
      <c r="G64" s="229">
        <v>3.2973777458200448</v>
      </c>
      <c r="H64" s="229">
        <v>3.793701623916081</v>
      </c>
      <c r="I64" s="229">
        <v>3.4497977422367438</v>
      </c>
      <c r="J64" s="229">
        <v>3.443015010510261</v>
      </c>
      <c r="K64" s="229">
        <v>1.7316960781862329</v>
      </c>
      <c r="L64" s="229">
        <v>1.65434885606821</v>
      </c>
      <c r="M64" s="229">
        <v>1.73463660903453</v>
      </c>
      <c r="N64" s="229">
        <v>1.1611463950311649</v>
      </c>
      <c r="O64" s="229">
        <v>1.739433981194177</v>
      </c>
      <c r="P64" s="229">
        <v>1.697416913806544</v>
      </c>
      <c r="Q64" s="229">
        <v>1.6505880950187339</v>
      </c>
      <c r="R64" s="229">
        <v>1.419435367042347</v>
      </c>
      <c r="S64" s="229">
        <v>1.68857712744565</v>
      </c>
      <c r="T64" s="229">
        <v>1.8142907032951521</v>
      </c>
      <c r="U64" s="229">
        <v>1.6051692947016989</v>
      </c>
      <c r="V64" s="229">
        <v>1.282784520361967</v>
      </c>
      <c r="W64" s="229">
        <v>1.5452725843863919</v>
      </c>
      <c r="X64" s="229">
        <v>1.088360347443613</v>
      </c>
      <c r="Y64" s="229">
        <v>0.94756111322879566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0.32485775728282867</v>
      </c>
      <c r="C66" s="229">
        <v>0.18465341179193981</v>
      </c>
      <c r="D66" s="229">
        <v>0.28603672151686182</v>
      </c>
      <c r="E66" s="229">
        <v>0.28756646239698308</v>
      </c>
      <c r="F66" s="229">
        <v>0.28756646239409672</v>
      </c>
      <c r="G66" s="229">
        <v>0.38907130516895172</v>
      </c>
      <c r="H66" s="229">
        <v>0.2946201467627213</v>
      </c>
      <c r="I66" s="229">
        <v>0.2370493933374371</v>
      </c>
      <c r="J66" s="229">
        <v>0.1036957742202808</v>
      </c>
      <c r="K66" s="229">
        <v>2.4151940664716189</v>
      </c>
      <c r="L66" s="229">
        <v>2.311444950214554</v>
      </c>
      <c r="M66" s="229">
        <v>1.585414507012779</v>
      </c>
      <c r="N66" s="229">
        <v>1.5113232361969049</v>
      </c>
      <c r="O66" s="229">
        <v>1.437231965445769</v>
      </c>
      <c r="P66" s="229">
        <v>4.4433425899154409E-2</v>
      </c>
      <c r="Q66" s="229">
        <v>7.4091270793325073E-2</v>
      </c>
      <c r="R66" s="229">
        <v>0.1630114640427702</v>
      </c>
      <c r="S66" s="229">
        <v>0.13335361905574439</v>
      </c>
      <c r="T66" s="229">
        <v>0.1192714769513218</v>
      </c>
      <c r="U66" s="229">
        <v>0.25689241190635809</v>
      </c>
      <c r="V66" s="229">
        <v>0.2992455213511912</v>
      </c>
      <c r="W66" s="229">
        <v>0.33983836280015661</v>
      </c>
      <c r="X66" s="229">
        <v>0.30265937403709348</v>
      </c>
      <c r="Y66" s="229">
        <v>0.21667296022686799</v>
      </c>
      <c r="DA66" s="73" t="s">
        <v>1998</v>
      </c>
    </row>
    <row r="67" spans="1:105" ht="12" customHeight="1" x14ac:dyDescent="0.25">
      <c r="A67" s="64" t="s">
        <v>39</v>
      </c>
      <c r="B67" s="229">
        <v>0.77750047504835507</v>
      </c>
      <c r="C67" s="229">
        <v>0.78193410786310646</v>
      </c>
      <c r="D67" s="229">
        <v>1.0216582947306381</v>
      </c>
      <c r="E67" s="229">
        <v>0.84193224673038525</v>
      </c>
      <c r="F67" s="229">
        <v>0.84193224672193467</v>
      </c>
      <c r="G67" s="229">
        <v>0.79324665220155366</v>
      </c>
      <c r="H67" s="229">
        <v>1.4662375927181781</v>
      </c>
      <c r="I67" s="229">
        <v>0.86021478909651372</v>
      </c>
      <c r="J67" s="229">
        <v>0.81517812226257369</v>
      </c>
      <c r="K67" s="229">
        <v>0.2429589539609327</v>
      </c>
      <c r="L67" s="229">
        <v>0.31236687310257327</v>
      </c>
      <c r="M67" s="229">
        <v>6.9407919225727116E-2</v>
      </c>
      <c r="N67" s="229">
        <v>0.1214482402987974</v>
      </c>
      <c r="O67" s="229">
        <v>0.1214482403014386</v>
      </c>
      <c r="P67" s="229">
        <v>0.12144824032279131</v>
      </c>
      <c r="Q67" s="229">
        <v>0.12144824031671921</v>
      </c>
      <c r="R67" s="229">
        <v>0.1214482403226228</v>
      </c>
      <c r="S67" s="229">
        <v>0.17536276252962571</v>
      </c>
      <c r="T67" s="229">
        <v>3.2361208066274218E-2</v>
      </c>
      <c r="U67" s="229">
        <v>9.4959529465023215E-2</v>
      </c>
      <c r="V67" s="229">
        <v>5.766292480144946E-2</v>
      </c>
      <c r="W67" s="229">
        <v>6.1286380491913817E-2</v>
      </c>
      <c r="X67" s="229">
        <v>4.685503099265198E-2</v>
      </c>
      <c r="Y67" s="229">
        <v>0.1020814941053424</v>
      </c>
      <c r="DA67" s="73" t="s">
        <v>1999</v>
      </c>
    </row>
    <row r="68" spans="1:105" ht="12" customHeight="1" x14ac:dyDescent="0.25">
      <c r="A68" s="60" t="s">
        <v>1911</v>
      </c>
      <c r="B68" s="262">
        <v>0.35136437191390368</v>
      </c>
      <c r="C68" s="262">
        <v>0.28686500978130708</v>
      </c>
      <c r="D68" s="262">
        <v>0.51497659800696194</v>
      </c>
      <c r="E68" s="262">
        <v>0.55451665519366022</v>
      </c>
      <c r="F68" s="262">
        <v>0.64330837518474748</v>
      </c>
      <c r="G68" s="262">
        <v>0.59469392944972377</v>
      </c>
      <c r="H68" s="262">
        <v>0.42955415561820592</v>
      </c>
      <c r="I68" s="262">
        <v>0.76502234831038385</v>
      </c>
      <c r="J68" s="262">
        <v>0.70736155871354123</v>
      </c>
      <c r="K68" s="262">
        <v>0.89864961248634767</v>
      </c>
      <c r="L68" s="262">
        <v>0.45262236470367989</v>
      </c>
      <c r="M68" s="262">
        <v>0.63758439603450678</v>
      </c>
      <c r="N68" s="262">
        <v>0.59938657487117386</v>
      </c>
      <c r="O68" s="262">
        <v>0.4854972523513309</v>
      </c>
      <c r="P68" s="262">
        <v>0.62000097202609705</v>
      </c>
      <c r="Q68" s="262">
        <v>0.60721535396851989</v>
      </c>
      <c r="R68" s="262">
        <v>0.25276452025458163</v>
      </c>
      <c r="S68" s="262">
        <v>0.20196644223134169</v>
      </c>
      <c r="T68" s="262">
        <v>0.34334130312525352</v>
      </c>
      <c r="U68" s="262">
        <v>0.33707475948460519</v>
      </c>
      <c r="V68" s="262">
        <v>0.19958254832079281</v>
      </c>
      <c r="W68" s="262">
        <v>0.18472523699091251</v>
      </c>
      <c r="X68" s="262">
        <v>0.21505612049473069</v>
      </c>
      <c r="Y68" s="262">
        <v>0.13438355198210131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0.37282269228617454</v>
      </c>
      <c r="C69" s="261">
        <f t="shared" si="3"/>
        <v>0.47341880443847145</v>
      </c>
      <c r="D69" s="261">
        <f t="shared" si="3"/>
        <v>0.53788232373273259</v>
      </c>
      <c r="E69" s="261">
        <f t="shared" si="3"/>
        <v>0.58790982874532982</v>
      </c>
      <c r="F69" s="261">
        <f t="shared" si="3"/>
        <v>0.59205152054876464</v>
      </c>
      <c r="G69" s="261">
        <f t="shared" si="3"/>
        <v>0.66911931569082339</v>
      </c>
      <c r="H69" s="261">
        <f t="shared" si="3"/>
        <v>0.80763311871957355</v>
      </c>
      <c r="I69" s="261">
        <f t="shared" si="3"/>
        <v>0.63244648816247762</v>
      </c>
      <c r="J69" s="261">
        <f t="shared" si="3"/>
        <v>0.60520501737241084</v>
      </c>
      <c r="K69" s="261">
        <f t="shared" si="3"/>
        <v>0.62396495256408102</v>
      </c>
      <c r="L69" s="261">
        <f t="shared" si="3"/>
        <v>0.59361998065331389</v>
      </c>
      <c r="M69" s="261">
        <f t="shared" si="3"/>
        <v>0.47871598580270719</v>
      </c>
      <c r="N69" s="261">
        <f t="shared" si="3"/>
        <v>0.39795413767456644</v>
      </c>
      <c r="O69" s="261">
        <f t="shared" si="3"/>
        <v>0.46089020946789572</v>
      </c>
      <c r="P69" s="261">
        <f t="shared" si="3"/>
        <v>0.26924802262025183</v>
      </c>
      <c r="Q69" s="261">
        <f t="shared" si="3"/>
        <v>0.26662702197435117</v>
      </c>
      <c r="R69" s="261">
        <f t="shared" si="3"/>
        <v>0.23604639149607665</v>
      </c>
      <c r="S69" s="261">
        <f t="shared" si="3"/>
        <v>0.28627043572365163</v>
      </c>
      <c r="T69" s="261">
        <f t="shared" si="3"/>
        <v>0.28350411016988009</v>
      </c>
      <c r="U69" s="261">
        <f t="shared" si="3"/>
        <v>0.28230603286410388</v>
      </c>
      <c r="V69" s="261">
        <f t="shared" si="3"/>
        <v>0.23677390644144974</v>
      </c>
      <c r="W69" s="261">
        <f t="shared" si="3"/>
        <v>0.27712196695815694</v>
      </c>
      <c r="X69" s="261">
        <f t="shared" si="3"/>
        <v>0.21385181298347922</v>
      </c>
      <c r="Y69" s="261">
        <f t="shared" si="3"/>
        <v>0.24662124061077612</v>
      </c>
      <c r="DA69" s="70"/>
    </row>
    <row r="70" spans="1:105" ht="12" customHeight="1" x14ac:dyDescent="0.25">
      <c r="A70" s="60" t="s">
        <v>1914</v>
      </c>
      <c r="B70" s="262">
        <v>0.30626912079633761</v>
      </c>
      <c r="C70" s="262">
        <v>0.39278342628334528</v>
      </c>
      <c r="D70" s="262">
        <v>0.44083243591303239</v>
      </c>
      <c r="E70" s="262">
        <v>0.48246124740923069</v>
      </c>
      <c r="F70" s="262">
        <v>0.48345465896688772</v>
      </c>
      <c r="G70" s="262">
        <v>0.55016365813482437</v>
      </c>
      <c r="H70" s="262">
        <v>0.67313324470522973</v>
      </c>
      <c r="I70" s="262">
        <v>0.51575470904829512</v>
      </c>
      <c r="J70" s="262">
        <v>0.49475128806171792</v>
      </c>
      <c r="K70" s="262">
        <v>0.49792269868592592</v>
      </c>
      <c r="L70" s="262">
        <v>0.48525433631916892</v>
      </c>
      <c r="M70" s="262">
        <v>0.38445252946383879</v>
      </c>
      <c r="N70" s="262">
        <v>0.31690272153892629</v>
      </c>
      <c r="O70" s="262">
        <v>0.37409165546325801</v>
      </c>
      <c r="P70" s="262">
        <v>0.21134636671619381</v>
      </c>
      <c r="Q70" s="262">
        <v>0.20939873310256929</v>
      </c>
      <c r="R70" s="262">
        <v>0.19326587615504409</v>
      </c>
      <c r="S70" s="262">
        <v>0.23749725931806939</v>
      </c>
      <c r="T70" s="262">
        <v>0.23121770924697391</v>
      </c>
      <c r="U70" s="262">
        <v>0.22992143140763699</v>
      </c>
      <c r="V70" s="262">
        <v>0.19494205735972919</v>
      </c>
      <c r="W70" s="262">
        <v>0.22959624994352079</v>
      </c>
      <c r="X70" s="262">
        <v>0.1749495344172973</v>
      </c>
      <c r="Y70" s="262">
        <v>0.20517924744005761</v>
      </c>
      <c r="DA70" s="72" t="s">
        <v>2001</v>
      </c>
    </row>
    <row r="71" spans="1:105" ht="12" customHeight="1" x14ac:dyDescent="0.25">
      <c r="A71" s="64" t="s">
        <v>28</v>
      </c>
      <c r="B71" s="229">
        <v>0</v>
      </c>
      <c r="C71" s="229">
        <v>4.4996078864488649E-2</v>
      </c>
      <c r="D71" s="229">
        <v>4.5300643981674077E-2</v>
      </c>
      <c r="E71" s="229">
        <v>4.1954091304148428E-2</v>
      </c>
      <c r="F71" s="229">
        <v>4.1954091303727348E-2</v>
      </c>
      <c r="G71" s="229">
        <v>4.2050025134045488E-2</v>
      </c>
      <c r="H71" s="229">
        <v>4.3102205801406973E-2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7.3072061277642264E-3</v>
      </c>
      <c r="T73" s="229">
        <v>6.6043224944703936E-3</v>
      </c>
      <c r="U73" s="229">
        <v>6.8687737643061712E-3</v>
      </c>
      <c r="V73" s="229">
        <v>8.3650112106212482E-3</v>
      </c>
      <c r="W73" s="229">
        <v>8.5389923035495835E-3</v>
      </c>
      <c r="X73" s="229">
        <v>1.118350500587614E-2</v>
      </c>
      <c r="Y73" s="229">
        <v>5.9772946120999378E-2</v>
      </c>
      <c r="DA73" s="73" t="s">
        <v>2004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3.645187582620541E-3</v>
      </c>
      <c r="T74" s="229">
        <v>1.626706133697016E-3</v>
      </c>
      <c r="U74" s="229">
        <v>1.0010028520926601E-3</v>
      </c>
      <c r="V74" s="229">
        <v>5.1864415500952438E-4</v>
      </c>
      <c r="W74" s="229">
        <v>2.853385282943398E-4</v>
      </c>
      <c r="X74" s="229">
        <v>5.9904521365913637E-4</v>
      </c>
      <c r="Y74" s="229">
        <v>1.6238674882397769E-3</v>
      </c>
      <c r="DA74" s="73" t="s">
        <v>2005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7.4709032949552774E-5</v>
      </c>
      <c r="V76" s="229">
        <v>7.4709032951246325E-5</v>
      </c>
      <c r="W76" s="229">
        <v>0</v>
      </c>
      <c r="X76" s="229">
        <v>7.4709032960109515E-5</v>
      </c>
      <c r="Y76" s="229">
        <v>1.4941806579729341E-4</v>
      </c>
      <c r="DA76" s="73" t="s">
        <v>2007</v>
      </c>
    </row>
    <row r="77" spans="1:105" ht="12" customHeight="1" x14ac:dyDescent="0.25">
      <c r="A77" s="64" t="s">
        <v>35</v>
      </c>
      <c r="B77" s="229">
        <v>0.18123311759210639</v>
      </c>
      <c r="C77" s="229">
        <v>0.2381512630135392</v>
      </c>
      <c r="D77" s="229">
        <v>0.24720527388476729</v>
      </c>
      <c r="E77" s="229">
        <v>0.31239271919017281</v>
      </c>
      <c r="F77" s="229">
        <v>0.31338613074953681</v>
      </c>
      <c r="G77" s="229">
        <v>0.37400812394718019</v>
      </c>
      <c r="H77" s="229">
        <v>0.43030411937936941</v>
      </c>
      <c r="I77" s="229">
        <v>0.3912965031703704</v>
      </c>
      <c r="J77" s="229">
        <v>0.39052716554398698</v>
      </c>
      <c r="K77" s="229">
        <v>0.19641923109056769</v>
      </c>
      <c r="L77" s="229">
        <v>0.1876460508040326</v>
      </c>
      <c r="M77" s="229">
        <v>0.19675276352474941</v>
      </c>
      <c r="N77" s="229">
        <v>0.1317041049919605</v>
      </c>
      <c r="O77" s="229">
        <v>0.1972969099039687</v>
      </c>
      <c r="P77" s="229">
        <v>0.19253108513083431</v>
      </c>
      <c r="Q77" s="229">
        <v>0.18721948299980981</v>
      </c>
      <c r="R77" s="229">
        <v>0.1610007707987843</v>
      </c>
      <c r="S77" s="229">
        <v>0.1915284241778627</v>
      </c>
      <c r="T77" s="229">
        <v>0.20578760292005149</v>
      </c>
      <c r="U77" s="229">
        <v>0.18206781351940521</v>
      </c>
      <c r="V77" s="229">
        <v>0.14550102198550049</v>
      </c>
      <c r="W77" s="229">
        <v>0.17527397369197451</v>
      </c>
      <c r="X77" s="229">
        <v>0.123448280149854</v>
      </c>
      <c r="Y77" s="229">
        <v>0.107477996639377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3.6847291914024471E-2</v>
      </c>
      <c r="C79" s="229">
        <v>2.094448420788201E-2</v>
      </c>
      <c r="D79" s="229">
        <v>3.2443979986866177E-2</v>
      </c>
      <c r="E79" s="229">
        <v>3.2617492262620687E-2</v>
      </c>
      <c r="F79" s="229">
        <v>3.2617492262293289E-2</v>
      </c>
      <c r="G79" s="229">
        <v>4.4130773039996733E-2</v>
      </c>
      <c r="H79" s="229">
        <v>3.3417562942993771E-2</v>
      </c>
      <c r="I79" s="229">
        <v>2.688754692947775E-2</v>
      </c>
      <c r="J79" s="229">
        <v>1.176178920554107E-2</v>
      </c>
      <c r="K79" s="229">
        <v>0.27394562328034511</v>
      </c>
      <c r="L79" s="229">
        <v>0.26217778370489092</v>
      </c>
      <c r="M79" s="229">
        <v>0.1798271084343194</v>
      </c>
      <c r="N79" s="229">
        <v>0.1714232374390004</v>
      </c>
      <c r="O79" s="229">
        <v>0.1630193664510243</v>
      </c>
      <c r="P79" s="229">
        <v>5.0399024746725944E-3</v>
      </c>
      <c r="Q79" s="229">
        <v>8.403870992761386E-3</v>
      </c>
      <c r="R79" s="229">
        <v>1.8489726245591941E-2</v>
      </c>
      <c r="S79" s="229">
        <v>1.5125757716970979E-2</v>
      </c>
      <c r="T79" s="229">
        <v>1.3528477709756379E-2</v>
      </c>
      <c r="U79" s="229">
        <v>2.9138259683822939E-2</v>
      </c>
      <c r="V79" s="229">
        <v>3.3942200338445222E-2</v>
      </c>
      <c r="W79" s="229">
        <v>3.8546480965758412E-2</v>
      </c>
      <c r="X79" s="229">
        <v>3.4329419740318383E-2</v>
      </c>
      <c r="Y79" s="229">
        <v>2.4576331136843758E-2</v>
      </c>
      <c r="DA79" s="73" t="s">
        <v>2010</v>
      </c>
    </row>
    <row r="80" spans="1:105" ht="12" customHeight="1" x14ac:dyDescent="0.25">
      <c r="A80" s="64" t="s">
        <v>39</v>
      </c>
      <c r="B80" s="229">
        <v>8.818871129020675E-2</v>
      </c>
      <c r="C80" s="229">
        <v>8.8691600197435438E-2</v>
      </c>
      <c r="D80" s="229">
        <v>0.1158825380597248</v>
      </c>
      <c r="E80" s="229">
        <v>9.5496944652288807E-2</v>
      </c>
      <c r="F80" s="229">
        <v>9.5496944651330323E-2</v>
      </c>
      <c r="G80" s="229">
        <v>8.9974736013601953E-2</v>
      </c>
      <c r="H80" s="229">
        <v>0.16630935658145959</v>
      </c>
      <c r="I80" s="229">
        <v>9.7570658948446951E-2</v>
      </c>
      <c r="J80" s="229">
        <v>9.2462333312189837E-2</v>
      </c>
      <c r="K80" s="229">
        <v>2.7557844315013132E-2</v>
      </c>
      <c r="L80" s="229">
        <v>3.5430501810245513E-2</v>
      </c>
      <c r="M80" s="229">
        <v>7.8726575047699567E-3</v>
      </c>
      <c r="N80" s="229">
        <v>1.377537910796541E-2</v>
      </c>
      <c r="O80" s="229">
        <v>1.377537910826499E-2</v>
      </c>
      <c r="P80" s="229">
        <v>1.3775379110686929E-2</v>
      </c>
      <c r="Q80" s="229">
        <v>1.3775379109998209E-2</v>
      </c>
      <c r="R80" s="229">
        <v>1.377537911066783E-2</v>
      </c>
      <c r="S80" s="229">
        <v>1.989068371285101E-2</v>
      </c>
      <c r="T80" s="229">
        <v>3.670599988998686E-3</v>
      </c>
      <c r="U80" s="229">
        <v>1.0770872555060471E-2</v>
      </c>
      <c r="V80" s="229">
        <v>6.5404706372014267E-3</v>
      </c>
      <c r="W80" s="229">
        <v>6.9514644539439112E-3</v>
      </c>
      <c r="X80" s="229">
        <v>5.3145752746294921E-3</v>
      </c>
      <c r="Y80" s="229">
        <v>1.1578687988800381E-2</v>
      </c>
      <c r="DA80" s="73" t="s">
        <v>2011</v>
      </c>
    </row>
    <row r="81" spans="1:105" ht="12" customHeight="1" x14ac:dyDescent="0.25">
      <c r="A81" s="61" t="s">
        <v>1926</v>
      </c>
      <c r="B81" s="263">
        <v>6.6553571489836913E-2</v>
      </c>
      <c r="C81" s="263">
        <v>8.0635378155126183E-2</v>
      </c>
      <c r="D81" s="263">
        <v>9.7049887819700253E-2</v>
      </c>
      <c r="E81" s="263">
        <v>0.10544858133609911</v>
      </c>
      <c r="F81" s="263">
        <v>0.1085968615818769</v>
      </c>
      <c r="G81" s="263">
        <v>0.118955657555999</v>
      </c>
      <c r="H81" s="263">
        <v>0.1344998740143438</v>
      </c>
      <c r="I81" s="263">
        <v>0.11669177911418251</v>
      </c>
      <c r="J81" s="263">
        <v>0.1104537293106929</v>
      </c>
      <c r="K81" s="263">
        <v>0.1260422538781551</v>
      </c>
      <c r="L81" s="263">
        <v>0.108365644334145</v>
      </c>
      <c r="M81" s="263">
        <v>9.4263456338868401E-2</v>
      </c>
      <c r="N81" s="263">
        <v>8.1051416135640181E-2</v>
      </c>
      <c r="O81" s="263">
        <v>8.6798554004637721E-2</v>
      </c>
      <c r="P81" s="263">
        <v>5.7901655904058012E-2</v>
      </c>
      <c r="Q81" s="263">
        <v>5.7228288871781913E-2</v>
      </c>
      <c r="R81" s="263">
        <v>4.2780515341032548E-2</v>
      </c>
      <c r="S81" s="263">
        <v>4.877317640558225E-2</v>
      </c>
      <c r="T81" s="263">
        <v>5.2286400922906207E-2</v>
      </c>
      <c r="U81" s="263">
        <v>5.2384601456466888E-2</v>
      </c>
      <c r="V81" s="263">
        <v>4.1831849081720537E-2</v>
      </c>
      <c r="W81" s="263">
        <v>4.7525717014636128E-2</v>
      </c>
      <c r="X81" s="263">
        <v>3.8902278566181912E-2</v>
      </c>
      <c r="Y81" s="263">
        <v>4.1441993170718519E-2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1.1645190513864809</v>
      </c>
      <c r="C83" s="223">
        <v>0.92546954070804921</v>
      </c>
      <c r="D83" s="223">
        <v>0.94846535685253552</v>
      </c>
      <c r="E83" s="223">
        <v>1.057114024149312</v>
      </c>
      <c r="F83" s="223">
        <v>1.0576923063387911</v>
      </c>
      <c r="G83" s="223">
        <v>1.21179688551843</v>
      </c>
      <c r="H83" s="223">
        <v>1.272879821773528</v>
      </c>
      <c r="I83" s="223">
        <v>0.86939509961944206</v>
      </c>
      <c r="J83" s="223">
        <v>0.93985901701129082</v>
      </c>
      <c r="K83" s="223">
        <v>0.87755108681684935</v>
      </c>
      <c r="L83" s="223">
        <v>0.84631760489081009</v>
      </c>
      <c r="M83" s="223">
        <v>0.46656183146335017</v>
      </c>
      <c r="N83" s="223">
        <v>0.64114311333065732</v>
      </c>
      <c r="O83" s="223">
        <v>0.65696423067463816</v>
      </c>
      <c r="P83" s="223">
        <v>0.5755899695830351</v>
      </c>
      <c r="Q83" s="223">
        <v>0.47489618200924938</v>
      </c>
      <c r="R83" s="223">
        <v>1.0772146681487691</v>
      </c>
      <c r="S83" s="223">
        <v>1.346487422773234</v>
      </c>
      <c r="T83" s="223">
        <v>0.99715702296263942</v>
      </c>
      <c r="U83" s="223">
        <v>0.98463962067671129</v>
      </c>
      <c r="V83" s="223">
        <v>1.3136487701018209</v>
      </c>
      <c r="W83" s="223">
        <v>1.443382060711955</v>
      </c>
      <c r="X83" s="223">
        <v>1.194610932148972</v>
      </c>
      <c r="Y83" s="223">
        <v>1.269548313787334</v>
      </c>
      <c r="DA83" s="89" t="s">
        <v>2013</v>
      </c>
    </row>
    <row r="84" spans="1:105" ht="12" customHeight="1" x14ac:dyDescent="0.25">
      <c r="A84" s="55" t="s">
        <v>91</v>
      </c>
      <c r="B84" s="259">
        <v>3.2198997884160807E-2</v>
      </c>
      <c r="C84" s="259">
        <v>2.5853481373408191E-2</v>
      </c>
      <c r="D84" s="259">
        <v>2.6291146823894981E-2</v>
      </c>
      <c r="E84" s="259">
        <v>2.931870044061808E-2</v>
      </c>
      <c r="F84" s="259">
        <v>2.931602123154102E-2</v>
      </c>
      <c r="G84" s="259">
        <v>3.370645688350319E-2</v>
      </c>
      <c r="H84" s="259">
        <v>3.5447115840416862E-2</v>
      </c>
      <c r="I84" s="259">
        <v>2.402357226977295E-2</v>
      </c>
      <c r="J84" s="259">
        <v>2.6000200388273002E-2</v>
      </c>
      <c r="K84" s="259">
        <v>2.4018869075787201E-2</v>
      </c>
      <c r="L84" s="259">
        <v>2.3407442412899718E-2</v>
      </c>
      <c r="M84" s="259">
        <v>1.284850979824388E-2</v>
      </c>
      <c r="N84" s="259">
        <v>1.7581209127486921E-2</v>
      </c>
      <c r="O84" s="259">
        <v>1.8199029730744429E-2</v>
      </c>
      <c r="P84" s="259">
        <v>1.58526813521623E-2</v>
      </c>
      <c r="Q84" s="259">
        <v>1.308385707508037E-2</v>
      </c>
      <c r="R84" s="259">
        <v>2.9577595609291629E-2</v>
      </c>
      <c r="S84" s="259">
        <v>3.6938858982935648E-2</v>
      </c>
      <c r="T84" s="259">
        <v>2.7234634633752652E-2</v>
      </c>
      <c r="U84" s="259">
        <v>2.6640730059339399E-2</v>
      </c>
      <c r="V84" s="259">
        <v>3.5316490055894781E-2</v>
      </c>
      <c r="W84" s="259">
        <v>3.8712680710765918E-2</v>
      </c>
      <c r="X84" s="259">
        <v>3.1751322728182027E-2</v>
      </c>
      <c r="Y84" s="259">
        <v>3.38241910014963E-2</v>
      </c>
      <c r="DA84" s="67" t="s">
        <v>2014</v>
      </c>
    </row>
    <row r="85" spans="1:105" ht="12" customHeight="1" x14ac:dyDescent="0.25">
      <c r="A85" s="173" t="s">
        <v>92</v>
      </c>
      <c r="B85" s="224">
        <v>3.5665342142548028E-3</v>
      </c>
      <c r="C85" s="224">
        <v>2.8636706709812771E-3</v>
      </c>
      <c r="D85" s="224">
        <v>2.912148850618235E-3</v>
      </c>
      <c r="E85" s="224">
        <v>3.2632773784059339E-3</v>
      </c>
      <c r="F85" s="224">
        <v>3.2475509321751111E-3</v>
      </c>
      <c r="G85" s="224">
        <v>3.7371181463402361E-3</v>
      </c>
      <c r="H85" s="224">
        <v>3.9984917006392852E-3</v>
      </c>
      <c r="I85" s="224">
        <v>2.700663331121607E-3</v>
      </c>
      <c r="J85" s="224">
        <v>2.913933784048119E-3</v>
      </c>
      <c r="K85" s="224">
        <v>2.68449204035941E-3</v>
      </c>
      <c r="L85" s="224">
        <v>2.6097100022411052E-3</v>
      </c>
      <c r="M85" s="224">
        <v>1.4293189425470061E-3</v>
      </c>
      <c r="N85" s="224">
        <v>1.951916519295482E-3</v>
      </c>
      <c r="O85" s="224">
        <v>2.0169015514068262E-3</v>
      </c>
      <c r="P85" s="224">
        <v>1.755928263158102E-3</v>
      </c>
      <c r="Q85" s="224">
        <v>1.449238391845998E-3</v>
      </c>
      <c r="R85" s="224">
        <v>3.3473209100419428E-3</v>
      </c>
      <c r="S85" s="224">
        <v>4.2601349753447933E-3</v>
      </c>
      <c r="T85" s="224">
        <v>3.1752121972995679E-3</v>
      </c>
      <c r="U85" s="224">
        <v>3.1541448416982499E-3</v>
      </c>
      <c r="V85" s="224">
        <v>4.2428376935885071E-3</v>
      </c>
      <c r="W85" s="224">
        <v>4.7116646408785282E-3</v>
      </c>
      <c r="X85" s="224">
        <v>3.9093003830638516E-3</v>
      </c>
      <c r="Y85" s="224">
        <v>4.2075580379848949E-3</v>
      </c>
      <c r="DA85" s="177" t="s">
        <v>2015</v>
      </c>
    </row>
    <row r="86" spans="1:105" ht="12" customHeight="1" x14ac:dyDescent="0.25">
      <c r="A86" s="173" t="s">
        <v>93</v>
      </c>
      <c r="B86" s="224">
        <v>0.15518408053538921</v>
      </c>
      <c r="C86" s="224">
        <v>0.124601664623381</v>
      </c>
      <c r="D86" s="224">
        <v>0.1267110069936076</v>
      </c>
      <c r="E86" s="224">
        <v>0.14113303973159511</v>
      </c>
      <c r="F86" s="224">
        <v>0.14096925670276669</v>
      </c>
      <c r="G86" s="224">
        <v>0.16192640309199771</v>
      </c>
      <c r="H86" s="224">
        <v>0.1701432775167071</v>
      </c>
      <c r="I86" s="224">
        <v>0.1152232181370305</v>
      </c>
      <c r="J86" s="224">
        <v>0.1246184920708639</v>
      </c>
      <c r="K86" s="224">
        <v>0.11505162861279571</v>
      </c>
      <c r="L86" s="224">
        <v>0.11206145628275251</v>
      </c>
      <c r="M86" s="224">
        <v>6.1481127316067953E-2</v>
      </c>
      <c r="N86" s="224">
        <v>8.4090436211490885E-2</v>
      </c>
      <c r="O86" s="224">
        <v>8.701108816151705E-2</v>
      </c>
      <c r="P86" s="224">
        <v>7.5847283568700991E-2</v>
      </c>
      <c r="Q86" s="224">
        <v>6.2670265990942275E-2</v>
      </c>
      <c r="R86" s="224">
        <v>0.14145607263855201</v>
      </c>
      <c r="S86" s="224">
        <v>0.17641552062501631</v>
      </c>
      <c r="T86" s="224">
        <v>0.12990645007256779</v>
      </c>
      <c r="U86" s="224">
        <v>0.1269305402336636</v>
      </c>
      <c r="V86" s="224">
        <v>0.16826142647870809</v>
      </c>
      <c r="W86" s="224">
        <v>0.1844421931199528</v>
      </c>
      <c r="X86" s="224">
        <v>0.15127558957229939</v>
      </c>
      <c r="Y86" s="224">
        <v>0.16115153624815259</v>
      </c>
      <c r="DA86" s="177" t="s">
        <v>2016</v>
      </c>
    </row>
    <row r="87" spans="1:105" ht="12" customHeight="1" x14ac:dyDescent="0.25">
      <c r="A87" s="173" t="s">
        <v>94</v>
      </c>
      <c r="B87" s="224">
        <v>4.8643448371147591E-2</v>
      </c>
      <c r="C87" s="224">
        <v>3.9057193361301493E-2</v>
      </c>
      <c r="D87" s="224">
        <v>3.9718380297031022E-2</v>
      </c>
      <c r="E87" s="224">
        <v>4.4507371902610407E-2</v>
      </c>
      <c r="F87" s="224">
        <v>4.4292881159122492E-2</v>
      </c>
      <c r="G87" s="224">
        <v>5.0970018143051188E-2</v>
      </c>
      <c r="H87" s="224">
        <v>5.4534854544539532E-2</v>
      </c>
      <c r="I87" s="224">
        <v>3.6833959643567872E-2</v>
      </c>
      <c r="J87" s="224">
        <v>3.9742724747953553E-2</v>
      </c>
      <c r="K87" s="224">
        <v>3.6613401729349113E-2</v>
      </c>
      <c r="L87" s="224">
        <v>3.5593460242244399E-2</v>
      </c>
      <c r="M87" s="224">
        <v>1.9494275958380401E-2</v>
      </c>
      <c r="N87" s="224">
        <v>2.6621909317917049E-2</v>
      </c>
      <c r="O87" s="224">
        <v>2.7508230845906659E-2</v>
      </c>
      <c r="P87" s="224">
        <v>2.3948853615642841E-2</v>
      </c>
      <c r="Q87" s="224">
        <v>1.9765954469043358E-2</v>
      </c>
      <c r="R87" s="224">
        <v>4.5517752854418073E-2</v>
      </c>
      <c r="S87" s="224">
        <v>5.7781400787136832E-2</v>
      </c>
      <c r="T87" s="224">
        <v>4.3220546179417708E-2</v>
      </c>
      <c r="U87" s="224">
        <v>4.2821626429645161E-2</v>
      </c>
      <c r="V87" s="224">
        <v>5.7470436721927733E-2</v>
      </c>
      <c r="W87" s="224">
        <v>6.3692873500437175E-2</v>
      </c>
      <c r="X87" s="224">
        <v>5.2753179262803193E-2</v>
      </c>
      <c r="Y87" s="224">
        <v>5.6689588688263293E-2</v>
      </c>
      <c r="DA87" s="177" t="s">
        <v>2017</v>
      </c>
    </row>
    <row r="88" spans="1:105" ht="12" customHeight="1" x14ac:dyDescent="0.25">
      <c r="A88" s="56" t="s">
        <v>95</v>
      </c>
      <c r="B88" s="260">
        <v>0.25957962127484913</v>
      </c>
      <c r="C88" s="260">
        <v>0.2312262931609825</v>
      </c>
      <c r="D88" s="260">
        <v>0.2079845337358511</v>
      </c>
      <c r="E88" s="260">
        <v>0.2305352149920972</v>
      </c>
      <c r="F88" s="260">
        <v>0.22464448423424521</v>
      </c>
      <c r="G88" s="260">
        <v>0.26608904798128802</v>
      </c>
      <c r="H88" s="260">
        <v>0.34054281447014761</v>
      </c>
      <c r="I88" s="260">
        <v>0.17866411659647141</v>
      </c>
      <c r="J88" s="260">
        <v>0.1931605116995129</v>
      </c>
      <c r="K88" s="260">
        <v>0.19428880277694199</v>
      </c>
      <c r="L88" s="260">
        <v>0.2006442024509266</v>
      </c>
      <c r="M88" s="260">
        <v>9.898312501121341E-2</v>
      </c>
      <c r="N88" s="260">
        <v>0.1411102200956986</v>
      </c>
      <c r="O88" s="260">
        <v>0.14303628640420421</v>
      </c>
      <c r="P88" s="260">
        <v>0.1165863912089902</v>
      </c>
      <c r="Q88" s="260">
        <v>9.5596008122780129E-2</v>
      </c>
      <c r="R88" s="260">
        <v>0.23889006120038311</v>
      </c>
      <c r="S88" s="260">
        <v>0.33091508850029588</v>
      </c>
      <c r="T88" s="260">
        <v>0.2165219536321871</v>
      </c>
      <c r="U88" s="260">
        <v>0.22258692486555071</v>
      </c>
      <c r="V88" s="260">
        <v>0.32443755488239362</v>
      </c>
      <c r="W88" s="260">
        <v>0.38037678243537731</v>
      </c>
      <c r="X88" s="260">
        <v>0.29375314759800619</v>
      </c>
      <c r="Y88" s="260">
        <v>0.35527150915666739</v>
      </c>
      <c r="DA88" s="68" t="s">
        <v>2018</v>
      </c>
    </row>
    <row r="89" spans="1:105" ht="12" customHeight="1" x14ac:dyDescent="0.25">
      <c r="A89" s="37" t="s">
        <v>159</v>
      </c>
      <c r="B89" s="226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2.9370053151331712E-3</v>
      </c>
      <c r="T89" s="226">
        <v>3.996418550434545E-4</v>
      </c>
      <c r="U89" s="226">
        <v>2.7405427663554398E-4</v>
      </c>
      <c r="V89" s="226">
        <v>3.8401983340526958E-4</v>
      </c>
      <c r="W89" s="226">
        <v>2.9965374587658682E-4</v>
      </c>
      <c r="X89" s="226">
        <v>3.3493572370777509E-4</v>
      </c>
      <c r="Y89" s="226">
        <v>2.714349899278734E-3</v>
      </c>
      <c r="DA89" s="69" t="s">
        <v>2019</v>
      </c>
    </row>
    <row r="90" spans="1:105" ht="12" customHeight="1" x14ac:dyDescent="0.25">
      <c r="A90" s="37" t="s">
        <v>35</v>
      </c>
      <c r="B90" s="226">
        <v>7.920616667280031E-2</v>
      </c>
      <c r="C90" s="226">
        <v>0.14846025835919141</v>
      </c>
      <c r="D90" s="226">
        <v>7.2136480843887504E-2</v>
      </c>
      <c r="E90" s="226">
        <v>8.9250870027661841E-2</v>
      </c>
      <c r="F90" s="226">
        <v>6.8272555481541569E-2</v>
      </c>
      <c r="G90" s="226">
        <v>0.1162419275562554</v>
      </c>
      <c r="H90" s="226">
        <v>0.2517932928349777</v>
      </c>
      <c r="I90" s="226">
        <v>5.1785642666018053E-2</v>
      </c>
      <c r="J90" s="226">
        <v>5.9401815916956001E-2</v>
      </c>
      <c r="K90" s="226">
        <v>2.464340905133322E-2</v>
      </c>
      <c r="L90" s="226">
        <v>8.750577448406037E-2</v>
      </c>
      <c r="M90" s="226">
        <v>2.0065627085965619E-2</v>
      </c>
      <c r="N90" s="226">
        <v>1.6212879111910512E-2</v>
      </c>
      <c r="O90" s="226">
        <v>4.396572981793094E-2</v>
      </c>
      <c r="P90" s="226">
        <v>7.6167760460278573E-3</v>
      </c>
      <c r="Q90" s="226">
        <v>6.6663519440597081E-3</v>
      </c>
      <c r="R90" s="226">
        <v>6.3229025103004627E-2</v>
      </c>
      <c r="S90" s="226">
        <v>0.16149898543065061</v>
      </c>
      <c r="T90" s="226">
        <v>5.2909393462900002E-2</v>
      </c>
      <c r="U90" s="226">
        <v>5.2165834364409837E-2</v>
      </c>
      <c r="V90" s="226">
        <v>0.1127462026061631</v>
      </c>
      <c r="W90" s="226">
        <v>0.1926320025636892</v>
      </c>
      <c r="X90" s="226">
        <v>7.2233494409126478E-2</v>
      </c>
      <c r="Y90" s="226">
        <v>0.18801241118216311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1.0511509991201391E-3</v>
      </c>
      <c r="T92" s="226">
        <v>7.8920486502208017E-4</v>
      </c>
      <c r="U92" s="226">
        <v>8.4466402837557128E-4</v>
      </c>
      <c r="V92" s="226">
        <v>8.8763208017659872E-4</v>
      </c>
      <c r="W92" s="226">
        <v>1.037866144899095E-3</v>
      </c>
      <c r="X92" s="226">
        <v>8.221077807094735E-4</v>
      </c>
      <c r="Y92" s="226">
        <v>9.082052567168994E-4</v>
      </c>
      <c r="DA92" s="69" t="s">
        <v>2022</v>
      </c>
    </row>
    <row r="93" spans="1:105" ht="12" customHeight="1" x14ac:dyDescent="0.25">
      <c r="A93" s="37" t="s">
        <v>40</v>
      </c>
      <c r="B93" s="226">
        <v>0.18037345460204879</v>
      </c>
      <c r="C93" s="226">
        <v>8.276603480179115E-2</v>
      </c>
      <c r="D93" s="226">
        <v>0.13584805289196361</v>
      </c>
      <c r="E93" s="226">
        <v>0.1412843449644354</v>
      </c>
      <c r="F93" s="226">
        <v>0.15637192875270359</v>
      </c>
      <c r="G93" s="226">
        <v>0.14984712042503259</v>
      </c>
      <c r="H93" s="226">
        <v>8.8749521635169831E-2</v>
      </c>
      <c r="I93" s="226">
        <v>0.12687847393045329</v>
      </c>
      <c r="J93" s="226">
        <v>0.13375869578255689</v>
      </c>
      <c r="K93" s="226">
        <v>0.1696453937256088</v>
      </c>
      <c r="L93" s="226">
        <v>0.1131384279668662</v>
      </c>
      <c r="M93" s="226">
        <v>7.8917497925247784E-2</v>
      </c>
      <c r="N93" s="226">
        <v>0.1248973409837881</v>
      </c>
      <c r="O93" s="226">
        <v>9.9070556586273228E-2</v>
      </c>
      <c r="P93" s="226">
        <v>0.1089696151629624</v>
      </c>
      <c r="Q93" s="226">
        <v>8.8929656178720423E-2</v>
      </c>
      <c r="R93" s="226">
        <v>0.17566103609737849</v>
      </c>
      <c r="S93" s="226">
        <v>0.16542794675539191</v>
      </c>
      <c r="T93" s="226">
        <v>0.16242371344922149</v>
      </c>
      <c r="U93" s="226">
        <v>0.1693023721961297</v>
      </c>
      <c r="V93" s="226">
        <v>0.21041970036264859</v>
      </c>
      <c r="W93" s="226">
        <v>0.1864072599809124</v>
      </c>
      <c r="X93" s="226">
        <v>0.2203626096844625</v>
      </c>
      <c r="Y93" s="226">
        <v>0.1636365428185087</v>
      </c>
      <c r="DA93" s="69" t="s">
        <v>2023</v>
      </c>
    </row>
    <row r="94" spans="1:105" ht="12" customHeight="1" x14ac:dyDescent="0.25">
      <c r="A94" s="132" t="s">
        <v>1939</v>
      </c>
      <c r="B94" s="316">
        <v>0.66534636910667966</v>
      </c>
      <c r="C94" s="316">
        <v>0.50186723751799478</v>
      </c>
      <c r="D94" s="316">
        <v>0.5448481401515326</v>
      </c>
      <c r="E94" s="316">
        <v>0.60835641970398513</v>
      </c>
      <c r="F94" s="316">
        <v>0.6152221120789404</v>
      </c>
      <c r="G94" s="316">
        <v>0.69536784127224971</v>
      </c>
      <c r="H94" s="316">
        <v>0.66821326770107758</v>
      </c>
      <c r="I94" s="316">
        <v>0.51194956964147775</v>
      </c>
      <c r="J94" s="316">
        <v>0.55342315432063938</v>
      </c>
      <c r="K94" s="316">
        <v>0.50489389258161588</v>
      </c>
      <c r="L94" s="316">
        <v>0.47200133349974582</v>
      </c>
      <c r="M94" s="316">
        <v>0.27232547443689759</v>
      </c>
      <c r="N94" s="316">
        <v>0.36978742205876841</v>
      </c>
      <c r="O94" s="316">
        <v>0.37919269398085897</v>
      </c>
      <c r="P94" s="316">
        <v>0.3415988315743807</v>
      </c>
      <c r="Q94" s="316">
        <v>0.28233085795955731</v>
      </c>
      <c r="R94" s="316">
        <v>0.61842586493608209</v>
      </c>
      <c r="S94" s="316">
        <v>0.7401764189025043</v>
      </c>
      <c r="T94" s="316">
        <v>0.57709822624741458</v>
      </c>
      <c r="U94" s="316">
        <v>0.5625056542468142</v>
      </c>
      <c r="V94" s="316">
        <v>0.72392002426930857</v>
      </c>
      <c r="W94" s="316">
        <v>0.77144586630454282</v>
      </c>
      <c r="X94" s="316">
        <v>0.66116839260461679</v>
      </c>
      <c r="Y94" s="316">
        <v>0.6584039306547691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0.99999999999999989</v>
      </c>
      <c r="C110" s="232">
        <f t="shared" si="15"/>
        <v>1.0000000000000002</v>
      </c>
      <c r="D110" s="232">
        <f t="shared" si="15"/>
        <v>0.99999999999999989</v>
      </c>
      <c r="E110" s="232">
        <f t="shared" si="15"/>
        <v>0.99999999999999989</v>
      </c>
      <c r="F110" s="232">
        <f t="shared" si="15"/>
        <v>0.99999999999999989</v>
      </c>
      <c r="G110" s="232">
        <f t="shared" si="15"/>
        <v>0.99999999999999989</v>
      </c>
      <c r="H110" s="232">
        <f t="shared" si="15"/>
        <v>1.0000000000000002</v>
      </c>
      <c r="I110" s="232">
        <f t="shared" si="15"/>
        <v>1</v>
      </c>
      <c r="J110" s="232">
        <f t="shared" si="15"/>
        <v>1</v>
      </c>
      <c r="K110" s="232">
        <f t="shared" si="15"/>
        <v>1</v>
      </c>
      <c r="L110" s="232">
        <f t="shared" si="15"/>
        <v>1</v>
      </c>
      <c r="M110" s="232">
        <f t="shared" si="15"/>
        <v>1</v>
      </c>
      <c r="N110" s="232">
        <f t="shared" si="15"/>
        <v>0.99999999999999978</v>
      </c>
      <c r="O110" s="232">
        <f t="shared" si="15"/>
        <v>0.99999999999999978</v>
      </c>
      <c r="P110" s="232">
        <f t="shared" si="15"/>
        <v>1</v>
      </c>
      <c r="Q110" s="232">
        <f t="shared" si="15"/>
        <v>1.0000000000000002</v>
      </c>
      <c r="R110" s="232">
        <f t="shared" si="15"/>
        <v>1.0000000000000007</v>
      </c>
      <c r="S110" s="232">
        <f t="shared" si="15"/>
        <v>1.0000000000000002</v>
      </c>
      <c r="T110" s="232">
        <f t="shared" si="15"/>
        <v>1.0000000000000002</v>
      </c>
      <c r="U110" s="232">
        <f t="shared" si="15"/>
        <v>0.99999999999999978</v>
      </c>
      <c r="V110" s="232">
        <f t="shared" si="15"/>
        <v>1.0000000000000002</v>
      </c>
      <c r="W110" s="232">
        <f t="shared" si="15"/>
        <v>1</v>
      </c>
      <c r="X110" s="232">
        <f t="shared" si="15"/>
        <v>1.0000000000000004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3.3411503162804192E-3</v>
      </c>
      <c r="C111" s="299">
        <f t="shared" si="16"/>
        <v>3.3415936698619609E-3</v>
      </c>
      <c r="D111" s="299">
        <f t="shared" si="16"/>
        <v>3.3742567636077863E-3</v>
      </c>
      <c r="E111" s="299">
        <f t="shared" si="16"/>
        <v>3.3600319447028354E-3</v>
      </c>
      <c r="F111" s="299">
        <f t="shared" si="16"/>
        <v>3.3708539803515452E-3</v>
      </c>
      <c r="G111" s="299">
        <f t="shared" si="16"/>
        <v>3.3550268008148104E-3</v>
      </c>
      <c r="H111" s="299">
        <f t="shared" si="16"/>
        <v>3.2951413909722191E-3</v>
      </c>
      <c r="I111" s="299">
        <f t="shared" si="16"/>
        <v>3.3318373262610371E-3</v>
      </c>
      <c r="J111" s="299">
        <f t="shared" si="16"/>
        <v>3.3132040114953864E-3</v>
      </c>
      <c r="K111" s="299">
        <f t="shared" si="16"/>
        <v>3.5572093936855442E-3</v>
      </c>
      <c r="L111" s="299">
        <f t="shared" si="16"/>
        <v>3.5217656160056853E-3</v>
      </c>
      <c r="M111" s="299">
        <f t="shared" si="16"/>
        <v>3.5163409256694358E-3</v>
      </c>
      <c r="N111" s="299">
        <f t="shared" si="16"/>
        <v>3.5557114157159743E-3</v>
      </c>
      <c r="O111" s="299">
        <f t="shared" si="16"/>
        <v>3.4876497383733696E-3</v>
      </c>
      <c r="P111" s="299">
        <f t="shared" si="16"/>
        <v>3.3935247373764622E-3</v>
      </c>
      <c r="Q111" s="299">
        <f t="shared" si="16"/>
        <v>3.3982247941169428E-3</v>
      </c>
      <c r="R111" s="299">
        <f t="shared" si="16"/>
        <v>3.3327613115791467E-3</v>
      </c>
      <c r="S111" s="299">
        <f t="shared" si="16"/>
        <v>3.2911809504877288E-3</v>
      </c>
      <c r="T111" s="299">
        <f t="shared" si="16"/>
        <v>3.3291215417798861E-3</v>
      </c>
      <c r="U111" s="299">
        <f t="shared" si="16"/>
        <v>3.3593184004960777E-3</v>
      </c>
      <c r="V111" s="299">
        <f t="shared" si="16"/>
        <v>3.353529534105934E-3</v>
      </c>
      <c r="W111" s="299">
        <f t="shared" si="16"/>
        <v>3.3352403908260648E-3</v>
      </c>
      <c r="X111" s="299">
        <f t="shared" si="16"/>
        <v>3.3781514216888906E-3</v>
      </c>
      <c r="Y111" s="299">
        <f t="shared" si="16"/>
        <v>3.3244257476619482E-3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1.2323087468142262E-3</v>
      </c>
      <c r="C112" s="233">
        <f t="shared" si="17"/>
        <v>1.232472267890727E-3</v>
      </c>
      <c r="D112" s="233">
        <f t="shared" si="17"/>
        <v>1.244519321243837E-3</v>
      </c>
      <c r="E112" s="233">
        <f t="shared" si="17"/>
        <v>1.2392728141732018E-3</v>
      </c>
      <c r="F112" s="233">
        <f t="shared" si="17"/>
        <v>1.2432642805622655E-3</v>
      </c>
      <c r="G112" s="233">
        <f t="shared" si="17"/>
        <v>1.2374267785242761E-3</v>
      </c>
      <c r="H112" s="233">
        <f t="shared" si="17"/>
        <v>1.2278827840793113E-3</v>
      </c>
      <c r="I112" s="233">
        <f t="shared" si="17"/>
        <v>1.2295897170099307E-3</v>
      </c>
      <c r="J112" s="233">
        <f t="shared" si="17"/>
        <v>1.2220013758288742E-3</v>
      </c>
      <c r="K112" s="233">
        <f t="shared" si="17"/>
        <v>1.3119973168308422E-3</v>
      </c>
      <c r="L112" s="233">
        <f t="shared" si="17"/>
        <v>1.2989246702509495E-3</v>
      </c>
      <c r="M112" s="233">
        <f t="shared" si="17"/>
        <v>1.296923894255465E-3</v>
      </c>
      <c r="N112" s="233">
        <f t="shared" si="17"/>
        <v>1.3114448210794706E-3</v>
      </c>
      <c r="O112" s="233">
        <f t="shared" si="17"/>
        <v>1.2863417899756464E-3</v>
      </c>
      <c r="P112" s="233">
        <f t="shared" si="17"/>
        <v>1.2516258834636895E-3</v>
      </c>
      <c r="Q112" s="233">
        <f t="shared" si="17"/>
        <v>1.2533593945253127E-3</v>
      </c>
      <c r="R112" s="233">
        <f t="shared" si="17"/>
        <v>1.2292146496046311E-3</v>
      </c>
      <c r="S112" s="233">
        <f t="shared" si="17"/>
        <v>1.2138786611520997E-3</v>
      </c>
      <c r="T112" s="233">
        <f t="shared" si="17"/>
        <v>1.2278722017242815E-3</v>
      </c>
      <c r="U112" s="233">
        <f t="shared" si="17"/>
        <v>1.2390096393130536E-3</v>
      </c>
      <c r="V112" s="233">
        <f t="shared" si="17"/>
        <v>1.2368745451055423E-3</v>
      </c>
      <c r="W112" s="233">
        <f t="shared" si="17"/>
        <v>1.2301290026719377E-3</v>
      </c>
      <c r="X112" s="233">
        <f t="shared" si="17"/>
        <v>1.2459557789799081E-3</v>
      </c>
      <c r="Y112" s="233">
        <f t="shared" si="17"/>
        <v>1.2261402628358767E-3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2.4038667210499496E-2</v>
      </c>
      <c r="C113" s="233">
        <f t="shared" si="18"/>
        <v>2.4041857018857238E-2</v>
      </c>
      <c r="D113" s="233">
        <f t="shared" si="18"/>
        <v>2.4276859088891396E-2</v>
      </c>
      <c r="E113" s="233">
        <f t="shared" si="18"/>
        <v>2.4174515388244482E-2</v>
      </c>
      <c r="F113" s="233">
        <f t="shared" si="18"/>
        <v>2.4252376989451676E-2</v>
      </c>
      <c r="G113" s="233">
        <f t="shared" si="18"/>
        <v>2.4138504740151639E-2</v>
      </c>
      <c r="H113" s="233">
        <f t="shared" si="18"/>
        <v>2.3647932972051255E-2</v>
      </c>
      <c r="I113" s="233">
        <f t="shared" si="18"/>
        <v>2.3858407398767142E-2</v>
      </c>
      <c r="J113" s="233">
        <f t="shared" si="18"/>
        <v>2.3837601153334362E-2</v>
      </c>
      <c r="K113" s="233">
        <f t="shared" si="18"/>
        <v>2.5593153470588329E-2</v>
      </c>
      <c r="L113" s="233">
        <f t="shared" si="18"/>
        <v>2.5338145136429464E-2</v>
      </c>
      <c r="M113" s="233">
        <f t="shared" si="18"/>
        <v>2.5299115965823845E-2</v>
      </c>
      <c r="N113" s="233">
        <f t="shared" si="18"/>
        <v>2.5582375926781406E-2</v>
      </c>
      <c r="O113" s="233">
        <f t="shared" si="18"/>
        <v>2.5092690681716268E-2</v>
      </c>
      <c r="P113" s="233">
        <f t="shared" si="18"/>
        <v>2.4415486916256383E-2</v>
      </c>
      <c r="Q113" s="233">
        <f t="shared" si="18"/>
        <v>2.444930254535406E-2</v>
      </c>
      <c r="R113" s="233">
        <f t="shared" si="18"/>
        <v>2.3978310604794408E-2</v>
      </c>
      <c r="S113" s="233">
        <f t="shared" si="18"/>
        <v>2.3679151223099264E-2</v>
      </c>
      <c r="T113" s="233">
        <f t="shared" si="18"/>
        <v>2.3952123451675023E-2</v>
      </c>
      <c r="U113" s="233">
        <f t="shared" si="18"/>
        <v>2.4169381631872426E-2</v>
      </c>
      <c r="V113" s="233">
        <f t="shared" si="18"/>
        <v>2.4127732313671858E-2</v>
      </c>
      <c r="W113" s="233">
        <f t="shared" si="18"/>
        <v>2.3996146905278917E-2</v>
      </c>
      <c r="X113" s="233">
        <f t="shared" si="18"/>
        <v>2.4304880093829171E-2</v>
      </c>
      <c r="Y113" s="233">
        <f t="shared" si="18"/>
        <v>2.3918338490986461E-2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1.3420951113388485E-2</v>
      </c>
      <c r="C114" s="233">
        <f t="shared" si="19"/>
        <v>1.3422732005051716E-2</v>
      </c>
      <c r="D114" s="233">
        <f t="shared" si="19"/>
        <v>1.3553935256290868E-2</v>
      </c>
      <c r="E114" s="233">
        <f t="shared" si="19"/>
        <v>1.3496796073360396E-2</v>
      </c>
      <c r="F114" s="233">
        <f t="shared" si="19"/>
        <v>1.3540266733953239E-2</v>
      </c>
      <c r="G114" s="233">
        <f t="shared" si="19"/>
        <v>1.3476691084037009E-2</v>
      </c>
      <c r="H114" s="233">
        <f t="shared" si="19"/>
        <v>1.3372748396619217E-2</v>
      </c>
      <c r="I114" s="233">
        <f t="shared" si="19"/>
        <v>1.3391338432172325E-2</v>
      </c>
      <c r="J114" s="233">
        <f t="shared" si="19"/>
        <v>1.3308694568541592E-2</v>
      </c>
      <c r="K114" s="233">
        <f t="shared" si="19"/>
        <v>1.4288831346531115E-2</v>
      </c>
      <c r="L114" s="233">
        <f t="shared" si="19"/>
        <v>1.4146458462199238E-2</v>
      </c>
      <c r="M114" s="233">
        <f t="shared" si="19"/>
        <v>1.4124668211262813E-2</v>
      </c>
      <c r="N114" s="233">
        <f t="shared" si="19"/>
        <v>1.4282814170649924E-2</v>
      </c>
      <c r="O114" s="233">
        <f t="shared" si="19"/>
        <v>1.4009419573627661E-2</v>
      </c>
      <c r="P114" s="233">
        <f t="shared" si="19"/>
        <v>1.3631332113517972E-2</v>
      </c>
      <c r="Q114" s="233">
        <f t="shared" si="19"/>
        <v>1.3650211608833333E-2</v>
      </c>
      <c r="R114" s="233">
        <f t="shared" si="19"/>
        <v>1.3387253610634083E-2</v>
      </c>
      <c r="S114" s="233">
        <f t="shared" si="19"/>
        <v>1.3220230896700569E-2</v>
      </c>
      <c r="T114" s="233">
        <f t="shared" si="19"/>
        <v>1.3372633145250687E-2</v>
      </c>
      <c r="U114" s="233">
        <f t="shared" si="19"/>
        <v>1.3493929862322408E-2</v>
      </c>
      <c r="V114" s="233">
        <f t="shared" si="19"/>
        <v>1.3470676765194301E-2</v>
      </c>
      <c r="W114" s="233">
        <f t="shared" si="19"/>
        <v>1.3397211738293583E-2</v>
      </c>
      <c r="X114" s="233">
        <f t="shared" si="19"/>
        <v>1.3569579573595348E-2</v>
      </c>
      <c r="Y114" s="233">
        <f t="shared" si="19"/>
        <v>1.3353770772316349E-2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1.4349229794067697E-2</v>
      </c>
      <c r="C115" s="300">
        <f t="shared" si="20"/>
        <v>1.1420296496700389E-2</v>
      </c>
      <c r="D115" s="300">
        <f t="shared" si="20"/>
        <v>1.4251138735058786E-2</v>
      </c>
      <c r="E115" s="300">
        <f t="shared" si="20"/>
        <v>1.3903422978973285E-2</v>
      </c>
      <c r="F115" s="300">
        <f t="shared" si="20"/>
        <v>1.5202993540253083E-2</v>
      </c>
      <c r="G115" s="300">
        <f t="shared" si="20"/>
        <v>1.3380332313677471E-2</v>
      </c>
      <c r="H115" s="300">
        <f t="shared" si="20"/>
        <v>1.110994194542311E-2</v>
      </c>
      <c r="I115" s="300">
        <f t="shared" si="20"/>
        <v>1.5701005858617237E-2</v>
      </c>
      <c r="J115" s="300">
        <f t="shared" si="20"/>
        <v>1.5298897860285286E-2</v>
      </c>
      <c r="K115" s="300">
        <f t="shared" si="20"/>
        <v>2.0225782155766869E-2</v>
      </c>
      <c r="L115" s="300">
        <f t="shared" si="20"/>
        <v>1.299583536150173E-2</v>
      </c>
      <c r="M115" s="300">
        <f t="shared" si="20"/>
        <v>1.8013117997221592E-2</v>
      </c>
      <c r="N115" s="300">
        <f t="shared" si="20"/>
        <v>2.0921974137521306E-2</v>
      </c>
      <c r="O115" s="300">
        <f t="shared" si="20"/>
        <v>1.534323124082887E-2</v>
      </c>
      <c r="P115" s="300">
        <f t="shared" si="20"/>
        <v>2.5858736759545205E-2</v>
      </c>
      <c r="Q115" s="300">
        <f t="shared" si="20"/>
        <v>2.5455926845461701E-2</v>
      </c>
      <c r="R115" s="300">
        <f t="shared" si="20"/>
        <v>1.5415032574325501E-2</v>
      </c>
      <c r="S115" s="300">
        <f t="shared" si="20"/>
        <v>1.207055483143659E-2</v>
      </c>
      <c r="T115" s="300">
        <f t="shared" si="20"/>
        <v>1.6277902219020975E-2</v>
      </c>
      <c r="U115" s="300">
        <f t="shared" si="20"/>
        <v>1.6436399003505468E-2</v>
      </c>
      <c r="V115" s="300">
        <f t="shared" si="20"/>
        <v>1.3535210628591181E-2</v>
      </c>
      <c r="W115" s="300">
        <f t="shared" si="20"/>
        <v>1.1877016821111641E-2</v>
      </c>
      <c r="X115" s="300">
        <f t="shared" si="20"/>
        <v>1.530498907486216E-2</v>
      </c>
      <c r="Y115" s="300">
        <f t="shared" si="20"/>
        <v>1.0734949890924956E-2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6.5352531431214805E-2</v>
      </c>
      <c r="C116" s="301">
        <f t="shared" si="21"/>
        <v>5.2431247164209355E-2</v>
      </c>
      <c r="D116" s="301">
        <f t="shared" si="21"/>
        <v>6.5939320749594965E-2</v>
      </c>
      <c r="E116" s="301">
        <f t="shared" si="21"/>
        <v>6.5423137567903175E-2</v>
      </c>
      <c r="F116" s="301">
        <f t="shared" si="21"/>
        <v>7.0579501193110142E-2</v>
      </c>
      <c r="G116" s="301">
        <f t="shared" si="21"/>
        <v>6.3413428839486849E-2</v>
      </c>
      <c r="H116" s="301">
        <f t="shared" si="21"/>
        <v>4.9384594946849082E-2</v>
      </c>
      <c r="I116" s="301">
        <f t="shared" si="21"/>
        <v>7.4854608363601721E-2</v>
      </c>
      <c r="J116" s="301">
        <f t="shared" si="21"/>
        <v>7.3430410181733158E-2</v>
      </c>
      <c r="K116" s="301">
        <f t="shared" si="21"/>
        <v>8.2543614090448095E-2</v>
      </c>
      <c r="L116" s="301">
        <f t="shared" si="21"/>
        <v>5.8679263491144891E-2</v>
      </c>
      <c r="M116" s="301">
        <f t="shared" si="21"/>
        <v>7.9057155962757822E-2</v>
      </c>
      <c r="N116" s="301">
        <f t="shared" si="21"/>
        <v>8.4634269247902766E-2</v>
      </c>
      <c r="O116" s="301">
        <f t="shared" si="21"/>
        <v>6.9477638055247995E-2</v>
      </c>
      <c r="P116" s="301">
        <f t="shared" si="21"/>
        <v>0.10727889131904955</v>
      </c>
      <c r="Q116" s="301">
        <f t="shared" si="21"/>
        <v>0.10665305324145674</v>
      </c>
      <c r="R116" s="301">
        <f t="shared" si="21"/>
        <v>6.9965927827357263E-2</v>
      </c>
      <c r="S116" s="301">
        <f t="shared" si="21"/>
        <v>5.6372770683522755E-2</v>
      </c>
      <c r="T116" s="301">
        <f t="shared" si="21"/>
        <v>7.4848425530221183E-2</v>
      </c>
      <c r="U116" s="301">
        <f t="shared" si="21"/>
        <v>7.4275708156521403E-2</v>
      </c>
      <c r="V116" s="301">
        <f t="shared" si="21"/>
        <v>6.1662823839527425E-2</v>
      </c>
      <c r="W116" s="301">
        <f t="shared" si="21"/>
        <v>5.4853402034291586E-2</v>
      </c>
      <c r="X116" s="301">
        <f t="shared" si="21"/>
        <v>6.7648989486299146E-2</v>
      </c>
      <c r="Y116" s="301">
        <f t="shared" si="21"/>
        <v>4.9954099147951035E-2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2.1801824205838847E-2</v>
      </c>
      <c r="C117" s="302">
        <f t="shared" si="22"/>
        <v>2.3080549266365075E-2</v>
      </c>
      <c r="D117" s="302">
        <f t="shared" si="22"/>
        <v>2.1733096298463647E-2</v>
      </c>
      <c r="E117" s="302">
        <f t="shared" si="22"/>
        <v>2.1798673849961703E-2</v>
      </c>
      <c r="F117" s="302">
        <f t="shared" si="22"/>
        <v>2.1278616551554608E-2</v>
      </c>
      <c r="G117" s="302">
        <f t="shared" si="22"/>
        <v>2.2002283887272347E-2</v>
      </c>
      <c r="H117" s="302">
        <f t="shared" si="22"/>
        <v>2.3392496987818222E-2</v>
      </c>
      <c r="I117" s="302">
        <f t="shared" si="22"/>
        <v>2.0893183565733563E-2</v>
      </c>
      <c r="J117" s="302">
        <f t="shared" si="22"/>
        <v>2.1043583685974195E-2</v>
      </c>
      <c r="K117" s="302">
        <f t="shared" si="22"/>
        <v>1.9926001919785441E-2</v>
      </c>
      <c r="L117" s="302">
        <f t="shared" si="22"/>
        <v>2.2361618271903794E-2</v>
      </c>
      <c r="M117" s="302">
        <f t="shared" si="22"/>
        <v>2.0335521354544323E-2</v>
      </c>
      <c r="N117" s="302">
        <f t="shared" si="22"/>
        <v>1.9713186959979669E-2</v>
      </c>
      <c r="O117" s="302">
        <f t="shared" si="22"/>
        <v>2.1313921718858965E-2</v>
      </c>
      <c r="P117" s="302">
        <f t="shared" si="22"/>
        <v>1.7563853038122218E-2</v>
      </c>
      <c r="Q117" s="302">
        <f t="shared" si="22"/>
        <v>1.7631138884360468E-2</v>
      </c>
      <c r="R117" s="302">
        <f t="shared" si="22"/>
        <v>2.1349040066937216E-2</v>
      </c>
      <c r="S117" s="302">
        <f t="shared" si="22"/>
        <v>2.272449786927231E-2</v>
      </c>
      <c r="T117" s="302">
        <f t="shared" si="22"/>
        <v>2.0875023331397628E-2</v>
      </c>
      <c r="U117" s="302">
        <f t="shared" si="22"/>
        <v>2.0907011219867332E-2</v>
      </c>
      <c r="V117" s="302">
        <f t="shared" si="22"/>
        <v>2.2159787515268717E-2</v>
      </c>
      <c r="W117" s="302">
        <f t="shared" si="22"/>
        <v>2.2846949792152224E-2</v>
      </c>
      <c r="X117" s="302">
        <f t="shared" si="22"/>
        <v>2.1541792447942788E-2</v>
      </c>
      <c r="Y117" s="302">
        <f t="shared" si="22"/>
        <v>2.3338578902531593E-2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4.3550707225375962E-2</v>
      </c>
      <c r="C118" s="302">
        <f t="shared" si="23"/>
        <v>2.935069789784428E-2</v>
      </c>
      <c r="D118" s="302">
        <f t="shared" si="23"/>
        <v>4.4206224451131315E-2</v>
      </c>
      <c r="E118" s="302">
        <f t="shared" si="23"/>
        <v>4.3624463717941465E-2</v>
      </c>
      <c r="F118" s="302">
        <f t="shared" si="23"/>
        <v>4.9300884641555534E-2</v>
      </c>
      <c r="G118" s="302">
        <f t="shared" si="23"/>
        <v>4.1411144952214492E-2</v>
      </c>
      <c r="H118" s="302">
        <f t="shared" si="23"/>
        <v>2.5992097959030867E-2</v>
      </c>
      <c r="I118" s="302">
        <f t="shared" si="23"/>
        <v>5.3961424797868161E-2</v>
      </c>
      <c r="J118" s="302">
        <f t="shared" si="23"/>
        <v>5.2386826495758959E-2</v>
      </c>
      <c r="K118" s="302">
        <f t="shared" si="23"/>
        <v>6.261761217066264E-2</v>
      </c>
      <c r="L118" s="302">
        <f t="shared" si="23"/>
        <v>3.6317645219241093E-2</v>
      </c>
      <c r="M118" s="302">
        <f t="shared" si="23"/>
        <v>5.8721634608213502E-2</v>
      </c>
      <c r="N118" s="302">
        <f t="shared" si="23"/>
        <v>6.4921082287923093E-2</v>
      </c>
      <c r="O118" s="302">
        <f t="shared" si="23"/>
        <v>4.816371633638903E-2</v>
      </c>
      <c r="P118" s="302">
        <f t="shared" si="23"/>
        <v>8.9715038280927334E-2</v>
      </c>
      <c r="Q118" s="302">
        <f t="shared" si="23"/>
        <v>8.9021914357096263E-2</v>
      </c>
      <c r="R118" s="302">
        <f t="shared" si="23"/>
        <v>4.8616887760420051E-2</v>
      </c>
      <c r="S118" s="302">
        <f t="shared" si="23"/>
        <v>3.3648272814250445E-2</v>
      </c>
      <c r="T118" s="302">
        <f t="shared" si="23"/>
        <v>5.3973402198823552E-2</v>
      </c>
      <c r="U118" s="302">
        <f t="shared" si="23"/>
        <v>5.3368696936654074E-2</v>
      </c>
      <c r="V118" s="302">
        <f t="shared" si="23"/>
        <v>3.9503036324258708E-2</v>
      </c>
      <c r="W118" s="302">
        <f t="shared" si="23"/>
        <v>3.2006452242139355E-2</v>
      </c>
      <c r="X118" s="302">
        <f t="shared" si="23"/>
        <v>4.6107197038356362E-2</v>
      </c>
      <c r="Y118" s="302">
        <f t="shared" si="23"/>
        <v>2.6615520245419449E-2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0.78264507501475011</v>
      </c>
      <c r="C119" s="301">
        <f t="shared" si="24"/>
        <v>0.79388027880879541</v>
      </c>
      <c r="D119" s="301">
        <f t="shared" si="24"/>
        <v>0.78181837083847816</v>
      </c>
      <c r="E119" s="301">
        <f t="shared" si="24"/>
        <v>0.78269762422284272</v>
      </c>
      <c r="F119" s="301">
        <f t="shared" si="24"/>
        <v>0.77792399209842933</v>
      </c>
      <c r="G119" s="301">
        <f t="shared" si="24"/>
        <v>0.78458536591620864</v>
      </c>
      <c r="H119" s="301">
        <f t="shared" si="24"/>
        <v>0.7968394820808038</v>
      </c>
      <c r="I119" s="301">
        <f t="shared" si="24"/>
        <v>0.77532456810678085</v>
      </c>
      <c r="J119" s="301">
        <f t="shared" si="24"/>
        <v>0.77684377361468071</v>
      </c>
      <c r="K119" s="301">
        <f t="shared" si="24"/>
        <v>0.76251399234880457</v>
      </c>
      <c r="L119" s="301">
        <f t="shared" si="24"/>
        <v>0.78545988146378232</v>
      </c>
      <c r="M119" s="301">
        <f t="shared" si="24"/>
        <v>0.76746057312037042</v>
      </c>
      <c r="N119" s="301">
        <f t="shared" si="24"/>
        <v>0.76052040311166458</v>
      </c>
      <c r="O119" s="301">
        <f t="shared" si="24"/>
        <v>0.77669238467031776</v>
      </c>
      <c r="P119" s="301">
        <f t="shared" si="24"/>
        <v>0.74355190428179174</v>
      </c>
      <c r="Q119" s="301">
        <f t="shared" si="24"/>
        <v>0.74425498480603802</v>
      </c>
      <c r="R119" s="301">
        <f t="shared" si="24"/>
        <v>0.7787456257341282</v>
      </c>
      <c r="S119" s="301">
        <f t="shared" si="24"/>
        <v>0.79146309284876271</v>
      </c>
      <c r="T119" s="301">
        <f t="shared" si="24"/>
        <v>0.77477249763239087</v>
      </c>
      <c r="U119" s="301">
        <f t="shared" si="24"/>
        <v>0.77453730768352558</v>
      </c>
      <c r="V119" s="301">
        <f t="shared" si="24"/>
        <v>0.78564010183324451</v>
      </c>
      <c r="W119" s="301">
        <f t="shared" si="24"/>
        <v>0.79195543357768849</v>
      </c>
      <c r="X119" s="301">
        <f t="shared" si="24"/>
        <v>0.77967521466636258</v>
      </c>
      <c r="Y119" s="301">
        <f t="shared" si="24"/>
        <v>0.79641679565378487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0.69252853359723388</v>
      </c>
      <c r="C120" s="302">
        <f t="shared" si="25"/>
        <v>0.73314685904924393</v>
      </c>
      <c r="D120" s="302">
        <f t="shared" si="25"/>
        <v>0.69034541183355114</v>
      </c>
      <c r="E120" s="302">
        <f t="shared" si="25"/>
        <v>0.69242846346937181</v>
      </c>
      <c r="F120" s="302">
        <f t="shared" si="25"/>
        <v>0.67590899634349921</v>
      </c>
      <c r="G120" s="302">
        <f t="shared" si="25"/>
        <v>0.69889607641923901</v>
      </c>
      <c r="H120" s="302">
        <f t="shared" si="25"/>
        <v>0.74305578667187289</v>
      </c>
      <c r="I120" s="302">
        <f t="shared" si="25"/>
        <v>0.66366583091153675</v>
      </c>
      <c r="J120" s="302">
        <f t="shared" si="25"/>
        <v>0.66844324649565079</v>
      </c>
      <c r="K120" s="302">
        <f t="shared" si="25"/>
        <v>0.63294359039318449</v>
      </c>
      <c r="L120" s="302">
        <f t="shared" si="25"/>
        <v>0.71031022746047368</v>
      </c>
      <c r="M120" s="302">
        <f t="shared" si="25"/>
        <v>0.64595185479140771</v>
      </c>
      <c r="N120" s="302">
        <f t="shared" si="25"/>
        <v>0.62618358578758959</v>
      </c>
      <c r="O120" s="302">
        <f t="shared" si="25"/>
        <v>0.6770304545990492</v>
      </c>
      <c r="P120" s="302">
        <f t="shared" si="25"/>
        <v>0.55791062591682361</v>
      </c>
      <c r="Q120" s="302">
        <f t="shared" si="25"/>
        <v>0.56004794103262667</v>
      </c>
      <c r="R120" s="302">
        <f t="shared" si="25"/>
        <v>0.67814597859682935</v>
      </c>
      <c r="S120" s="302">
        <f t="shared" si="25"/>
        <v>0.72183699114159094</v>
      </c>
      <c r="T120" s="302">
        <f t="shared" si="25"/>
        <v>0.66308897640910125</v>
      </c>
      <c r="U120" s="302">
        <f t="shared" si="25"/>
        <v>0.66410506227813892</v>
      </c>
      <c r="V120" s="302">
        <f t="shared" si="25"/>
        <v>0.70389913283794758</v>
      </c>
      <c r="W120" s="302">
        <f t="shared" si="25"/>
        <v>0.72572664045660029</v>
      </c>
      <c r="X120" s="302">
        <f t="shared" si="25"/>
        <v>0.68426870128759476</v>
      </c>
      <c r="Y120" s="302">
        <f t="shared" si="25"/>
        <v>0.74134309455100378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9.011654141751628E-2</v>
      </c>
      <c r="C121" s="302">
        <f t="shared" si="26"/>
        <v>6.073341975955153E-2</v>
      </c>
      <c r="D121" s="302">
        <f t="shared" si="26"/>
        <v>9.1472959004927065E-2</v>
      </c>
      <c r="E121" s="302">
        <f t="shared" si="26"/>
        <v>9.0269160753470939E-2</v>
      </c>
      <c r="F121" s="302">
        <f t="shared" si="26"/>
        <v>0.10201499575493009</v>
      </c>
      <c r="G121" s="302">
        <f t="shared" si="26"/>
        <v>8.5689289496969676E-2</v>
      </c>
      <c r="H121" s="302">
        <f t="shared" si="26"/>
        <v>5.3783695408930889E-2</v>
      </c>
      <c r="I121" s="302">
        <f t="shared" si="26"/>
        <v>0.11165873719524411</v>
      </c>
      <c r="J121" s="302">
        <f t="shared" si="26"/>
        <v>0.10840052711903</v>
      </c>
      <c r="K121" s="302">
        <f t="shared" si="26"/>
        <v>0.12957040195562011</v>
      </c>
      <c r="L121" s="302">
        <f t="shared" si="26"/>
        <v>7.5149654003308738E-2</v>
      </c>
      <c r="M121" s="302">
        <f t="shared" si="26"/>
        <v>0.12150871832896275</v>
      </c>
      <c r="N121" s="302">
        <f t="shared" si="26"/>
        <v>0.13433681732407501</v>
      </c>
      <c r="O121" s="302">
        <f t="shared" si="26"/>
        <v>9.9661930071268501E-2</v>
      </c>
      <c r="P121" s="302">
        <f t="shared" si="26"/>
        <v>0.18564127836496819</v>
      </c>
      <c r="Q121" s="302">
        <f t="shared" si="26"/>
        <v>0.18420704377341138</v>
      </c>
      <c r="R121" s="302">
        <f t="shared" si="26"/>
        <v>0.10059964713729888</v>
      </c>
      <c r="S121" s="302">
        <f t="shared" si="26"/>
        <v>6.9626101707171775E-2</v>
      </c>
      <c r="T121" s="302">
        <f t="shared" si="26"/>
        <v>0.11168352122328963</v>
      </c>
      <c r="U121" s="302">
        <f t="shared" si="26"/>
        <v>0.11043224540538658</v>
      </c>
      <c r="V121" s="302">
        <f t="shared" si="26"/>
        <v>8.1740968995296925E-2</v>
      </c>
      <c r="W121" s="302">
        <f t="shared" si="26"/>
        <v>6.6228793121088231E-2</v>
      </c>
      <c r="X121" s="302">
        <f t="shared" si="26"/>
        <v>9.5406513378767682E-2</v>
      </c>
      <c r="Y121" s="302">
        <f t="shared" si="26"/>
        <v>5.5073701102781113E-2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9.562008637298465E-2</v>
      </c>
      <c r="C122" s="301">
        <f t="shared" si="27"/>
        <v>0.10022952256863328</v>
      </c>
      <c r="D122" s="301">
        <f t="shared" si="27"/>
        <v>9.5541599246834127E-2</v>
      </c>
      <c r="E122" s="301">
        <f t="shared" si="27"/>
        <v>9.5705199009799735E-2</v>
      </c>
      <c r="F122" s="301">
        <f t="shared" si="27"/>
        <v>9.3886751183888742E-2</v>
      </c>
      <c r="G122" s="301">
        <f t="shared" si="27"/>
        <v>9.6413223527099245E-2</v>
      </c>
      <c r="H122" s="301">
        <f t="shared" si="27"/>
        <v>0.10112227548320206</v>
      </c>
      <c r="I122" s="301">
        <f t="shared" si="27"/>
        <v>9.2308644796789699E-2</v>
      </c>
      <c r="J122" s="301">
        <f t="shared" si="27"/>
        <v>9.2745417234100486E-2</v>
      </c>
      <c r="K122" s="301">
        <f t="shared" si="27"/>
        <v>8.9965419877344757E-2</v>
      </c>
      <c r="L122" s="301">
        <f t="shared" si="27"/>
        <v>9.8559725798685605E-2</v>
      </c>
      <c r="M122" s="301">
        <f t="shared" si="27"/>
        <v>9.1232103922638585E-2</v>
      </c>
      <c r="N122" s="301">
        <f t="shared" si="27"/>
        <v>8.9191007168684347E-2</v>
      </c>
      <c r="O122" s="301">
        <f t="shared" si="27"/>
        <v>9.4610644249912404E-2</v>
      </c>
      <c r="P122" s="301">
        <f t="shared" si="27"/>
        <v>8.0618497988999144E-2</v>
      </c>
      <c r="Q122" s="301">
        <f t="shared" si="27"/>
        <v>8.0884936764214127E-2</v>
      </c>
      <c r="R122" s="301">
        <f t="shared" si="27"/>
        <v>9.3945873687577369E-2</v>
      </c>
      <c r="S122" s="301">
        <f t="shared" si="27"/>
        <v>9.8689139904838422E-2</v>
      </c>
      <c r="T122" s="301">
        <f t="shared" si="27"/>
        <v>9.2219424277937334E-2</v>
      </c>
      <c r="U122" s="301">
        <f t="shared" si="27"/>
        <v>9.2488945622443433E-2</v>
      </c>
      <c r="V122" s="301">
        <f t="shared" si="27"/>
        <v>9.6973050540559394E-2</v>
      </c>
      <c r="W122" s="301">
        <f t="shared" si="27"/>
        <v>9.9355419529837799E-2</v>
      </c>
      <c r="X122" s="301">
        <f t="shared" si="27"/>
        <v>9.4872239904383218E-2</v>
      </c>
      <c r="Y122" s="301">
        <f t="shared" si="27"/>
        <v>0.10107148003353859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7.8550690153389766E-2</v>
      </c>
      <c r="C123" s="302">
        <f t="shared" si="28"/>
        <v>8.3157861327344554E-2</v>
      </c>
      <c r="D123" s="302">
        <f t="shared" si="28"/>
        <v>7.8303067545934996E-2</v>
      </c>
      <c r="E123" s="302">
        <f t="shared" si="28"/>
        <v>7.8539339606479477E-2</v>
      </c>
      <c r="F123" s="302">
        <f t="shared" si="28"/>
        <v>7.6665603751924494E-2</v>
      </c>
      <c r="G123" s="302">
        <f t="shared" si="28"/>
        <v>7.9272934593848696E-2</v>
      </c>
      <c r="H123" s="302">
        <f t="shared" si="28"/>
        <v>8.4281790617874289E-2</v>
      </c>
      <c r="I123" s="302">
        <f t="shared" si="28"/>
        <v>7.5276911376539857E-2</v>
      </c>
      <c r="J123" s="302">
        <f t="shared" si="28"/>
        <v>7.5818794162700945E-2</v>
      </c>
      <c r="K123" s="302">
        <f t="shared" si="28"/>
        <v>7.1792212799226762E-2</v>
      </c>
      <c r="L123" s="302">
        <f t="shared" si="28"/>
        <v>8.0567595244359066E-2</v>
      </c>
      <c r="M123" s="302">
        <f t="shared" si="28"/>
        <v>7.3267687233284501E-2</v>
      </c>
      <c r="N123" s="302">
        <f t="shared" si="28"/>
        <v>7.1025453017573653E-2</v>
      </c>
      <c r="O123" s="302">
        <f t="shared" si="28"/>
        <v>7.6792806192947524E-2</v>
      </c>
      <c r="P123" s="302">
        <f t="shared" si="28"/>
        <v>6.3281529328528402E-2</v>
      </c>
      <c r="Q123" s="302">
        <f t="shared" si="28"/>
        <v>6.3523956274533874E-2</v>
      </c>
      <c r="R123" s="302">
        <f t="shared" si="28"/>
        <v>7.6919335535288305E-2</v>
      </c>
      <c r="S123" s="302">
        <f t="shared" si="28"/>
        <v>8.1875029087819157E-2</v>
      </c>
      <c r="T123" s="302">
        <f t="shared" si="28"/>
        <v>7.5211481120476556E-2</v>
      </c>
      <c r="U123" s="302">
        <f t="shared" si="28"/>
        <v>7.5326731600992416E-2</v>
      </c>
      <c r="V123" s="302">
        <f t="shared" si="28"/>
        <v>7.9840410900600331E-2</v>
      </c>
      <c r="W123" s="302">
        <f t="shared" si="28"/>
        <v>8.231621616290119E-2</v>
      </c>
      <c r="X123" s="302">
        <f t="shared" si="28"/>
        <v>7.7613811025676077E-2</v>
      </c>
      <c r="Y123" s="302">
        <f t="shared" si="28"/>
        <v>8.4087526928238635E-2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1.7069396219594885E-2</v>
      </c>
      <c r="C124" s="303">
        <f t="shared" si="29"/>
        <v>1.7071661241288724E-2</v>
      </c>
      <c r="D124" s="303">
        <f t="shared" si="29"/>
        <v>1.7238531700899153E-2</v>
      </c>
      <c r="E124" s="303">
        <f t="shared" si="29"/>
        <v>1.7165859403320251E-2</v>
      </c>
      <c r="F124" s="303">
        <f t="shared" si="29"/>
        <v>1.7221147431964241E-2</v>
      </c>
      <c r="G124" s="303">
        <f t="shared" si="29"/>
        <v>1.7140288933250553E-2</v>
      </c>
      <c r="H124" s="303">
        <f t="shared" si="29"/>
        <v>1.6840484865327767E-2</v>
      </c>
      <c r="I124" s="303">
        <f t="shared" si="29"/>
        <v>1.7031733420249842E-2</v>
      </c>
      <c r="J124" s="303">
        <f t="shared" si="29"/>
        <v>1.6926623071399537E-2</v>
      </c>
      <c r="K124" s="303">
        <f t="shared" si="29"/>
        <v>1.8173207078117981E-2</v>
      </c>
      <c r="L124" s="303">
        <f t="shared" si="29"/>
        <v>1.7992130554326542E-2</v>
      </c>
      <c r="M124" s="303">
        <f t="shared" si="29"/>
        <v>1.7964416689354085E-2</v>
      </c>
      <c r="N124" s="303">
        <f t="shared" si="29"/>
        <v>1.8165554151110708E-2</v>
      </c>
      <c r="O124" s="303">
        <f t="shared" si="29"/>
        <v>1.7817838056964883E-2</v>
      </c>
      <c r="P124" s="303">
        <f t="shared" si="29"/>
        <v>1.7336968660470735E-2</v>
      </c>
      <c r="Q124" s="303">
        <f t="shared" si="29"/>
        <v>1.7360980489680253E-2</v>
      </c>
      <c r="R124" s="303">
        <f t="shared" si="29"/>
        <v>1.7026538152289064E-2</v>
      </c>
      <c r="S124" s="303">
        <f t="shared" si="29"/>
        <v>1.6814110817019272E-2</v>
      </c>
      <c r="T124" s="303">
        <f t="shared" si="29"/>
        <v>1.7007943157460789E-2</v>
      </c>
      <c r="U124" s="303">
        <f t="shared" si="29"/>
        <v>1.7162214021451024E-2</v>
      </c>
      <c r="V124" s="303">
        <f t="shared" si="29"/>
        <v>1.7132639639959056E-2</v>
      </c>
      <c r="W124" s="303">
        <f t="shared" si="29"/>
        <v>1.7039203366936609E-2</v>
      </c>
      <c r="X124" s="303">
        <f t="shared" si="29"/>
        <v>1.7258428878707138E-2</v>
      </c>
      <c r="Y124" s="303">
        <f t="shared" si="29"/>
        <v>1.6983953105299959E-2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1.0000000000000002</v>
      </c>
      <c r="C126" s="232">
        <f t="shared" si="30"/>
        <v>1</v>
      </c>
      <c r="D126" s="232">
        <f t="shared" si="30"/>
        <v>1</v>
      </c>
      <c r="E126" s="232">
        <f t="shared" si="30"/>
        <v>0.99999999999999989</v>
      </c>
      <c r="F126" s="232">
        <f t="shared" si="30"/>
        <v>0.99999999999999989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0.99999999999999989</v>
      </c>
      <c r="L126" s="232">
        <f t="shared" si="30"/>
        <v>1</v>
      </c>
      <c r="M126" s="232">
        <f t="shared" si="30"/>
        <v>1.0000000000000002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0.99999999999999978</v>
      </c>
      <c r="S126" s="232">
        <f t="shared" si="30"/>
        <v>0.99999999999999989</v>
      </c>
      <c r="T126" s="232">
        <f t="shared" si="30"/>
        <v>0.99999999999999989</v>
      </c>
      <c r="U126" s="232">
        <f t="shared" si="30"/>
        <v>1</v>
      </c>
      <c r="V126" s="232">
        <f t="shared" si="30"/>
        <v>1.0000000000000004</v>
      </c>
      <c r="W126" s="232">
        <f t="shared" si="30"/>
        <v>0.99999999999999978</v>
      </c>
      <c r="X126" s="232">
        <f t="shared" si="30"/>
        <v>0.99999999999999956</v>
      </c>
      <c r="Y126" s="232">
        <f t="shared" si="30"/>
        <v>0.99999999999999956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2.7650039598600431E-2</v>
      </c>
      <c r="C127" s="299">
        <f t="shared" si="31"/>
        <v>2.7935529194865194E-2</v>
      </c>
      <c r="D127" s="299">
        <f t="shared" si="31"/>
        <v>2.7719670132330038E-2</v>
      </c>
      <c r="E127" s="299">
        <f t="shared" si="31"/>
        <v>2.7734662269958649E-2</v>
      </c>
      <c r="F127" s="299">
        <f t="shared" si="31"/>
        <v>2.7716965563471498E-2</v>
      </c>
      <c r="G127" s="299">
        <f t="shared" si="31"/>
        <v>2.7815269445161942E-2</v>
      </c>
      <c r="H127" s="299">
        <f t="shared" si="31"/>
        <v>2.7847967446783556E-2</v>
      </c>
      <c r="I127" s="299">
        <f t="shared" si="31"/>
        <v>2.7632514009210223E-2</v>
      </c>
      <c r="J127" s="299">
        <f t="shared" si="31"/>
        <v>2.7663936736971959E-2</v>
      </c>
      <c r="K127" s="299">
        <f t="shared" si="31"/>
        <v>2.737033710813476E-2</v>
      </c>
      <c r="L127" s="299">
        <f t="shared" si="31"/>
        <v>2.7657988298517896E-2</v>
      </c>
      <c r="M127" s="299">
        <f t="shared" si="31"/>
        <v>2.7538707480517871E-2</v>
      </c>
      <c r="N127" s="299">
        <f t="shared" si="31"/>
        <v>2.7421661033142451E-2</v>
      </c>
      <c r="O127" s="299">
        <f t="shared" si="31"/>
        <v>2.7701705634804199E-2</v>
      </c>
      <c r="P127" s="299">
        <f t="shared" si="31"/>
        <v>2.7541621970317152E-2</v>
      </c>
      <c r="Q127" s="299">
        <f t="shared" si="31"/>
        <v>2.7550983921840713E-2</v>
      </c>
      <c r="R127" s="299">
        <f t="shared" si="31"/>
        <v>2.7457475732410658E-2</v>
      </c>
      <c r="S127" s="299">
        <f t="shared" si="31"/>
        <v>2.743349723004181E-2</v>
      </c>
      <c r="T127" s="299">
        <f t="shared" si="31"/>
        <v>2.7312282826666763E-2</v>
      </c>
      <c r="U127" s="299">
        <f t="shared" si="31"/>
        <v>2.7056325481834745E-2</v>
      </c>
      <c r="V127" s="299">
        <f t="shared" si="31"/>
        <v>2.6884271397108223E-2</v>
      </c>
      <c r="W127" s="299">
        <f t="shared" si="31"/>
        <v>2.682081325832102E-2</v>
      </c>
      <c r="X127" s="299">
        <f t="shared" si="31"/>
        <v>2.6578798061947195E-2</v>
      </c>
      <c r="Y127" s="299">
        <f t="shared" si="31"/>
        <v>2.6642696960930544E-2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3.0626671242591293E-3</v>
      </c>
      <c r="C128" s="233">
        <f t="shared" si="32"/>
        <v>3.0942894876803484E-3</v>
      </c>
      <c r="D128" s="233">
        <f t="shared" si="32"/>
        <v>3.0703797767397075E-3</v>
      </c>
      <c r="E128" s="233">
        <f t="shared" si="32"/>
        <v>3.0869682019704363E-3</v>
      </c>
      <c r="F128" s="233">
        <f t="shared" si="32"/>
        <v>3.0704117943492755E-3</v>
      </c>
      <c r="G128" s="233">
        <f t="shared" si="32"/>
        <v>3.0839476408964571E-3</v>
      </c>
      <c r="H128" s="233">
        <f t="shared" si="32"/>
        <v>3.1412955349296918E-3</v>
      </c>
      <c r="I128" s="233">
        <f t="shared" si="32"/>
        <v>3.1063705469512779E-3</v>
      </c>
      <c r="J128" s="233">
        <f t="shared" si="32"/>
        <v>3.1003945605738792E-3</v>
      </c>
      <c r="K128" s="233">
        <f t="shared" si="32"/>
        <v>3.0590720935653984E-3</v>
      </c>
      <c r="L128" s="233">
        <f t="shared" si="32"/>
        <v>3.0836059502481975E-3</v>
      </c>
      <c r="M128" s="233">
        <f t="shared" si="32"/>
        <v>3.0635145143871104E-3</v>
      </c>
      <c r="N128" s="233">
        <f t="shared" si="32"/>
        <v>3.0444318572736789E-3</v>
      </c>
      <c r="O128" s="233">
        <f t="shared" si="32"/>
        <v>3.0700325181108644E-3</v>
      </c>
      <c r="P128" s="233">
        <f t="shared" si="32"/>
        <v>3.0506582045377187E-3</v>
      </c>
      <c r="Q128" s="233">
        <f t="shared" si="32"/>
        <v>3.0516951846493718E-3</v>
      </c>
      <c r="R128" s="233">
        <f t="shared" si="32"/>
        <v>3.107385193514335E-3</v>
      </c>
      <c r="S128" s="233">
        <f t="shared" si="32"/>
        <v>3.1638876853157622E-3</v>
      </c>
      <c r="T128" s="233">
        <f t="shared" si="32"/>
        <v>3.1842649895457175E-3</v>
      </c>
      <c r="U128" s="233">
        <f t="shared" si="32"/>
        <v>3.2033495052032411E-3</v>
      </c>
      <c r="V128" s="233">
        <f t="shared" si="32"/>
        <v>3.2298113393427414E-3</v>
      </c>
      <c r="W128" s="233">
        <f t="shared" si="32"/>
        <v>3.2643225720530829E-3</v>
      </c>
      <c r="X128" s="233">
        <f t="shared" si="32"/>
        <v>3.2724465161485302E-3</v>
      </c>
      <c r="Y128" s="233">
        <f t="shared" si="32"/>
        <v>3.314216554258459E-3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0.13326023335610218</v>
      </c>
      <c r="C129" s="233">
        <f t="shared" si="33"/>
        <v>0.13463615942243976</v>
      </c>
      <c r="D129" s="233">
        <f t="shared" si="33"/>
        <v>0.13359581989804636</v>
      </c>
      <c r="E129" s="233">
        <f t="shared" si="33"/>
        <v>0.13350786812725207</v>
      </c>
      <c r="F129" s="233">
        <f t="shared" si="33"/>
        <v>0.13328002468953631</v>
      </c>
      <c r="G129" s="233">
        <f t="shared" si="33"/>
        <v>0.13362503652806673</v>
      </c>
      <c r="H129" s="233">
        <f t="shared" si="33"/>
        <v>0.13366798232345548</v>
      </c>
      <c r="I129" s="233">
        <f t="shared" si="33"/>
        <v>0.13253262893644885</v>
      </c>
      <c r="J129" s="233">
        <f t="shared" si="33"/>
        <v>0.13259275041819044</v>
      </c>
      <c r="K129" s="233">
        <f t="shared" si="33"/>
        <v>0.13110533431178775</v>
      </c>
      <c r="L129" s="233">
        <f t="shared" si="33"/>
        <v>0.13241064068046937</v>
      </c>
      <c r="M129" s="233">
        <f t="shared" si="33"/>
        <v>0.1317748756327434</v>
      </c>
      <c r="N129" s="233">
        <f t="shared" si="33"/>
        <v>0.13115704507009632</v>
      </c>
      <c r="O129" s="233">
        <f t="shared" si="33"/>
        <v>0.13244417899611544</v>
      </c>
      <c r="P129" s="233">
        <f t="shared" si="33"/>
        <v>0.13177311554550847</v>
      </c>
      <c r="Q129" s="233">
        <f t="shared" si="33"/>
        <v>0.13196624518181885</v>
      </c>
      <c r="R129" s="233">
        <f t="shared" si="33"/>
        <v>0.13131651176051026</v>
      </c>
      <c r="S129" s="233">
        <f t="shared" si="33"/>
        <v>0.1310190631128732</v>
      </c>
      <c r="T129" s="233">
        <f t="shared" si="33"/>
        <v>0.13027682409196151</v>
      </c>
      <c r="U129" s="233">
        <f t="shared" si="33"/>
        <v>0.12891065682125233</v>
      </c>
      <c r="V129" s="233">
        <f t="shared" si="33"/>
        <v>0.12808707343110148</v>
      </c>
      <c r="W129" s="233">
        <f t="shared" si="33"/>
        <v>0.12778473429895326</v>
      </c>
      <c r="X129" s="233">
        <f t="shared" si="33"/>
        <v>0.12663168024100654</v>
      </c>
      <c r="Y129" s="233">
        <f t="shared" si="33"/>
        <v>0.12693611932530799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4.1771277432715685E-2</v>
      </c>
      <c r="C130" s="233">
        <f t="shared" si="34"/>
        <v>4.220257030979107E-2</v>
      </c>
      <c r="D130" s="233">
        <f t="shared" si="34"/>
        <v>4.1876469193177196E-2</v>
      </c>
      <c r="E130" s="233">
        <f t="shared" si="34"/>
        <v>4.2102716344555813E-2</v>
      </c>
      <c r="F130" s="233">
        <f t="shared" si="34"/>
        <v>4.1876905876759747E-2</v>
      </c>
      <c r="G130" s="233">
        <f t="shared" si="34"/>
        <v>4.2061519345500904E-2</v>
      </c>
      <c r="H130" s="233">
        <f t="shared" si="34"/>
        <v>4.2843679043128413E-2</v>
      </c>
      <c r="I130" s="233">
        <f t="shared" si="34"/>
        <v>4.2367342143625031E-2</v>
      </c>
      <c r="J130" s="233">
        <f t="shared" si="34"/>
        <v>4.2285836522943217E-2</v>
      </c>
      <c r="K130" s="233">
        <f t="shared" si="34"/>
        <v>4.172224532495003E-2</v>
      </c>
      <c r="L130" s="233">
        <f t="shared" si="34"/>
        <v>4.2056859075779926E-2</v>
      </c>
      <c r="M130" s="233">
        <f t="shared" si="34"/>
        <v>4.1782834865075613E-2</v>
      </c>
      <c r="N130" s="233">
        <f t="shared" si="34"/>
        <v>4.1522569242956692E-2</v>
      </c>
      <c r="O130" s="233">
        <f t="shared" si="34"/>
        <v>4.1871732982568001E-2</v>
      </c>
      <c r="P130" s="233">
        <f t="shared" si="34"/>
        <v>4.1607489499846051E-2</v>
      </c>
      <c r="Q130" s="233">
        <f t="shared" si="34"/>
        <v>4.162163272278821E-2</v>
      </c>
      <c r="R130" s="233">
        <f t="shared" si="34"/>
        <v>4.2255043679122861E-2</v>
      </c>
      <c r="S130" s="233">
        <f t="shared" si="34"/>
        <v>4.2912692543484655E-2</v>
      </c>
      <c r="T130" s="233">
        <f t="shared" si="34"/>
        <v>4.334377152658038E-2</v>
      </c>
      <c r="U130" s="233">
        <f t="shared" si="34"/>
        <v>4.3489643855906618E-2</v>
      </c>
      <c r="V130" s="233">
        <f t="shared" si="34"/>
        <v>4.3748708201107059E-2</v>
      </c>
      <c r="W130" s="233">
        <f t="shared" si="34"/>
        <v>4.4127521904367001E-2</v>
      </c>
      <c r="X130" s="233">
        <f t="shared" si="34"/>
        <v>4.4159297259992507E-2</v>
      </c>
      <c r="Y130" s="233">
        <f t="shared" si="34"/>
        <v>4.4653352749645367E-2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0.22290714863427319</v>
      </c>
      <c r="C131" s="300">
        <f t="shared" si="35"/>
        <v>0.24984754547845858</v>
      </c>
      <c r="D131" s="300">
        <f t="shared" si="35"/>
        <v>0.21928532469129275</v>
      </c>
      <c r="E131" s="300">
        <f t="shared" si="35"/>
        <v>0.21807980002688457</v>
      </c>
      <c r="F131" s="300">
        <f t="shared" si="35"/>
        <v>0.21239114900235362</v>
      </c>
      <c r="G131" s="300">
        <f t="shared" si="35"/>
        <v>0.21958221807728942</v>
      </c>
      <c r="H131" s="300">
        <f t="shared" si="35"/>
        <v>0.26753728721668535</v>
      </c>
      <c r="I131" s="300">
        <f t="shared" si="35"/>
        <v>0.20550393793877786</v>
      </c>
      <c r="J131" s="300">
        <f t="shared" si="35"/>
        <v>0.20552073045354674</v>
      </c>
      <c r="K131" s="300">
        <f t="shared" si="35"/>
        <v>0.22139885152634006</v>
      </c>
      <c r="L131" s="300">
        <f t="shared" si="35"/>
        <v>0.23707908389405799</v>
      </c>
      <c r="M131" s="300">
        <f t="shared" si="35"/>
        <v>0.21215435626347165</v>
      </c>
      <c r="N131" s="300">
        <f t="shared" si="35"/>
        <v>0.22009161006604105</v>
      </c>
      <c r="O131" s="300">
        <f t="shared" si="35"/>
        <v>0.21772309621380742</v>
      </c>
      <c r="P131" s="300">
        <f t="shared" si="35"/>
        <v>0.2025511168887236</v>
      </c>
      <c r="Q131" s="300">
        <f t="shared" si="35"/>
        <v>0.2012987506412891</v>
      </c>
      <c r="R131" s="300">
        <f t="shared" si="35"/>
        <v>0.22176643919166455</v>
      </c>
      <c r="S131" s="300">
        <f t="shared" si="35"/>
        <v>0.24576173746854693</v>
      </c>
      <c r="T131" s="300">
        <f t="shared" si="35"/>
        <v>0.21713927560664589</v>
      </c>
      <c r="U131" s="300">
        <f t="shared" si="35"/>
        <v>0.22605928117393229</v>
      </c>
      <c r="V131" s="300">
        <f t="shared" si="35"/>
        <v>0.24697435286088418</v>
      </c>
      <c r="W131" s="300">
        <f t="shared" si="35"/>
        <v>0.26353159900557077</v>
      </c>
      <c r="X131" s="300">
        <f t="shared" si="35"/>
        <v>0.24589859316754872</v>
      </c>
      <c r="Y131" s="300">
        <f t="shared" si="35"/>
        <v>0.27984087355983839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0.57134863385404955</v>
      </c>
      <c r="C132" s="235">
        <f t="shared" si="36"/>
        <v>0.54228390610676513</v>
      </c>
      <c r="D132" s="235">
        <f t="shared" si="36"/>
        <v>0.57445233630841397</v>
      </c>
      <c r="E132" s="235">
        <f t="shared" si="36"/>
        <v>0.57548798502937837</v>
      </c>
      <c r="F132" s="235">
        <f t="shared" si="36"/>
        <v>0.58166454307352944</v>
      </c>
      <c r="G132" s="235">
        <f t="shared" si="36"/>
        <v>0.57383200896308462</v>
      </c>
      <c r="H132" s="235">
        <f t="shared" si="36"/>
        <v>0.52496178843501751</v>
      </c>
      <c r="I132" s="235">
        <f t="shared" si="36"/>
        <v>0.58885720642498685</v>
      </c>
      <c r="J132" s="235">
        <f t="shared" si="36"/>
        <v>0.58883635130777379</v>
      </c>
      <c r="K132" s="235">
        <f t="shared" si="36"/>
        <v>0.5753441596352219</v>
      </c>
      <c r="L132" s="235">
        <f t="shared" si="36"/>
        <v>0.55771182210092662</v>
      </c>
      <c r="M132" s="235">
        <f t="shared" si="36"/>
        <v>0.58368571124380453</v>
      </c>
      <c r="N132" s="235">
        <f t="shared" si="36"/>
        <v>0.57676268273048981</v>
      </c>
      <c r="O132" s="235">
        <f t="shared" si="36"/>
        <v>0.57718925365459406</v>
      </c>
      <c r="P132" s="235">
        <f t="shared" si="36"/>
        <v>0.59347599789106709</v>
      </c>
      <c r="Q132" s="235">
        <f t="shared" si="36"/>
        <v>0.59451069234761389</v>
      </c>
      <c r="R132" s="235">
        <f t="shared" si="36"/>
        <v>0.57409714444277715</v>
      </c>
      <c r="S132" s="235">
        <f t="shared" si="36"/>
        <v>0.54970912195973753</v>
      </c>
      <c r="T132" s="235">
        <f t="shared" si="36"/>
        <v>0.57874358095859968</v>
      </c>
      <c r="U132" s="235">
        <f t="shared" si="36"/>
        <v>0.57128074316187083</v>
      </c>
      <c r="V132" s="235">
        <f t="shared" si="36"/>
        <v>0.55107578277045666</v>
      </c>
      <c r="W132" s="235">
        <f t="shared" si="36"/>
        <v>0.53447100896073463</v>
      </c>
      <c r="X132" s="235">
        <f t="shared" si="36"/>
        <v>0.55345918475335609</v>
      </c>
      <c r="Y132" s="235">
        <f t="shared" si="36"/>
        <v>0.51861274085001885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X136" s="322">
        <f>IF(X$5=0,0,X$5/PPA_fec!X$5)</f>
        <v>0</v>
      </c>
      <c r="Y136" s="322">
        <f>IF(Y$5=0,0,Y$5/PPA_fec!Y$5)</f>
        <v>0</v>
      </c>
      <c r="DA136" s="95"/>
    </row>
    <row r="137" spans="1:105" ht="12" customHeight="1" x14ac:dyDescent="0.25">
      <c r="A137" s="55" t="s">
        <v>91</v>
      </c>
      <c r="B137" s="305">
        <f>IF(B$6=0,0,B$6/PPA_fec!B$6)</f>
        <v>0</v>
      </c>
      <c r="C137" s="305">
        <f>IF(C$6=0,0,C$6/PPA_fec!C$6)</f>
        <v>0</v>
      </c>
      <c r="D137" s="305">
        <f>IF(D$6=0,0,D$6/PPA_fec!D$6)</f>
        <v>0</v>
      </c>
      <c r="E137" s="305">
        <f>IF(E$6=0,0,E$6/PPA_fec!E$6)</f>
        <v>0</v>
      </c>
      <c r="F137" s="305">
        <f>IF(F$6=0,0,F$6/PPA_fec!F$6)</f>
        <v>0</v>
      </c>
      <c r="G137" s="305">
        <f>IF(G$6=0,0,G$6/PPA_fec!G$6)</f>
        <v>0</v>
      </c>
      <c r="H137" s="305">
        <f>IF(H$6=0,0,H$6/PPA_fec!H$6)</f>
        <v>0</v>
      </c>
      <c r="I137" s="305">
        <f>IF(I$6=0,0,I$6/PPA_fec!I$6)</f>
        <v>0</v>
      </c>
      <c r="J137" s="305">
        <f>IF(J$6=0,0,J$6/PPA_fec!J$6)</f>
        <v>0</v>
      </c>
      <c r="K137" s="305">
        <f>IF(K$6=0,0,K$6/PPA_fec!K$6)</f>
        <v>0</v>
      </c>
      <c r="L137" s="305">
        <f>IF(L$6=0,0,L$6/PPA_fec!L$6)</f>
        <v>0</v>
      </c>
      <c r="M137" s="305">
        <f>IF(M$6=0,0,M$6/PPA_fec!M$6)</f>
        <v>0</v>
      </c>
      <c r="N137" s="305">
        <f>IF(N$6=0,0,N$6/PPA_fec!N$6)</f>
        <v>0</v>
      </c>
      <c r="O137" s="305">
        <f>IF(O$6=0,0,O$6/PPA_fec!O$6)</f>
        <v>0</v>
      </c>
      <c r="P137" s="305">
        <f>IF(P$6=0,0,P$6/PPA_fec!P$6)</f>
        <v>0</v>
      </c>
      <c r="Q137" s="305">
        <f>IF(Q$6=0,0,Q$6/PPA_fec!Q$6)</f>
        <v>0</v>
      </c>
      <c r="R137" s="305">
        <f>IF(R$6=0,0,R$6/PPA_fec!R$6)</f>
        <v>0</v>
      </c>
      <c r="S137" s="305">
        <f>IF(S$6=0,0,S$6/PPA_fec!S$6)</f>
        <v>0</v>
      </c>
      <c r="T137" s="305">
        <f>IF(T$6=0,0,T$6/PPA_fec!T$6)</f>
        <v>0</v>
      </c>
      <c r="U137" s="305">
        <f>IF(U$6=0,0,U$6/PPA_fec!U$6)</f>
        <v>0</v>
      </c>
      <c r="V137" s="305">
        <f>IF(V$6=0,0,V$6/PPA_fec!V$6)</f>
        <v>0</v>
      </c>
      <c r="W137" s="305">
        <f>IF(W$6=0,0,W$6/PPA_fec!W$6)</f>
        <v>0</v>
      </c>
      <c r="X137" s="305">
        <f>IF(X$6=0,0,X$6/PPA_fec!X$6)</f>
        <v>0</v>
      </c>
      <c r="Y137" s="305">
        <f>IF(Y$6=0,0,Y$6/PPA_fec!Y$6)</f>
        <v>0</v>
      </c>
      <c r="DA137" s="76"/>
    </row>
    <row r="138" spans="1:105" ht="12" customHeight="1" x14ac:dyDescent="0.25">
      <c r="A138" s="173" t="s">
        <v>92</v>
      </c>
      <c r="B138" s="306">
        <f>IF(B$7=0,0,B$7/PPA_fec!B$7)</f>
        <v>0</v>
      </c>
      <c r="C138" s="306">
        <f>IF(C$7=0,0,C$7/PPA_fec!C$7)</f>
        <v>0</v>
      </c>
      <c r="D138" s="306">
        <f>IF(D$7=0,0,D$7/PPA_fec!D$7)</f>
        <v>0</v>
      </c>
      <c r="E138" s="306">
        <f>IF(E$7=0,0,E$7/PPA_fec!E$7)</f>
        <v>0</v>
      </c>
      <c r="F138" s="306">
        <f>IF(F$7=0,0,F$7/PPA_fec!F$7)</f>
        <v>0</v>
      </c>
      <c r="G138" s="306">
        <f>IF(G$7=0,0,G$7/PPA_fec!G$7)</f>
        <v>0</v>
      </c>
      <c r="H138" s="306">
        <f>IF(H$7=0,0,H$7/PPA_fec!H$7)</f>
        <v>0</v>
      </c>
      <c r="I138" s="306">
        <f>IF(I$7=0,0,I$7/PPA_fec!I$7)</f>
        <v>0</v>
      </c>
      <c r="J138" s="306">
        <f>IF(J$7=0,0,J$7/PPA_fec!J$7)</f>
        <v>0</v>
      </c>
      <c r="K138" s="306">
        <f>IF(K$7=0,0,K$7/PPA_fec!K$7)</f>
        <v>0</v>
      </c>
      <c r="L138" s="306">
        <f>IF(L$7=0,0,L$7/PPA_fec!L$7)</f>
        <v>0</v>
      </c>
      <c r="M138" s="306">
        <f>IF(M$7=0,0,M$7/PPA_fec!M$7)</f>
        <v>0</v>
      </c>
      <c r="N138" s="306">
        <f>IF(N$7=0,0,N$7/PPA_fec!N$7)</f>
        <v>0</v>
      </c>
      <c r="O138" s="306">
        <f>IF(O$7=0,0,O$7/PPA_fec!O$7)</f>
        <v>0</v>
      </c>
      <c r="P138" s="306">
        <f>IF(P$7=0,0,P$7/PPA_fec!P$7)</f>
        <v>0</v>
      </c>
      <c r="Q138" s="306">
        <f>IF(Q$7=0,0,Q$7/PPA_fec!Q$7)</f>
        <v>0</v>
      </c>
      <c r="R138" s="306">
        <f>IF(R$7=0,0,R$7/PPA_fec!R$7)</f>
        <v>0</v>
      </c>
      <c r="S138" s="306">
        <f>IF(S$7=0,0,S$7/PPA_fec!S$7)</f>
        <v>0</v>
      </c>
      <c r="T138" s="306">
        <f>IF(T$7=0,0,T$7/PPA_fec!T$7)</f>
        <v>0</v>
      </c>
      <c r="U138" s="306">
        <f>IF(U$7=0,0,U$7/PPA_fec!U$7)</f>
        <v>0</v>
      </c>
      <c r="V138" s="306">
        <f>IF(V$7=0,0,V$7/PPA_fec!V$7)</f>
        <v>0</v>
      </c>
      <c r="W138" s="306">
        <f>IF(W$7=0,0,W$7/PPA_fec!W$7)</f>
        <v>0</v>
      </c>
      <c r="X138" s="306">
        <f>IF(X$7=0,0,X$7/PPA_fec!X$7)</f>
        <v>0</v>
      </c>
      <c r="Y138" s="306">
        <f>IF(Y$7=0,0,Y$7/PPA_fec!Y$7)</f>
        <v>0</v>
      </c>
      <c r="DA138" s="77"/>
    </row>
    <row r="139" spans="1:105" ht="12" customHeight="1" x14ac:dyDescent="0.25">
      <c r="A139" s="173" t="s">
        <v>93</v>
      </c>
      <c r="B139" s="306">
        <f>IF(B$8=0,0,B$8/PPA_fec!B$8)</f>
        <v>0</v>
      </c>
      <c r="C139" s="306">
        <f>IF(C$8=0,0,C$8/PPA_fec!C$8)</f>
        <v>0</v>
      </c>
      <c r="D139" s="306">
        <f>IF(D$8=0,0,D$8/PPA_fec!D$8)</f>
        <v>0</v>
      </c>
      <c r="E139" s="306">
        <f>IF(E$8=0,0,E$8/PPA_fec!E$8)</f>
        <v>0</v>
      </c>
      <c r="F139" s="306">
        <f>IF(F$8=0,0,F$8/PPA_fec!F$8)</f>
        <v>0</v>
      </c>
      <c r="G139" s="306">
        <f>IF(G$8=0,0,G$8/PPA_fec!G$8)</f>
        <v>0</v>
      </c>
      <c r="H139" s="306">
        <f>IF(H$8=0,0,H$8/PPA_fec!H$8)</f>
        <v>0</v>
      </c>
      <c r="I139" s="306">
        <f>IF(I$8=0,0,I$8/PPA_fec!I$8)</f>
        <v>0</v>
      </c>
      <c r="J139" s="306">
        <f>IF(J$8=0,0,J$8/PPA_fec!J$8)</f>
        <v>0</v>
      </c>
      <c r="K139" s="306">
        <f>IF(K$8=0,0,K$8/PPA_fec!K$8)</f>
        <v>0</v>
      </c>
      <c r="L139" s="306">
        <f>IF(L$8=0,0,L$8/PPA_fec!L$8)</f>
        <v>0</v>
      </c>
      <c r="M139" s="306">
        <f>IF(M$8=0,0,M$8/PPA_fec!M$8)</f>
        <v>0</v>
      </c>
      <c r="N139" s="306">
        <f>IF(N$8=0,0,N$8/PPA_fec!N$8)</f>
        <v>0</v>
      </c>
      <c r="O139" s="306">
        <f>IF(O$8=0,0,O$8/PPA_fec!O$8)</f>
        <v>0</v>
      </c>
      <c r="P139" s="306">
        <f>IF(P$8=0,0,P$8/PPA_fec!P$8)</f>
        <v>0</v>
      </c>
      <c r="Q139" s="306">
        <f>IF(Q$8=0,0,Q$8/PPA_fec!Q$8)</f>
        <v>0</v>
      </c>
      <c r="R139" s="306">
        <f>IF(R$8=0,0,R$8/PPA_fec!R$8)</f>
        <v>0</v>
      </c>
      <c r="S139" s="306">
        <f>IF(S$8=0,0,S$8/PPA_fec!S$8)</f>
        <v>0</v>
      </c>
      <c r="T139" s="306">
        <f>IF(T$8=0,0,T$8/PPA_fec!T$8)</f>
        <v>0</v>
      </c>
      <c r="U139" s="306">
        <f>IF(U$8=0,0,U$8/PPA_fec!U$8)</f>
        <v>0</v>
      </c>
      <c r="V139" s="306">
        <f>IF(V$8=0,0,V$8/PPA_fec!V$8)</f>
        <v>0</v>
      </c>
      <c r="W139" s="306">
        <f>IF(W$8=0,0,W$8/PPA_fec!W$8)</f>
        <v>0</v>
      </c>
      <c r="X139" s="306">
        <f>IF(X$8=0,0,X$8/PPA_fec!X$8)</f>
        <v>0</v>
      </c>
      <c r="Y139" s="306">
        <f>IF(Y$8=0,0,Y$8/PPA_fec!Y$8)</f>
        <v>0</v>
      </c>
      <c r="DA139" s="77"/>
    </row>
    <row r="140" spans="1:105" ht="12" customHeight="1" x14ac:dyDescent="0.25">
      <c r="A140" s="173" t="s">
        <v>94</v>
      </c>
      <c r="B140" s="306">
        <f>IF(B$9=0,0,B$9/PPA_fec!B$9)</f>
        <v>0</v>
      </c>
      <c r="C140" s="306">
        <f>IF(C$9=0,0,C$9/PPA_fec!C$9)</f>
        <v>0</v>
      </c>
      <c r="D140" s="306">
        <f>IF(D$9=0,0,D$9/PPA_fec!D$9)</f>
        <v>0</v>
      </c>
      <c r="E140" s="306">
        <f>IF(E$9=0,0,E$9/PPA_fec!E$9)</f>
        <v>0</v>
      </c>
      <c r="F140" s="306">
        <f>IF(F$9=0,0,F$9/PPA_fec!F$9)</f>
        <v>0</v>
      </c>
      <c r="G140" s="306">
        <f>IF(G$9=0,0,G$9/PPA_fec!G$9)</f>
        <v>0</v>
      </c>
      <c r="H140" s="306">
        <f>IF(H$9=0,0,H$9/PPA_fec!H$9)</f>
        <v>0</v>
      </c>
      <c r="I140" s="306">
        <f>IF(I$9=0,0,I$9/PPA_fec!I$9)</f>
        <v>0</v>
      </c>
      <c r="J140" s="306">
        <f>IF(J$9=0,0,J$9/PPA_fec!J$9)</f>
        <v>0</v>
      </c>
      <c r="K140" s="306">
        <f>IF(K$9=0,0,K$9/PPA_fec!K$9)</f>
        <v>0</v>
      </c>
      <c r="L140" s="306">
        <f>IF(L$9=0,0,L$9/PPA_fec!L$9)</f>
        <v>0</v>
      </c>
      <c r="M140" s="306">
        <f>IF(M$9=0,0,M$9/PPA_fec!M$9)</f>
        <v>0</v>
      </c>
      <c r="N140" s="306">
        <f>IF(N$9=0,0,N$9/PPA_fec!N$9)</f>
        <v>0</v>
      </c>
      <c r="O140" s="306">
        <f>IF(O$9=0,0,O$9/PPA_fec!O$9)</f>
        <v>0</v>
      </c>
      <c r="P140" s="306">
        <f>IF(P$9=0,0,P$9/PPA_fec!P$9)</f>
        <v>0</v>
      </c>
      <c r="Q140" s="306">
        <f>IF(Q$9=0,0,Q$9/PPA_fec!Q$9)</f>
        <v>0</v>
      </c>
      <c r="R140" s="306">
        <f>IF(R$9=0,0,R$9/PPA_fec!R$9)</f>
        <v>0</v>
      </c>
      <c r="S140" s="306">
        <f>IF(S$9=0,0,S$9/PPA_fec!S$9)</f>
        <v>0</v>
      </c>
      <c r="T140" s="306">
        <f>IF(T$9=0,0,T$9/PPA_fec!T$9)</f>
        <v>0</v>
      </c>
      <c r="U140" s="306">
        <f>IF(U$9=0,0,U$9/PPA_fec!U$9)</f>
        <v>0</v>
      </c>
      <c r="V140" s="306">
        <f>IF(V$9=0,0,V$9/PPA_fec!V$9)</f>
        <v>0</v>
      </c>
      <c r="W140" s="306">
        <f>IF(W$9=0,0,W$9/PPA_fec!W$9)</f>
        <v>0</v>
      </c>
      <c r="X140" s="306">
        <f>IF(X$9=0,0,X$9/PPA_fec!X$9)</f>
        <v>0</v>
      </c>
      <c r="Y140" s="306">
        <f>IF(Y$9=0,0,Y$9/PPA_fec!Y$9)</f>
        <v>0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</v>
      </c>
      <c r="C141" s="307">
        <f>IF(C$10=0,0,C$10/PPA_fec!C$10)</f>
        <v>0</v>
      </c>
      <c r="D141" s="307">
        <f>IF(D$10=0,0,D$10/PPA_fec!D$10)</f>
        <v>0</v>
      </c>
      <c r="E141" s="307">
        <f>IF(E$10=0,0,E$10/PPA_fec!E$10)</f>
        <v>0</v>
      </c>
      <c r="F141" s="307">
        <f>IF(F$10=0,0,F$10/PPA_fec!F$10)</f>
        <v>0</v>
      </c>
      <c r="G141" s="307">
        <f>IF(G$10=0,0,G$10/PPA_fec!G$10)</f>
        <v>0</v>
      </c>
      <c r="H141" s="307">
        <f>IF(H$10=0,0,H$10/PPA_fec!H$10)</f>
        <v>0</v>
      </c>
      <c r="I141" s="307">
        <f>IF(I$10=0,0,I$10/PPA_fec!I$10)</f>
        <v>0</v>
      </c>
      <c r="J141" s="307">
        <f>IF(J$10=0,0,J$10/PPA_fec!J$10)</f>
        <v>0</v>
      </c>
      <c r="K141" s="307">
        <f>IF(K$10=0,0,K$10/PPA_fec!K$10)</f>
        <v>0</v>
      </c>
      <c r="L141" s="307">
        <f>IF(L$10=0,0,L$10/PPA_fec!L$10)</f>
        <v>0</v>
      </c>
      <c r="M141" s="307">
        <f>IF(M$10=0,0,M$10/PPA_fec!M$10)</f>
        <v>0</v>
      </c>
      <c r="N141" s="307">
        <f>IF(N$10=0,0,N$10/PPA_fec!N$10)</f>
        <v>0</v>
      </c>
      <c r="O141" s="307">
        <f>IF(O$10=0,0,O$10/PPA_fec!O$10)</f>
        <v>0</v>
      </c>
      <c r="P141" s="307">
        <f>IF(P$10=0,0,P$10/PPA_fec!P$10)</f>
        <v>0</v>
      </c>
      <c r="Q141" s="307">
        <f>IF(Q$10=0,0,Q$10/PPA_fec!Q$10)</f>
        <v>0</v>
      </c>
      <c r="R141" s="307">
        <f>IF(R$10=0,0,R$10/PPA_fec!R$10)</f>
        <v>0</v>
      </c>
      <c r="S141" s="307">
        <f>IF(S$10=0,0,S$10/PPA_fec!S$10)</f>
        <v>0</v>
      </c>
      <c r="T141" s="307">
        <f>IF(T$10=0,0,T$10/PPA_fec!T$10)</f>
        <v>0</v>
      </c>
      <c r="U141" s="307">
        <f>IF(U$10=0,0,U$10/PPA_fec!U$10)</f>
        <v>0</v>
      </c>
      <c r="V141" s="307">
        <f>IF(V$10=0,0,V$10/PPA_fec!V$10)</f>
        <v>0</v>
      </c>
      <c r="W141" s="307">
        <f>IF(W$10=0,0,W$10/PPA_fec!W$10)</f>
        <v>0</v>
      </c>
      <c r="X141" s="307">
        <f>IF(X$10=0,0,X$10/PPA_fec!X$10)</f>
        <v>0</v>
      </c>
      <c r="Y141" s="307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</v>
      </c>
      <c r="C142" s="308">
        <f>IF(C$16=0,0,C$16/PPA_fec!C$16)</f>
        <v>0</v>
      </c>
      <c r="D142" s="308">
        <f>IF(D$16=0,0,D$16/PPA_fec!D$16)</f>
        <v>0</v>
      </c>
      <c r="E142" s="308">
        <f>IF(E$16=0,0,E$16/PPA_fec!E$16)</f>
        <v>0</v>
      </c>
      <c r="F142" s="308">
        <f>IF(F$16=0,0,F$16/PPA_fec!F$16)</f>
        <v>0</v>
      </c>
      <c r="G142" s="308">
        <f>IF(G$16=0,0,G$16/PPA_fec!G$16)</f>
        <v>0</v>
      </c>
      <c r="H142" s="308">
        <f>IF(H$16=0,0,H$16/PPA_fec!H$16)</f>
        <v>0</v>
      </c>
      <c r="I142" s="308">
        <f>IF(I$16=0,0,I$16/PPA_fec!I$16)</f>
        <v>0</v>
      </c>
      <c r="J142" s="308">
        <f>IF(J$16=0,0,J$16/PPA_fec!J$16)</f>
        <v>0</v>
      </c>
      <c r="K142" s="308">
        <f>IF(K$16=0,0,K$16/PPA_fec!K$16)</f>
        <v>0</v>
      </c>
      <c r="L142" s="308">
        <f>IF(L$16=0,0,L$16/PPA_fec!L$16)</f>
        <v>0</v>
      </c>
      <c r="M142" s="308">
        <f>IF(M$16=0,0,M$16/PPA_fec!M$16)</f>
        <v>0</v>
      </c>
      <c r="N142" s="308">
        <f>IF(N$16=0,0,N$16/PPA_fec!N$16)</f>
        <v>0</v>
      </c>
      <c r="O142" s="308">
        <f>IF(O$16=0,0,O$16/PPA_fec!O$16)</f>
        <v>0</v>
      </c>
      <c r="P142" s="308">
        <f>IF(P$16=0,0,P$16/PPA_fec!P$16)</f>
        <v>0</v>
      </c>
      <c r="Q142" s="308">
        <f>IF(Q$16=0,0,Q$16/PPA_fec!Q$16)</f>
        <v>0</v>
      </c>
      <c r="R142" s="308">
        <f>IF(R$16=0,0,R$16/PPA_fec!R$16)</f>
        <v>0</v>
      </c>
      <c r="S142" s="308">
        <f>IF(S$16=0,0,S$16/PPA_fec!S$16)</f>
        <v>0</v>
      </c>
      <c r="T142" s="308">
        <f>IF(T$16=0,0,T$16/PPA_fec!T$16)</f>
        <v>0</v>
      </c>
      <c r="U142" s="308">
        <f>IF(U$16=0,0,U$16/PPA_fec!U$16)</f>
        <v>0</v>
      </c>
      <c r="V142" s="308">
        <f>IF(V$16=0,0,V$16/PPA_fec!V$16)</f>
        <v>0</v>
      </c>
      <c r="W142" s="308">
        <f>IF(W$16=0,0,W$16/PPA_fec!W$16)</f>
        <v>0</v>
      </c>
      <c r="X142" s="308">
        <f>IF(X$16=0,0,X$16/PPA_fec!X$16)</f>
        <v>0</v>
      </c>
      <c r="Y142" s="308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</v>
      </c>
      <c r="C143" s="308">
        <f>IF(C$17=0,0,C$17/PPA_fec!C$17)</f>
        <v>0</v>
      </c>
      <c r="D143" s="308">
        <f>IF(D$17=0,0,D$17/PPA_fec!D$17)</f>
        <v>0</v>
      </c>
      <c r="E143" s="308">
        <f>IF(E$17=0,0,E$17/PPA_fec!E$17)</f>
        <v>0</v>
      </c>
      <c r="F143" s="308">
        <f>IF(F$17=0,0,F$17/PPA_fec!F$17)</f>
        <v>0</v>
      </c>
      <c r="G143" s="308">
        <f>IF(G$17=0,0,G$17/PPA_fec!G$17)</f>
        <v>0</v>
      </c>
      <c r="H143" s="308">
        <f>IF(H$17=0,0,H$17/PPA_fec!H$17)</f>
        <v>0</v>
      </c>
      <c r="I143" s="308">
        <f>IF(I$17=0,0,I$17/PPA_fec!I$17)</f>
        <v>0</v>
      </c>
      <c r="J143" s="308">
        <f>IF(J$17=0,0,J$17/PPA_fec!J$17)</f>
        <v>0</v>
      </c>
      <c r="K143" s="308">
        <f>IF(K$17=0,0,K$17/PPA_fec!K$17)</f>
        <v>0</v>
      </c>
      <c r="L143" s="308">
        <f>IF(L$17=0,0,L$17/PPA_fec!L$17)</f>
        <v>0</v>
      </c>
      <c r="M143" s="308">
        <f>IF(M$17=0,0,M$17/PPA_fec!M$17)</f>
        <v>0</v>
      </c>
      <c r="N143" s="308">
        <f>IF(N$17=0,0,N$17/PPA_fec!N$17)</f>
        <v>0</v>
      </c>
      <c r="O143" s="308">
        <f>IF(O$17=0,0,O$17/PPA_fec!O$17)</f>
        <v>0</v>
      </c>
      <c r="P143" s="308">
        <f>IF(P$17=0,0,P$17/PPA_fec!P$17)</f>
        <v>0</v>
      </c>
      <c r="Q143" s="308">
        <f>IF(Q$17=0,0,Q$17/PPA_fec!Q$17)</f>
        <v>0</v>
      </c>
      <c r="R143" s="308">
        <f>IF(R$17=0,0,R$17/PPA_fec!R$17)</f>
        <v>0</v>
      </c>
      <c r="S143" s="308">
        <f>IF(S$17=0,0,S$17/PPA_fec!S$17)</f>
        <v>0</v>
      </c>
      <c r="T143" s="308">
        <f>IF(T$17=0,0,T$17/PPA_fec!T$17)</f>
        <v>0</v>
      </c>
      <c r="U143" s="308">
        <f>IF(U$17=0,0,U$17/PPA_fec!U$17)</f>
        <v>0</v>
      </c>
      <c r="V143" s="308">
        <f>IF(V$17=0,0,V$17/PPA_fec!V$17)</f>
        <v>0</v>
      </c>
      <c r="W143" s="308">
        <f>IF(W$17=0,0,W$17/PPA_fec!W$17)</f>
        <v>0</v>
      </c>
      <c r="X143" s="308">
        <f>IF(X$17=0,0,X$17/PPA_fec!X$17)</f>
        <v>0</v>
      </c>
      <c r="Y143" s="308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</v>
      </c>
      <c r="C144" s="309">
        <f>IF(C$30=0,0,C$30/PPA_fec!C$30)</f>
        <v>0</v>
      </c>
      <c r="D144" s="309">
        <f>IF(D$30=0,0,D$30/PPA_fec!D$30)</f>
        <v>0</v>
      </c>
      <c r="E144" s="309">
        <f>IF(E$30=0,0,E$30/PPA_fec!E$30)</f>
        <v>0</v>
      </c>
      <c r="F144" s="309">
        <f>IF(F$30=0,0,F$30/PPA_fec!F$30)</f>
        <v>0</v>
      </c>
      <c r="G144" s="309">
        <f>IF(G$30=0,0,G$30/PPA_fec!G$30)</f>
        <v>0</v>
      </c>
      <c r="H144" s="309">
        <f>IF(H$30=0,0,H$30/PPA_fec!H$30)</f>
        <v>0</v>
      </c>
      <c r="I144" s="309">
        <f>IF(I$30=0,0,I$30/PPA_fec!I$30)</f>
        <v>0</v>
      </c>
      <c r="J144" s="309">
        <f>IF(J$30=0,0,J$30/PPA_fec!J$30)</f>
        <v>0</v>
      </c>
      <c r="K144" s="309">
        <f>IF(K$30=0,0,K$30/PPA_fec!K$30)</f>
        <v>0</v>
      </c>
      <c r="L144" s="309">
        <f>IF(L$30=0,0,L$30/PPA_fec!L$30)</f>
        <v>0</v>
      </c>
      <c r="M144" s="309">
        <f>IF(M$30=0,0,M$30/PPA_fec!M$30)</f>
        <v>0</v>
      </c>
      <c r="N144" s="309">
        <f>IF(N$30=0,0,N$30/PPA_fec!N$30)</f>
        <v>0</v>
      </c>
      <c r="O144" s="309">
        <f>IF(O$30=0,0,O$30/PPA_fec!O$30)</f>
        <v>0</v>
      </c>
      <c r="P144" s="309">
        <f>IF(P$30=0,0,P$30/PPA_fec!P$30)</f>
        <v>0</v>
      </c>
      <c r="Q144" s="309">
        <f>IF(Q$30=0,0,Q$30/PPA_fec!Q$30)</f>
        <v>0</v>
      </c>
      <c r="R144" s="309">
        <f>IF(R$30=0,0,R$30/PPA_fec!R$30)</f>
        <v>0</v>
      </c>
      <c r="S144" s="309">
        <f>IF(S$30=0,0,S$30/PPA_fec!S$30)</f>
        <v>0</v>
      </c>
      <c r="T144" s="309">
        <f>IF(T$30=0,0,T$30/PPA_fec!T$30)</f>
        <v>0</v>
      </c>
      <c r="U144" s="309">
        <f>IF(U$30=0,0,U$30/PPA_fec!U$30)</f>
        <v>0</v>
      </c>
      <c r="V144" s="309">
        <f>IF(V$30=0,0,V$30/PPA_fec!V$30)</f>
        <v>0</v>
      </c>
      <c r="W144" s="309">
        <f>IF(W$30=0,0,W$30/PPA_fec!W$30)</f>
        <v>0</v>
      </c>
      <c r="X144" s="309">
        <f>IF(X$30=0,0,X$30/PPA_fec!X$30)</f>
        <v>0</v>
      </c>
      <c r="Y144" s="309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0.74342903094614332</v>
      </c>
      <c r="C146" s="322">
        <f>IF(C$32=0,0,C$32/PPA_fec!C$32)</f>
        <v>0.74756917572651482</v>
      </c>
      <c r="D146" s="322">
        <f>IF(D$32=0,0,D$32/PPA_fec!D$32)</f>
        <v>0.74534373421596289</v>
      </c>
      <c r="E146" s="322">
        <f>IF(E$32=0,0,E$32/PPA_fec!E$32)</f>
        <v>0.75250219110042338</v>
      </c>
      <c r="F146" s="322">
        <f>IF(F$32=0,0,F$32/PPA_fec!F$32)</f>
        <v>0.7500863031386712</v>
      </c>
      <c r="G146" s="322">
        <f>IF(G$32=0,0,G$32/PPA_fec!G$32)</f>
        <v>0.75534806693689283</v>
      </c>
      <c r="H146" s="322">
        <f>IF(H$32=0,0,H$32/PPA_fec!H$32)</f>
        <v>0.7802664951099183</v>
      </c>
      <c r="I146" s="322">
        <f>IF(I$32=0,0,I$32/PPA_fec!I$32)</f>
        <v>0.7816336883833207</v>
      </c>
      <c r="J146" s="322">
        <f>IF(J$32=0,0,J$32/PPA_fec!J$32)</f>
        <v>0.7864874497760459</v>
      </c>
      <c r="K146" s="322">
        <f>IF(K$32=0,0,K$32/PPA_fec!K$32)</f>
        <v>0.7325386518477558</v>
      </c>
      <c r="L146" s="322">
        <f>IF(L$32=0,0,L$32/PPA_fec!L$32)</f>
        <v>0.73991107231957598</v>
      </c>
      <c r="M146" s="322">
        <f>IF(M$32=0,0,M$32/PPA_fec!M$32)</f>
        <v>0.74105253976023511</v>
      </c>
      <c r="N146" s="322">
        <f>IF(N$32=0,0,N$32/PPA_fec!N$32)</f>
        <v>0.73284726148049606</v>
      </c>
      <c r="O146" s="322">
        <f>IF(O$32=0,0,O$32/PPA_fec!O$32)</f>
        <v>0.74714881628922936</v>
      </c>
      <c r="P146" s="322">
        <f>IF(P$32=0,0,P$32/PPA_fec!P$32)</f>
        <v>0.76787221999835831</v>
      </c>
      <c r="Q146" s="322">
        <f>IF(Q$32=0,0,Q$32/PPA_fec!Q$32)</f>
        <v>0.76681018224113762</v>
      </c>
      <c r="R146" s="322">
        <f>IF(R$32=0,0,R$32/PPA_fec!R$32)</f>
        <v>0.78187218652472357</v>
      </c>
      <c r="S146" s="322">
        <f>IF(S$32=0,0,S$32/PPA_fec!S$32)</f>
        <v>0.79175025998435122</v>
      </c>
      <c r="T146" s="322">
        <f>IF(T$32=0,0,T$32/PPA_fec!T$32)</f>
        <v>0.78272701703288616</v>
      </c>
      <c r="U146" s="322">
        <f>IF(U$32=0,0,U$32/PPA_fec!U$32)</f>
        <v>0.77569109656014046</v>
      </c>
      <c r="V146" s="322">
        <f>IF(V$32=0,0,V$32/PPA_fec!V$32)</f>
        <v>0.77703009540932688</v>
      </c>
      <c r="W146" s="322">
        <f>IF(W$32=0,0,W$32/PPA_fec!W$32)</f>
        <v>0.78129102188902921</v>
      </c>
      <c r="X146" s="322">
        <f>IF(X$32=0,0,X$32/PPA_fec!X$32)</f>
        <v>0.77136665846753061</v>
      </c>
      <c r="Y146" s="322">
        <f>IF(Y$32=0,0,Y$32/PPA_fec!Y$32)</f>
        <v>0.78383262882270721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0.47060452284694565</v>
      </c>
      <c r="C147" s="305">
        <f>IF(C$33=0,0,C$33/PPA_fec!C$33)</f>
        <v>0.47328810681087302</v>
      </c>
      <c r="D147" s="305">
        <f>IF(D$33=0,0,D$33/PPA_fec!D$33)</f>
        <v>0.47649165350770256</v>
      </c>
      <c r="E147" s="305">
        <f>IF(E$33=0,0,E$33/PPA_fec!E$33)</f>
        <v>0.47903995835394969</v>
      </c>
      <c r="F147" s="305">
        <f>IF(F$33=0,0,F$33/PPA_fec!F$33)</f>
        <v>0.47903995835394969</v>
      </c>
      <c r="G147" s="305">
        <f>IF(G$33=0,0,G$33/PPA_fec!G$33)</f>
        <v>0.48013534944756325</v>
      </c>
      <c r="H147" s="305">
        <f>IF(H$33=0,0,H$33/PPA_fec!H$33)</f>
        <v>0.487121814502807</v>
      </c>
      <c r="I147" s="305">
        <f>IF(I$33=0,0,I$33/PPA_fec!I$33)</f>
        <v>0.49340963305252616</v>
      </c>
      <c r="J147" s="305">
        <f>IF(J$33=0,0,J$33/PPA_fec!J$33)</f>
        <v>0.49369706012459452</v>
      </c>
      <c r="K147" s="305">
        <f>IF(K$33=0,0,K$33/PPA_fec!K$33)</f>
        <v>0.49369706012459458</v>
      </c>
      <c r="L147" s="305">
        <f>IF(L$33=0,0,L$33/PPA_fec!L$33)</f>
        <v>0.49369706012459469</v>
      </c>
      <c r="M147" s="305">
        <f>IF(M$33=0,0,M$33/PPA_fec!M$33)</f>
        <v>0.49369706012459458</v>
      </c>
      <c r="N147" s="305">
        <f>IF(N$33=0,0,N$33/PPA_fec!N$33)</f>
        <v>0.49369706012459458</v>
      </c>
      <c r="O147" s="305">
        <f>IF(O$33=0,0,O$33/PPA_fec!O$33)</f>
        <v>0.49369706012459463</v>
      </c>
      <c r="P147" s="305">
        <f>IF(P$33=0,0,P$33/PPA_fec!P$33)</f>
        <v>0.49369706012459463</v>
      </c>
      <c r="Q147" s="305">
        <f>IF(Q$33=0,0,Q$33/PPA_fec!Q$33)</f>
        <v>0.4936970601245948</v>
      </c>
      <c r="R147" s="305">
        <f>IF(R$33=0,0,R$33/PPA_fec!R$33)</f>
        <v>0.49369706012459436</v>
      </c>
      <c r="S147" s="305">
        <f>IF(S$33=0,0,S$33/PPA_fec!S$33)</f>
        <v>0.49369706012459458</v>
      </c>
      <c r="T147" s="305">
        <f>IF(T$33=0,0,T$33/PPA_fec!T$33)</f>
        <v>0.49369706012459469</v>
      </c>
      <c r="U147" s="305">
        <f>IF(U$33=0,0,U$33/PPA_fec!U$33)</f>
        <v>0.49369706012459458</v>
      </c>
      <c r="V147" s="305">
        <f>IF(V$33=0,0,V$33/PPA_fec!V$33)</f>
        <v>0.49369706012459452</v>
      </c>
      <c r="W147" s="305">
        <f>IF(W$33=0,0,W$33/PPA_fec!W$33)</f>
        <v>0.49369706012459474</v>
      </c>
      <c r="X147" s="305">
        <f>IF(X$33=0,0,X$33/PPA_fec!X$33)</f>
        <v>0.49369706012459458</v>
      </c>
      <c r="Y147" s="305">
        <f>IF(Y$33=0,0,Y$33/PPA_fec!Y$33)</f>
        <v>0.49369706012459474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0.12231345106736952</v>
      </c>
      <c r="C148" s="306">
        <f>IF(C$34=0,0,C$34/PPA_fec!C$34)</f>
        <v>0.12301093356046444</v>
      </c>
      <c r="D148" s="306">
        <f>IF(D$34=0,0,D$34/PPA_fec!D$34)</f>
        <v>0.12384355805326414</v>
      </c>
      <c r="E148" s="306">
        <f>IF(E$34=0,0,E$34/PPA_fec!E$34)</f>
        <v>0.1245058805448343</v>
      </c>
      <c r="F148" s="306">
        <f>IF(F$34=0,0,F$34/PPA_fec!F$34)</f>
        <v>0.12450588054483433</v>
      </c>
      <c r="G148" s="306">
        <f>IF(G$34=0,0,G$34/PPA_fec!G$34)</f>
        <v>0.1247905804540443</v>
      </c>
      <c r="H148" s="306">
        <f>IF(H$34=0,0,H$34/PPA_fec!H$34)</f>
        <v>0.12791310504857079</v>
      </c>
      <c r="I148" s="306">
        <f>IF(I$34=0,0,I$34/PPA_fec!I$34)</f>
        <v>0.12831536518252507</v>
      </c>
      <c r="J148" s="306">
        <f>IF(J$34=0,0,J$34/PPA_fec!J$34)</f>
        <v>0.12831536518252509</v>
      </c>
      <c r="K148" s="306">
        <f>IF(K$34=0,0,K$34/PPA_fec!K$34)</f>
        <v>0.12831536518252509</v>
      </c>
      <c r="L148" s="306">
        <f>IF(L$34=0,0,L$34/PPA_fec!L$34)</f>
        <v>0.12831536518252507</v>
      </c>
      <c r="M148" s="306">
        <f>IF(M$34=0,0,M$34/PPA_fec!M$34)</f>
        <v>0.12831536518252509</v>
      </c>
      <c r="N148" s="306">
        <f>IF(N$34=0,0,N$34/PPA_fec!N$34)</f>
        <v>0.12831536518252509</v>
      </c>
      <c r="O148" s="306">
        <f>IF(O$34=0,0,O$34/PPA_fec!O$34)</f>
        <v>0.12831536518252507</v>
      </c>
      <c r="P148" s="306">
        <f>IF(P$34=0,0,P$34/PPA_fec!P$34)</f>
        <v>0.12831536518252507</v>
      </c>
      <c r="Q148" s="306">
        <f>IF(Q$34=0,0,Q$34/PPA_fec!Q$34)</f>
        <v>0.12831536518252509</v>
      </c>
      <c r="R148" s="306">
        <f>IF(R$34=0,0,R$34/PPA_fec!R$34)</f>
        <v>0.12831536518252509</v>
      </c>
      <c r="S148" s="306">
        <f>IF(S$34=0,0,S$34/PPA_fec!S$34)</f>
        <v>0.12831536518252509</v>
      </c>
      <c r="T148" s="306">
        <f>IF(T$34=0,0,T$34/PPA_fec!T$34)</f>
        <v>0.12831536518252509</v>
      </c>
      <c r="U148" s="306">
        <f>IF(U$34=0,0,U$34/PPA_fec!U$34)</f>
        <v>0.12831536518252512</v>
      </c>
      <c r="V148" s="306">
        <f>IF(V$34=0,0,V$34/PPA_fec!V$34)</f>
        <v>0.12831536518252515</v>
      </c>
      <c r="W148" s="306">
        <f>IF(W$34=0,0,W$34/PPA_fec!W$34)</f>
        <v>0.12831536518252512</v>
      </c>
      <c r="X148" s="306">
        <f>IF(X$34=0,0,X$34/PPA_fec!X$34)</f>
        <v>0.12831536518252512</v>
      </c>
      <c r="Y148" s="306">
        <f>IF(Y$34=0,0,Y$34/PPA_fec!Y$34)</f>
        <v>0.12831536518252518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0.67051829889526959</v>
      </c>
      <c r="C149" s="306">
        <f>IF(C$35=0,0,C$35/PPA_fec!C$35)</f>
        <v>0.67434187488546626</v>
      </c>
      <c r="D149" s="306">
        <f>IF(D$35=0,0,D$35/PPA_fec!D$35)</f>
        <v>0.6789062948544774</v>
      </c>
      <c r="E149" s="306">
        <f>IF(E$35=0,0,E$35/PPA_fec!E$35)</f>
        <v>0.68253712487760476</v>
      </c>
      <c r="F149" s="306">
        <f>IF(F$35=0,0,F$35/PPA_fec!F$35)</f>
        <v>0.68253712487760476</v>
      </c>
      <c r="G149" s="306">
        <f>IF(G$35=0,0,G$35/PPA_fec!G$35)</f>
        <v>0.68409784037662169</v>
      </c>
      <c r="H149" s="306">
        <f>IF(H$35=0,0,H$35/PPA_fec!H$35)</f>
        <v>0.69230405825469254</v>
      </c>
      <c r="I149" s="306">
        <f>IF(I$35=0,0,I$35/PPA_fec!I$35)</f>
        <v>0.69968965434495611</v>
      </c>
      <c r="J149" s="306">
        <f>IF(J$35=0,0,J$35/PPA_fec!J$35)</f>
        <v>0.70342059383904498</v>
      </c>
      <c r="K149" s="306">
        <f>IF(K$35=0,0,K$35/PPA_fec!K$35)</f>
        <v>0.70342059383904521</v>
      </c>
      <c r="L149" s="306">
        <f>IF(L$35=0,0,L$35/PPA_fec!L$35)</f>
        <v>0.70342059383904532</v>
      </c>
      <c r="M149" s="306">
        <f>IF(M$35=0,0,M$35/PPA_fec!M$35)</f>
        <v>0.70342059383904532</v>
      </c>
      <c r="N149" s="306">
        <f>IF(N$35=0,0,N$35/PPA_fec!N$35)</f>
        <v>0.70342059383904465</v>
      </c>
      <c r="O149" s="306">
        <f>IF(O$35=0,0,O$35/PPA_fec!O$35)</f>
        <v>0.70342059383904476</v>
      </c>
      <c r="P149" s="306">
        <f>IF(P$35=0,0,P$35/PPA_fec!P$35)</f>
        <v>0.70342059383904498</v>
      </c>
      <c r="Q149" s="306">
        <f>IF(Q$35=0,0,Q$35/PPA_fec!Q$35)</f>
        <v>0.70342059383904498</v>
      </c>
      <c r="R149" s="306">
        <f>IF(R$35=0,0,R$35/PPA_fec!R$35)</f>
        <v>0.70342059383904498</v>
      </c>
      <c r="S149" s="306">
        <f>IF(S$35=0,0,S$35/PPA_fec!S$35)</f>
        <v>0.70342059383904509</v>
      </c>
      <c r="T149" s="306">
        <f>IF(T$35=0,0,T$35/PPA_fec!T$35)</f>
        <v>0.70342059383904509</v>
      </c>
      <c r="U149" s="306">
        <f>IF(U$35=0,0,U$35/PPA_fec!U$35)</f>
        <v>0.70342059383904476</v>
      </c>
      <c r="V149" s="306">
        <f>IF(V$35=0,0,V$35/PPA_fec!V$35)</f>
        <v>0.70342059383904521</v>
      </c>
      <c r="W149" s="306">
        <f>IF(W$35=0,0,W$35/PPA_fec!W$35)</f>
        <v>0.70342059383904509</v>
      </c>
      <c r="X149" s="306">
        <f>IF(X$35=0,0,X$35/PPA_fec!X$35)</f>
        <v>0.70342059383904521</v>
      </c>
      <c r="Y149" s="306">
        <f>IF(Y$35=0,0,Y$35/PPA_fec!Y$35)</f>
        <v>0.70342059383904509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0.47258875663963706</v>
      </c>
      <c r="C150" s="306">
        <f>IF(C$36=0,0,C$36/PPA_fec!C$36)</f>
        <v>0.47528365553516499</v>
      </c>
      <c r="D150" s="306">
        <f>IF(D$36=0,0,D$36/PPA_fec!D$36)</f>
        <v>0.47850070950891949</v>
      </c>
      <c r="E150" s="306">
        <f>IF(E$36=0,0,E$36/PPA_fec!E$36)</f>
        <v>0.48105975890254027</v>
      </c>
      <c r="F150" s="306">
        <f>IF(F$36=0,0,F$36/PPA_fec!F$36)</f>
        <v>0.48105975890254032</v>
      </c>
      <c r="G150" s="306">
        <f>IF(G$36=0,0,G$36/PPA_fec!G$36)</f>
        <v>0.48215976854935227</v>
      </c>
      <c r="H150" s="306">
        <f>IF(H$36=0,0,H$36/PPA_fec!H$36)</f>
        <v>0.49422442703806696</v>
      </c>
      <c r="I150" s="306">
        <f>IF(I$36=0,0,I$36/PPA_fec!I$36)</f>
        <v>0.49577866015709204</v>
      </c>
      <c r="J150" s="306">
        <f>IF(J$36=0,0,J$36/PPA_fec!J$36)</f>
        <v>0.49577866015709215</v>
      </c>
      <c r="K150" s="306">
        <f>IF(K$36=0,0,K$36/PPA_fec!K$36)</f>
        <v>0.4957786601570921</v>
      </c>
      <c r="L150" s="306">
        <f>IF(L$36=0,0,L$36/PPA_fec!L$36)</f>
        <v>0.4957786601570921</v>
      </c>
      <c r="M150" s="306">
        <f>IF(M$36=0,0,M$36/PPA_fec!M$36)</f>
        <v>0.49577866015709221</v>
      </c>
      <c r="N150" s="306">
        <f>IF(N$36=0,0,N$36/PPA_fec!N$36)</f>
        <v>0.49577866015709215</v>
      </c>
      <c r="O150" s="306">
        <f>IF(O$36=0,0,O$36/PPA_fec!O$36)</f>
        <v>0.49577866015709204</v>
      </c>
      <c r="P150" s="306">
        <f>IF(P$36=0,0,P$36/PPA_fec!P$36)</f>
        <v>0.49577866015709204</v>
      </c>
      <c r="Q150" s="306">
        <f>IF(Q$36=0,0,Q$36/PPA_fec!Q$36)</f>
        <v>0.49577866015709204</v>
      </c>
      <c r="R150" s="306">
        <f>IF(R$36=0,0,R$36/PPA_fec!R$36)</f>
        <v>0.4957786601570921</v>
      </c>
      <c r="S150" s="306">
        <f>IF(S$36=0,0,S$36/PPA_fec!S$36)</f>
        <v>0.49577866015709204</v>
      </c>
      <c r="T150" s="306">
        <f>IF(T$36=0,0,T$36/PPA_fec!T$36)</f>
        <v>0.49577866015709204</v>
      </c>
      <c r="U150" s="306">
        <f>IF(U$36=0,0,U$36/PPA_fec!U$36)</f>
        <v>0.49577866015709227</v>
      </c>
      <c r="V150" s="306">
        <f>IF(V$36=0,0,V$36/PPA_fec!V$36)</f>
        <v>0.49577866015709221</v>
      </c>
      <c r="W150" s="306">
        <f>IF(W$36=0,0,W$36/PPA_fec!W$36)</f>
        <v>0.49577866015709227</v>
      </c>
      <c r="X150" s="306">
        <f>IF(X$36=0,0,X$36/PPA_fec!X$36)</f>
        <v>0.49577866015709227</v>
      </c>
      <c r="Y150" s="306">
        <f>IF(Y$36=0,0,Y$36/PPA_fec!Y$36)</f>
        <v>0.49577866015709215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0.77356302376894048</v>
      </c>
      <c r="C151" s="307">
        <f>IF(C$37=0,0,C$37/PPA_fec!C$37)</f>
        <v>0.7222861588313606</v>
      </c>
      <c r="D151" s="307">
        <f>IF(D$37=0,0,D$37/PPA_fec!D$37)</f>
        <v>0.77583615537322947</v>
      </c>
      <c r="E151" s="307">
        <f>IF(E$37=0,0,E$37/PPA_fec!E$37)</f>
        <v>0.7729229864180942</v>
      </c>
      <c r="F151" s="307">
        <f>IF(F$37=0,0,F$37/PPA_fec!F$37)</f>
        <v>0.78764854749550717</v>
      </c>
      <c r="G151" s="307">
        <f>IF(G$37=0,0,G$37/PPA_fec!G$37)</f>
        <v>0.76613635295286642</v>
      </c>
      <c r="H151" s="307">
        <f>IF(H$37=0,0,H$37/PPA_fec!H$37)</f>
        <v>0.73585394182565278</v>
      </c>
      <c r="I151" s="307">
        <f>IF(I$37=0,0,I$37/PPA_fec!I$37)</f>
        <v>0.81436984889367814</v>
      </c>
      <c r="J151" s="307">
        <f>IF(J$37=0,0,J$37/PPA_fec!J$37)</f>
        <v>0.81107753070010957</v>
      </c>
      <c r="K151" s="307">
        <f>IF(K$37=0,0,K$37/PPA_fec!K$37)</f>
        <v>0.84603984432902524</v>
      </c>
      <c r="L151" s="307">
        <f>IF(L$37=0,0,L$37/PPA_fec!L$37)</f>
        <v>0.78790399091129371</v>
      </c>
      <c r="M151" s="307">
        <f>IF(M$37=0,0,M$37/PPA_fec!M$37)</f>
        <v>0.83099697942865935</v>
      </c>
      <c r="N151" s="307">
        <f>IF(N$37=0,0,N$37/PPA_fec!N$37)</f>
        <v>0.8484574675202623</v>
      </c>
      <c r="O151" s="307">
        <f>IF(O$37=0,0,O$37/PPA_fec!O$37)</f>
        <v>0.81110554438222038</v>
      </c>
      <c r="P151" s="307">
        <f>IF(P$37=0,0,P$37/PPA_fec!P$37)</f>
        <v>0.8586392575195636</v>
      </c>
      <c r="Q151" s="307">
        <f>IF(Q$37=0,0,Q$37/PPA_fec!Q$37)</f>
        <v>0.85772486937056547</v>
      </c>
      <c r="R151" s="307">
        <f>IF(R$37=0,0,R$37/PPA_fec!R$37)</f>
        <v>0.81910440379338478</v>
      </c>
      <c r="S151" s="307">
        <f>IF(S$37=0,0,S$37/PPA_fec!S$37)</f>
        <v>0.77683357642747319</v>
      </c>
      <c r="T151" s="307">
        <f>IF(T$37=0,0,T$37/PPA_fec!T$37)</f>
        <v>0.82276177885658031</v>
      </c>
      <c r="U151" s="307">
        <f>IF(U$37=0,0,U$37/PPA_fec!U$37)</f>
        <v>0.82487818251050682</v>
      </c>
      <c r="V151" s="307">
        <f>IF(V$37=0,0,V$37/PPA_fec!V$37)</f>
        <v>0.80364210083378074</v>
      </c>
      <c r="W151" s="307">
        <f>IF(W$37=0,0,W$37/PPA_fec!W$37)</f>
        <v>0.77581212857058068</v>
      </c>
      <c r="X151" s="307">
        <f>IF(X$37=0,0,X$37/PPA_fec!X$37)</f>
        <v>0.8225989853430109</v>
      </c>
      <c r="Y151" s="307">
        <f>IF(Y$37=0,0,Y$37/PPA_fec!Y$37)</f>
        <v>0.77016023805557821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0.65613280169318211</v>
      </c>
      <c r="C152" s="308">
        <f>IF(C$43=0,0,C$43/PPA_fec!C$43)</f>
        <v>0.66970416665386545</v>
      </c>
      <c r="D152" s="308">
        <f>IF(D$43=0,0,D$43/PPA_fec!D$43)</f>
        <v>0.66153044219171886</v>
      </c>
      <c r="E152" s="308">
        <f>IF(E$43=0,0,E$43/PPA_fec!E$43)</f>
        <v>0.66648357608083852</v>
      </c>
      <c r="F152" s="308">
        <f>IF(F$43=0,0,F$43/PPA_fec!F$43)</f>
        <v>0.66294196114062953</v>
      </c>
      <c r="G152" s="308">
        <f>IF(G$43=0,0,G$43/PPA_fec!G$43)</f>
        <v>0.669633066692229</v>
      </c>
      <c r="H152" s="308">
        <f>IF(H$43=0,0,H$43/PPA_fec!H$43)</f>
        <v>0.69759839192563877</v>
      </c>
      <c r="I152" s="308">
        <f>IF(I$43=0,0,I$43/PPA_fec!I$43)</f>
        <v>0.68384611772656378</v>
      </c>
      <c r="J152" s="308">
        <f>IF(J$43=0,0,J$43/PPA_fec!J$43)</f>
        <v>0.68595503589024154</v>
      </c>
      <c r="K152" s="308">
        <f>IF(K$43=0,0,K$43/PPA_fec!K$43)</f>
        <v>0.66681793846074988</v>
      </c>
      <c r="L152" s="308">
        <f>IF(L$43=0,0,L$43/PPA_fec!L$43)</f>
        <v>0.67714512644587832</v>
      </c>
      <c r="M152" s="308">
        <f>IF(M$43=0,0,M$43/PPA_fec!M$43)</f>
        <v>0.67023142333510999</v>
      </c>
      <c r="N152" s="308">
        <f>IF(N$43=0,0,N$43/PPA_fec!N$43)</f>
        <v>0.66646790389316979</v>
      </c>
      <c r="O152" s="308">
        <f>IF(O$43=0,0,O$43/PPA_fec!O$43)</f>
        <v>0.67522909658480468</v>
      </c>
      <c r="P152" s="308">
        <f>IF(P$43=0,0,P$43/PPA_fec!P$43)</f>
        <v>0.67034729751268718</v>
      </c>
      <c r="Q152" s="308">
        <f>IF(Q$43=0,0,Q$43/PPA_fec!Q$43)</f>
        <v>0.67026403662183842</v>
      </c>
      <c r="R152" s="308">
        <f>IF(R$43=0,0,R$43/PPA_fec!R$43)</f>
        <v>0.68628516262619954</v>
      </c>
      <c r="S152" s="308">
        <f>IF(S$43=0,0,S$43/PPA_fec!S$43)</f>
        <v>0.69967821736412616</v>
      </c>
      <c r="T152" s="308">
        <f>IF(T$43=0,0,T$43/PPA_fec!T$43)</f>
        <v>0.6840737969264794</v>
      </c>
      <c r="U152" s="308">
        <f>IF(U$43=0,0,U$43/PPA_fec!U$43)</f>
        <v>0.68223881005595144</v>
      </c>
      <c r="V152" s="308">
        <f>IF(V$43=0,0,V$43/PPA_fec!V$43)</f>
        <v>0.68971691857893169</v>
      </c>
      <c r="W152" s="308">
        <f>IF(W$43=0,0,W$43/PPA_fec!W$43)</f>
        <v>0.69682787813976588</v>
      </c>
      <c r="X152" s="308">
        <f>IF(X$43=0,0,X$43/PPA_fec!X$43)</f>
        <v>0.68407813564051922</v>
      </c>
      <c r="Y152" s="308">
        <f>IF(Y$43=0,0,Y$43/PPA_fec!Y$43)</f>
        <v>0.70291449932228167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0.7691522938967289</v>
      </c>
      <c r="C153" s="308">
        <f>IF(C$56=0,0,C$56/PPA_fec!C$56)</f>
        <v>0.7721022946233268</v>
      </c>
      <c r="D153" s="308">
        <f>IF(D$56=0,0,D$56/PPA_fec!D$56)</f>
        <v>0.77039734727761788</v>
      </c>
      <c r="E153" s="308">
        <f>IF(E$56=0,0,E$56/PPA_fec!E$56)</f>
        <v>0.77823430576610819</v>
      </c>
      <c r="F153" s="308">
        <f>IF(F$56=0,0,F$56/PPA_fec!F$56)</f>
        <v>0.77599212083126179</v>
      </c>
      <c r="G153" s="308">
        <f>IF(G$56=0,0,G$56/PPA_fec!G$56)</f>
        <v>0.7811247796004176</v>
      </c>
      <c r="H153" s="308">
        <f>IF(H$56=0,0,H$56/PPA_fec!H$56)</f>
        <v>0.80651876516588339</v>
      </c>
      <c r="I153" s="308">
        <f>IF(I$56=0,0,I$56/PPA_fec!I$56)</f>
        <v>0.81062589558385967</v>
      </c>
      <c r="J153" s="308">
        <f>IF(J$56=0,0,J$56/PPA_fec!J$56)</f>
        <v>0.81602755397509263</v>
      </c>
      <c r="K153" s="308">
        <f>IF(K$56=0,0,K$56/PPA_fec!K$56)</f>
        <v>0.75281002901743344</v>
      </c>
      <c r="L153" s="308">
        <f>IF(L$56=0,0,L$56/PPA_fec!L$56)</f>
        <v>0.76014193621228332</v>
      </c>
      <c r="M153" s="308">
        <f>IF(M$56=0,0,M$56/PPA_fec!M$56)</f>
        <v>0.76291647486820613</v>
      </c>
      <c r="N153" s="308">
        <f>IF(N$56=0,0,N$56/PPA_fec!N$56)</f>
        <v>0.75328999384339679</v>
      </c>
      <c r="O153" s="308">
        <f>IF(O$56=0,0,O$56/PPA_fec!O$56)</f>
        <v>0.7693667793501936</v>
      </c>
      <c r="P153" s="308">
        <f>IF(P$56=0,0,P$56/PPA_fec!P$56)</f>
        <v>0.7981550625477285</v>
      </c>
      <c r="Q153" s="308">
        <f>IF(Q$56=0,0,Q$56/PPA_fec!Q$56)</f>
        <v>0.79678895237364977</v>
      </c>
      <c r="R153" s="308">
        <f>IF(R$56=0,0,R$56/PPA_fec!R$56)</f>
        <v>0.8098505012920364</v>
      </c>
      <c r="S153" s="308">
        <f>IF(S$56=0,0,S$56/PPA_fec!S$56)</f>
        <v>0.8194728666684381</v>
      </c>
      <c r="T153" s="308">
        <f>IF(T$56=0,0,T$56/PPA_fec!T$56)</f>
        <v>0.81164464413359272</v>
      </c>
      <c r="U153" s="308">
        <f>IF(U$56=0,0,U$56/PPA_fec!U$56)</f>
        <v>0.80321446878032399</v>
      </c>
      <c r="V153" s="308">
        <f>IF(V$56=0,0,V$56/PPA_fec!V$56)</f>
        <v>0.80306128954614842</v>
      </c>
      <c r="W153" s="308">
        <f>IF(W$56=0,0,W$56/PPA_fec!W$56)</f>
        <v>0.80720591105228301</v>
      </c>
      <c r="X153" s="308">
        <f>IF(X$56=0,0,X$56/PPA_fec!X$56)</f>
        <v>0.79713646050737441</v>
      </c>
      <c r="Y153" s="308">
        <f>IF(Y$56=0,0,Y$56/PPA_fec!Y$56)</f>
        <v>0.80930730883112767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0.74703541331719792</v>
      </c>
      <c r="C154" s="309">
        <f>IF(C$69=0,0,C$69/PPA_fec!C$69)</f>
        <v>0.74582279765839421</v>
      </c>
      <c r="D154" s="309">
        <f>IF(D$69=0,0,D$69/PPA_fec!D$69)</f>
        <v>0.74889286097458996</v>
      </c>
      <c r="E154" s="309">
        <f>IF(E$69=0,0,E$69/PPA_fec!E$69)</f>
        <v>0.75613120914339849</v>
      </c>
      <c r="F154" s="309">
        <f>IF(F$69=0,0,F$69/PPA_fec!F$69)</f>
        <v>0.75579293689849891</v>
      </c>
      <c r="G154" s="309">
        <f>IF(G$69=0,0,G$69/PPA_fec!G$69)</f>
        <v>0.75820569169400553</v>
      </c>
      <c r="H154" s="309">
        <f>IF(H$69=0,0,H$69/PPA_fec!H$69)</f>
        <v>0.77700193373989546</v>
      </c>
      <c r="I154" s="309">
        <f>IF(I$69=0,0,I$69/PPA_fec!I$69)</f>
        <v>0.79075881471816456</v>
      </c>
      <c r="J154" s="309">
        <f>IF(J$69=0,0,J$69/PPA_fec!J$69)</f>
        <v>0.79530348877473422</v>
      </c>
      <c r="K154" s="309">
        <f>IF(K$69=0,0,K$69/PPA_fec!K$69)</f>
        <v>0.73804622219996741</v>
      </c>
      <c r="L154" s="309">
        <f>IF(L$69=0,0,L$69/PPA_fec!L$69)</f>
        <v>0.73969157895829796</v>
      </c>
      <c r="M154" s="309">
        <f>IF(M$69=0,0,M$69/PPA_fec!M$69)</f>
        <v>0.74683236694279542</v>
      </c>
      <c r="N154" s="309">
        <f>IF(N$69=0,0,N$69/PPA_fec!N$69)</f>
        <v>0.73898342078231949</v>
      </c>
      <c r="O154" s="309">
        <f>IF(O$69=0,0,O$69/PPA_fec!O$69)</f>
        <v>0.75046418723502906</v>
      </c>
      <c r="P154" s="309">
        <f>IF(P$69=0,0,P$69/PPA_fec!P$69)</f>
        <v>0.79248652711176104</v>
      </c>
      <c r="Q154" s="309">
        <f>IF(Q$69=0,0,Q$69/PPA_fec!Q$69)</f>
        <v>0.79070433756303526</v>
      </c>
      <c r="R154" s="309">
        <f>IF(R$69=0,0,R$69/PPA_fec!R$69)</f>
        <v>0.78813286676937877</v>
      </c>
      <c r="S154" s="309">
        <f>IF(S$69=0,0,S$69/PPA_fec!S$69)</f>
        <v>0.79178028306179793</v>
      </c>
      <c r="T154" s="309">
        <f>IF(T$69=0,0,T$69/PPA_fec!T$69)</f>
        <v>0.79173917275758987</v>
      </c>
      <c r="U154" s="309">
        <f>IF(U$69=0,0,U$69/PPA_fec!U$69)</f>
        <v>0.78352734631511567</v>
      </c>
      <c r="V154" s="309">
        <f>IF(V$69=0,0,V$69/PPA_fec!V$69)</f>
        <v>0.77892414904017582</v>
      </c>
      <c r="W154" s="309">
        <f>IF(W$69=0,0,W$69/PPA_fec!W$69)</f>
        <v>0.78036376364368432</v>
      </c>
      <c r="X154" s="309">
        <f>IF(X$69=0,0,X$69/PPA_fec!X$69)</f>
        <v>0.77552067898306842</v>
      </c>
      <c r="Y154" s="309">
        <f>IF(Y$69=0,0,Y$69/PPA_fec!Y$69)</f>
        <v>0.78061072065098402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0.69631235699176397</v>
      </c>
      <c r="C156" s="322">
        <f>IF(C$83=0,0,C$83/PPA_fec!C$83)</f>
        <v>0.6903267327569178</v>
      </c>
      <c r="D156" s="322">
        <f>IF(D$83=0,0,D$83/PPA_fec!D$83)</f>
        <v>0.69766422244163095</v>
      </c>
      <c r="E156" s="322">
        <f>IF(E$83=0,0,E$83/PPA_fec!E$83)</f>
        <v>0.70098732046945722</v>
      </c>
      <c r="F156" s="322">
        <f>IF(F$83=0,0,F$83/PPA_fec!F$83)</f>
        <v>0.70476721470387094</v>
      </c>
      <c r="G156" s="322">
        <f>IF(G$83=0,0,G$83/PPA_fec!G$83)</f>
        <v>0.70526494402192985</v>
      </c>
      <c r="H156" s="322">
        <f>IF(H$83=0,0,H$83/PPA_fec!H$83)</f>
        <v>0.70712333804578653</v>
      </c>
      <c r="I156" s="322">
        <f>IF(I$83=0,0,I$83/PPA_fec!I$83)</f>
        <v>0.71507354008926394</v>
      </c>
      <c r="J156" s="322">
        <f>IF(J$83=0,0,J$83/PPA_fec!J$83)</f>
        <v>0.71645183879562857</v>
      </c>
      <c r="K156" s="322">
        <f>IF(K$83=0,0,K$83/PPA_fec!K$83)</f>
        <v>0.72612979227656804</v>
      </c>
      <c r="L156" s="322">
        <f>IF(L$83=0,0,L$83/PPA_fec!L$83)</f>
        <v>0.72035254190039588</v>
      </c>
      <c r="M156" s="322">
        <f>IF(M$83=0,0,M$83/PPA_fec!M$83)</f>
        <v>0.72507682702400544</v>
      </c>
      <c r="N156" s="322">
        <f>IF(N$83=0,0,N$83/PPA_fec!N$83)</f>
        <v>0.72962164630889326</v>
      </c>
      <c r="O156" s="322">
        <f>IF(O$83=0,0,O$83/PPA_fec!O$83)</f>
        <v>0.72353741225055235</v>
      </c>
      <c r="P156" s="322">
        <f>IF(P$83=0,0,P$83/PPA_fec!P$83)</f>
        <v>0.72813249949823278</v>
      </c>
      <c r="Q156" s="322">
        <f>IF(Q$83=0,0,Q$83/PPA_fec!Q$83)</f>
        <v>0.72788507672560698</v>
      </c>
      <c r="R156" s="322">
        <f>IF(R$83=0,0,R$83/PPA_fec!R$83)</f>
        <v>0.73149775047765764</v>
      </c>
      <c r="S156" s="322">
        <f>IF(S$83=0,0,S$83/PPA_fec!S$83)</f>
        <v>0.73315844813057762</v>
      </c>
      <c r="T156" s="322">
        <f>IF(T$83=0,0,T$83/PPA_fec!T$83)</f>
        <v>0.73733554395028367</v>
      </c>
      <c r="U156" s="322">
        <f>IF(U$83=0,0,U$83/PPA_fec!U$83)</f>
        <v>0.74514966660977655</v>
      </c>
      <c r="V156" s="322">
        <f>IF(V$83=0,0,V$83/PPA_fec!V$83)</f>
        <v>0.74994088305633866</v>
      </c>
      <c r="W156" s="322">
        <f>IF(W$83=0,0,W$83/PPA_fec!W$83)</f>
        <v>0.75171524606503959</v>
      </c>
      <c r="X156" s="322">
        <f>IF(X$83=0,0,X$83/PPA_fec!X$83)</f>
        <v>0.75856004412514721</v>
      </c>
      <c r="Y156" s="322">
        <f>IF(Y$83=0,0,Y$83/PPA_fec!Y$83)</f>
        <v>0.75674074093989607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0.5199630029636696</v>
      </c>
      <c r="C157" s="334">
        <f>IF(C$84=0,0,C$84/PPA_fec!C$84)</f>
        <v>0.52081583198596593</v>
      </c>
      <c r="D157" s="334">
        <f>IF(D$84=0,0,D$84/PPA_fec!D$84)</f>
        <v>0.52228444693757969</v>
      </c>
      <c r="E157" s="334">
        <f>IF(E$84=0,0,E$84/PPA_fec!E$84)</f>
        <v>0.52505600224382187</v>
      </c>
      <c r="F157" s="334">
        <f>IF(F$84=0,0,F$84/PPA_fec!F$84)</f>
        <v>0.5275504020194397</v>
      </c>
      <c r="G157" s="334">
        <f>IF(G$84=0,0,G$84/PPA_fec!G$84)</f>
        <v>0.52979536181749565</v>
      </c>
      <c r="H157" s="334">
        <f>IF(H$84=0,0,H$84/PPA_fec!H$84)</f>
        <v>0.53181582563574614</v>
      </c>
      <c r="I157" s="334">
        <f>IF(I$84=0,0,I$84/PPA_fec!I$84)</f>
        <v>0.53363424307217155</v>
      </c>
      <c r="J157" s="334">
        <f>IF(J$84=0,0,J$84/PPA_fec!J$84)</f>
        <v>0.5352708187649543</v>
      </c>
      <c r="K157" s="334">
        <f>IF(K$84=0,0,K$84/PPA_fec!K$84)</f>
        <v>0.53674373688845889</v>
      </c>
      <c r="L157" s="334">
        <f>IF(L$84=0,0,L$84/PPA_fec!L$84)</f>
        <v>0.53806936319961307</v>
      </c>
      <c r="M157" s="334">
        <f>IF(M$84=0,0,M$84/PPA_fec!M$84)</f>
        <v>0.53926242687965198</v>
      </c>
      <c r="N157" s="334">
        <f>IF(N$84=0,0,N$84/PPA_fec!N$84)</f>
        <v>0.54033618419168661</v>
      </c>
      <c r="O157" s="334">
        <f>IF(O$84=0,0,O$84/PPA_fec!O$84)</f>
        <v>0.5413025657725179</v>
      </c>
      <c r="P157" s="334">
        <f>IF(P$84=0,0,P$84/PPA_fec!P$84)</f>
        <v>0.54159233855324518</v>
      </c>
      <c r="Q157" s="334">
        <f>IF(Q$84=0,0,Q$84/PPA_fec!Q$84)</f>
        <v>0.54159233855324518</v>
      </c>
      <c r="R157" s="334">
        <f>IF(R$84=0,0,R$84/PPA_fec!R$84)</f>
        <v>0.54243310469792083</v>
      </c>
      <c r="S157" s="334">
        <f>IF(S$84=0,0,S$84/PPA_fec!S$84)</f>
        <v>0.54318979422812863</v>
      </c>
      <c r="T157" s="334">
        <f>IF(T$84=0,0,T$84/PPA_fec!T$84)</f>
        <v>0.54387081480531574</v>
      </c>
      <c r="U157" s="334">
        <f>IF(U$84=0,0,U$84/PPA_fec!U$84)</f>
        <v>0.54448373332478406</v>
      </c>
      <c r="V157" s="334">
        <f>IF(V$84=0,0,V$84/PPA_fec!V$84)</f>
        <v>0.54449999999999998</v>
      </c>
      <c r="W157" s="334">
        <f>IF(W$84=0,0,W$84/PPA_fec!W$84)</f>
        <v>0.54449999999999987</v>
      </c>
      <c r="X157" s="334">
        <f>IF(X$84=0,0,X$84/PPA_fec!X$84)</f>
        <v>0.54449999999999998</v>
      </c>
      <c r="Y157" s="334">
        <f>IF(Y$84=0,0,Y$84/PPA_fec!Y$84)</f>
        <v>0.54449999999999998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0.13061705233580273</v>
      </c>
      <c r="C158" s="335">
        <f>IF(C$85=0,0,C$85/PPA_fec!C$85)</f>
        <v>0.13083128683403403</v>
      </c>
      <c r="D158" s="335">
        <f>IF(D$85=0,0,D$85/PPA_fec!D$85)</f>
        <v>0.13120020953603917</v>
      </c>
      <c r="E158" s="335">
        <f>IF(E$85=0,0,E$85/PPA_fec!E$85)</f>
        <v>0.13253735463014069</v>
      </c>
      <c r="F158" s="335">
        <f>IF(F$85=0,0,F$85/PPA_fec!F$85)</f>
        <v>0.13253735463014071</v>
      </c>
      <c r="G158" s="335">
        <f>IF(G$85=0,0,G$85/PPA_fec!G$85)</f>
        <v>0.13321565759689685</v>
      </c>
      <c r="H158" s="335">
        <f>IF(H$85=0,0,H$85/PPA_fec!H$85)</f>
        <v>0.13605043902406605</v>
      </c>
      <c r="I158" s="335">
        <f>IF(I$85=0,0,I$85/PPA_fec!I$85)</f>
        <v>0.13605043902406602</v>
      </c>
      <c r="J158" s="335">
        <f>IF(J$85=0,0,J$85/PPA_fec!J$85)</f>
        <v>0.13605043902406613</v>
      </c>
      <c r="K158" s="335">
        <f>IF(K$85=0,0,K$85/PPA_fec!K$85)</f>
        <v>0.13605043902406611</v>
      </c>
      <c r="L158" s="335">
        <f>IF(L$85=0,0,L$85/PPA_fec!L$85)</f>
        <v>0.13605043902406608</v>
      </c>
      <c r="M158" s="335">
        <f>IF(M$85=0,0,M$85/PPA_fec!M$85)</f>
        <v>0.13605043902406611</v>
      </c>
      <c r="N158" s="335">
        <f>IF(N$85=0,0,N$85/PPA_fec!N$85)</f>
        <v>0.13605043902406608</v>
      </c>
      <c r="O158" s="335">
        <f>IF(O$85=0,0,O$85/PPA_fec!O$85)</f>
        <v>0.13605043902406605</v>
      </c>
      <c r="P158" s="335">
        <f>IF(P$85=0,0,P$85/PPA_fec!P$85)</f>
        <v>0.13605043902406599</v>
      </c>
      <c r="Q158" s="335">
        <f>IF(Q$85=0,0,Q$85/PPA_fec!Q$85)</f>
        <v>0.13605043902406608</v>
      </c>
      <c r="R158" s="335">
        <f>IF(R$85=0,0,R$85/PPA_fec!R$85)</f>
        <v>0.13922078127691687</v>
      </c>
      <c r="S158" s="335">
        <f>IF(S$85=0,0,S$85/PPA_fec!S$85)</f>
        <v>0.14207408930448259</v>
      </c>
      <c r="T158" s="335">
        <f>IF(T$85=0,0,T$85/PPA_fec!T$85)</f>
        <v>0.14380379640018168</v>
      </c>
      <c r="U158" s="335">
        <f>IF(U$85=0,0,U$85/PPA_fec!U$85)</f>
        <v>0.14619880291542098</v>
      </c>
      <c r="V158" s="335">
        <f>IF(V$85=0,0,V$85/PPA_fec!V$85)</f>
        <v>0.14835430877913625</v>
      </c>
      <c r="W158" s="335">
        <f>IF(W$85=0,0,W$85/PPA_fec!W$85)</f>
        <v>0.15029426405648011</v>
      </c>
      <c r="X158" s="335">
        <f>IF(X$85=0,0,X$85/PPA_fec!X$85)</f>
        <v>0.15204022380608948</v>
      </c>
      <c r="Y158" s="335">
        <f>IF(Y$85=0,0,Y$85/PPA_fec!Y$85)</f>
        <v>0.15361158758073798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0.73270139596377393</v>
      </c>
      <c r="C159" s="335">
        <f>IF(C$86=0,0,C$86/PPA_fec!C$86)</f>
        <v>0.73390315264952488</v>
      </c>
      <c r="D159" s="335">
        <f>IF(D$86=0,0,D$86/PPA_fec!D$86)</f>
        <v>0.73597263878420638</v>
      </c>
      <c r="E159" s="335">
        <f>IF(E$86=0,0,E$86/PPA_fec!E$86)</f>
        <v>0.73899137682151894</v>
      </c>
      <c r="F159" s="335">
        <f>IF(F$86=0,0,F$86/PPA_fec!F$86)</f>
        <v>0.74170824105510003</v>
      </c>
      <c r="G159" s="335">
        <f>IF(G$86=0,0,G$86/PPA_fec!G$86)</f>
        <v>0.74415341886532282</v>
      </c>
      <c r="H159" s="335">
        <f>IF(H$86=0,0,H$86/PPA_fec!H$86)</f>
        <v>0.74635407889452388</v>
      </c>
      <c r="I159" s="335">
        <f>IF(I$86=0,0,I$86/PPA_fec!I$86)</f>
        <v>0.74833467292080436</v>
      </c>
      <c r="J159" s="335">
        <f>IF(J$86=0,0,J$86/PPA_fec!J$86)</f>
        <v>0.75011720754445677</v>
      </c>
      <c r="K159" s="335">
        <f>IF(K$86=0,0,K$86/PPA_fec!K$86)</f>
        <v>0.75172148870574407</v>
      </c>
      <c r="L159" s="335">
        <f>IF(L$86=0,0,L$86/PPA_fec!L$86)</f>
        <v>0.75316534175090299</v>
      </c>
      <c r="M159" s="335">
        <f>IF(M$86=0,0,M$86/PPA_fec!M$86)</f>
        <v>0.75446480949154582</v>
      </c>
      <c r="N159" s="335">
        <f>IF(N$86=0,0,N$86/PPA_fec!N$86)</f>
        <v>0.75563433045812456</v>
      </c>
      <c r="O159" s="335">
        <f>IF(O$86=0,0,O$86/PPA_fec!O$86)</f>
        <v>0.75668689932804489</v>
      </c>
      <c r="P159" s="335">
        <f>IF(P$86=0,0,P$86/PPA_fec!P$86)</f>
        <v>0.75763421131097342</v>
      </c>
      <c r="Q159" s="335">
        <f>IF(Q$86=0,0,Q$86/PPA_fec!Q$86)</f>
        <v>0.75848679209560899</v>
      </c>
      <c r="R159" s="335">
        <f>IF(R$86=0,0,R$86/PPA_fec!R$86)</f>
        <v>0.75849841896575698</v>
      </c>
      <c r="S159" s="335">
        <f>IF(S$86=0,0,S$86/PPA_fec!S$86)</f>
        <v>0.7584984189657572</v>
      </c>
      <c r="T159" s="335">
        <f>IF(T$86=0,0,T$86/PPA_fec!T$86)</f>
        <v>0.75849841896575665</v>
      </c>
      <c r="U159" s="335">
        <f>IF(U$86=0,0,U$86/PPA_fec!U$86)</f>
        <v>0.75849841896575709</v>
      </c>
      <c r="V159" s="335">
        <f>IF(V$86=0,0,V$86/PPA_fec!V$86)</f>
        <v>0.75849841896575709</v>
      </c>
      <c r="W159" s="335">
        <f>IF(W$86=0,0,W$86/PPA_fec!W$86)</f>
        <v>0.75849841896575698</v>
      </c>
      <c r="X159" s="335">
        <f>IF(X$86=0,0,X$86/PPA_fec!X$86)</f>
        <v>0.75849841896575698</v>
      </c>
      <c r="Y159" s="335">
        <f>IF(Y$86=0,0,Y$86/PPA_fec!Y$86)</f>
        <v>0.75849841896575732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0.52013783122111135</v>
      </c>
      <c r="C160" s="335">
        <f>IF(C$87=0,0,C$87/PPA_fec!C$87)</f>
        <v>0.52099094699190884</v>
      </c>
      <c r="D160" s="335">
        <f>IF(D$87=0,0,D$87/PPA_fec!D$87)</f>
        <v>0.52246005573902632</v>
      </c>
      <c r="E160" s="335">
        <f>IF(E$87=0,0,E$87/PPA_fec!E$87)</f>
        <v>0.52778477970757698</v>
      </c>
      <c r="F160" s="335">
        <f>IF(F$87=0,0,F$87/PPA_fec!F$87)</f>
        <v>0.52778477970757698</v>
      </c>
      <c r="G160" s="335">
        <f>IF(G$87=0,0,G$87/PPA_fec!G$87)</f>
        <v>0.53048588976732913</v>
      </c>
      <c r="H160" s="335">
        <f>IF(H$87=0,0,H$87/PPA_fec!H$87)</f>
        <v>0.54177443928782321</v>
      </c>
      <c r="I160" s="335">
        <f>IF(I$87=0,0,I$87/PPA_fec!I$87)</f>
        <v>0.54177443928782332</v>
      </c>
      <c r="J160" s="335">
        <f>IF(J$87=0,0,J$87/PPA_fec!J$87)</f>
        <v>0.54177443928782332</v>
      </c>
      <c r="K160" s="335">
        <f>IF(K$87=0,0,K$87/PPA_fec!K$87)</f>
        <v>0.54177443928782298</v>
      </c>
      <c r="L160" s="335">
        <f>IF(L$87=0,0,L$87/PPA_fec!L$87)</f>
        <v>0.5417744392878231</v>
      </c>
      <c r="M160" s="335">
        <f>IF(M$87=0,0,M$87/PPA_fec!M$87)</f>
        <v>0.54177443928782287</v>
      </c>
      <c r="N160" s="335">
        <f>IF(N$87=0,0,N$87/PPA_fec!N$87)</f>
        <v>0.5417744392878231</v>
      </c>
      <c r="O160" s="335">
        <f>IF(O$87=0,0,O$87/PPA_fec!O$87)</f>
        <v>0.54177443928782298</v>
      </c>
      <c r="P160" s="335">
        <f>IF(P$87=0,0,P$87/PPA_fec!P$87)</f>
        <v>0.54177443928782321</v>
      </c>
      <c r="Q160" s="335">
        <f>IF(Q$87=0,0,Q$87/PPA_fec!Q$87)</f>
        <v>0.5417744392878231</v>
      </c>
      <c r="R160" s="335">
        <f>IF(R$87=0,0,R$87/PPA_fec!R$87)</f>
        <v>0.55274921328426929</v>
      </c>
      <c r="S160" s="335">
        <f>IF(S$87=0,0,S$87/PPA_fec!S$87)</f>
        <v>0.56262650988107088</v>
      </c>
      <c r="T160" s="335">
        <f>IF(T$87=0,0,T$87/PPA_fec!T$87)</f>
        <v>0.57151607681819239</v>
      </c>
      <c r="U160" s="335">
        <f>IF(U$87=0,0,U$87/PPA_fec!U$87)</f>
        <v>0.57951668706160175</v>
      </c>
      <c r="V160" s="335">
        <f>IF(V$87=0,0,V$87/PPA_fec!V$87)</f>
        <v>0.58671723628067018</v>
      </c>
      <c r="W160" s="335">
        <f>IF(W$87=0,0,W$87/PPA_fec!W$87)</f>
        <v>0.59319773057783154</v>
      </c>
      <c r="X160" s="335">
        <f>IF(X$87=0,0,X$87/PPA_fec!X$87)</f>
        <v>0.59903017544527715</v>
      </c>
      <c r="Y160" s="335">
        <f>IF(Y$87=0,0,Y$87/PPA_fec!Y$87)</f>
        <v>0.60427937582597802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0.85691092872417218</v>
      </c>
      <c r="C161" s="336">
        <f>IF(C$88=0,0,C$88/PPA_fec!C$88)</f>
        <v>0.79687740295845455</v>
      </c>
      <c r="D161" s="336">
        <f>IF(D$88=0,0,D$88/PPA_fec!D$88)</f>
        <v>0.85260022509930677</v>
      </c>
      <c r="E161" s="336">
        <f>IF(E$88=0,0,E$88/PPA_fec!E$88)</f>
        <v>0.85349106270944197</v>
      </c>
      <c r="F161" s="336">
        <f>IF(F$88=0,0,F$88/PPA_fec!F$88)</f>
        <v>0.86975158929980512</v>
      </c>
      <c r="G161" s="336">
        <f>IF(G$88=0,0,G$88/PPA_fec!G$88)</f>
        <v>0.84838671397251708</v>
      </c>
      <c r="H161" s="336">
        <f>IF(H$88=0,0,H$88/PPA_fec!H$88)</f>
        <v>0.81187813864870861</v>
      </c>
      <c r="I161" s="336">
        <f>IF(I$88=0,0,I$88/PPA_fec!I$88)</f>
        <v>0.89568910153871795</v>
      </c>
      <c r="J161" s="336">
        <f>IF(J$88=0,0,J$88/PPA_fec!J$88)</f>
        <v>0.8920680274913626</v>
      </c>
      <c r="K161" s="336">
        <f>IF(K$88=0,0,K$88/PPA_fec!K$88)</f>
        <v>0.93052151803320982</v>
      </c>
      <c r="L161" s="336">
        <f>IF(L$88=0,0,L$88/PPA_fec!L$88)</f>
        <v>0.86658048388803133</v>
      </c>
      <c r="M161" s="336">
        <f>IF(M$88=0,0,M$88/PPA_fec!M$88)</f>
        <v>0.91397654136753192</v>
      </c>
      <c r="N161" s="336">
        <f>IF(N$88=0,0,N$88/PPA_fec!N$88)</f>
        <v>0.93318055403136213</v>
      </c>
      <c r="O161" s="336">
        <f>IF(O$88=0,0,O$88/PPA_fec!O$88)</f>
        <v>0.89209883849178873</v>
      </c>
      <c r="P161" s="336">
        <f>IF(P$88=0,0,P$88/PPA_fec!P$88)</f>
        <v>0.94437905106427533</v>
      </c>
      <c r="Q161" s="336">
        <f>IF(Q$88=0,0,Q$88/PPA_fec!Q$88)</f>
        <v>0.94337335629211994</v>
      </c>
      <c r="R161" s="336">
        <f>IF(R$88=0,0,R$88/PPA_fec!R$88)</f>
        <v>0.92898678806865553</v>
      </c>
      <c r="S161" s="336">
        <f>IF(S$88=0,0,S$88/PPA_fec!S$88)</f>
        <v>0.90309616128860926</v>
      </c>
      <c r="T161" s="336">
        <f>IF(T$88=0,0,T$88/PPA_fec!T$88)</f>
        <v>0.95648930052360626</v>
      </c>
      <c r="U161" s="336">
        <f>IF(U$88=0,0,U$88/PPA_fec!U$88)</f>
        <v>0.99201610631608705</v>
      </c>
      <c r="V161" s="336">
        <f>IF(V$88=0,0,V$88/PPA_fec!V$88)</f>
        <v>0.9853200468829495</v>
      </c>
      <c r="W161" s="336">
        <f>IF(W$88=0,0,W$88/PPA_fec!W$88)</f>
        <v>0.9675475521643051</v>
      </c>
      <c r="X161" s="336">
        <f>IF(X$88=0,0,X$88/PPA_fec!X$88)</f>
        <v>1.0346233498164281</v>
      </c>
      <c r="Y161" s="336">
        <f>IF(Y$88=0,0,Y$88/PPA_fec!Y$88)</f>
        <v>0.96867610554549977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0.68245144138981662</v>
      </c>
      <c r="C162" s="337">
        <f>IF(C$94=0,0,C$94/PPA_fec!C$94)</f>
        <v>0.68357077948158029</v>
      </c>
      <c r="D162" s="337">
        <f>IF(D$94=0,0,D$94/PPA_fec!D$94)</f>
        <v>0.68549833660557336</v>
      </c>
      <c r="E162" s="337">
        <f>IF(E$94=0,0,E$94/PPA_fec!E$94)</f>
        <v>0.68962350294501595</v>
      </c>
      <c r="F162" s="337">
        <f>IF(F$94=0,0,F$94/PPA_fec!F$94)</f>
        <v>0.69248468777870231</v>
      </c>
      <c r="G162" s="337">
        <f>IF(G$94=0,0,G$94/PPA_fec!G$94)</f>
        <v>0.69591121900083208</v>
      </c>
      <c r="H162" s="337">
        <f>IF(H$94=0,0,H$94/PPA_fec!H$94)</f>
        <v>0.69899509710074881</v>
      </c>
      <c r="I162" s="337">
        <f>IF(I$94=0,0,I$94/PPA_fec!I$94)</f>
        <v>0.70177058739067399</v>
      </c>
      <c r="J162" s="337">
        <f>IF(J$94=0,0,J$94/PPA_fec!J$94)</f>
        <v>0.70426852865160661</v>
      </c>
      <c r="K162" s="337">
        <f>IF(K$94=0,0,K$94/PPA_fec!K$94)</f>
        <v>0.70651667578644606</v>
      </c>
      <c r="L162" s="337">
        <f>IF(L$94=0,0,L$94/PPA_fec!L$94)</f>
        <v>0.70854000820780139</v>
      </c>
      <c r="M162" s="337">
        <f>IF(M$94=0,0,M$94/PPA_fec!M$94)</f>
        <v>0.71036100738702113</v>
      </c>
      <c r="N162" s="337">
        <f>IF(N$94=0,0,N$94/PPA_fec!N$94)</f>
        <v>0.71083994435113451</v>
      </c>
      <c r="O162" s="337">
        <f>IF(O$94=0,0,O$94/PPA_fec!O$94)</f>
        <v>0.7108399443511344</v>
      </c>
      <c r="P162" s="337">
        <f>IF(P$94=0,0,P$94/PPA_fec!P$94)</f>
        <v>0.71083994435113429</v>
      </c>
      <c r="Q162" s="337">
        <f>IF(Q$94=0,0,Q$94/PPA_fec!Q$94)</f>
        <v>0.71083994435113473</v>
      </c>
      <c r="R162" s="337">
        <f>IF(R$94=0,0,R$94/PPA_fec!R$94)</f>
        <v>0.71243094991602096</v>
      </c>
      <c r="S162" s="337">
        <f>IF(S$94=0,0,S$94/PPA_fec!S$94)</f>
        <v>0.71386285492441925</v>
      </c>
      <c r="T162" s="337">
        <f>IF(T$94=0,0,T$94/PPA_fec!T$94)</f>
        <v>0.715151569431977</v>
      </c>
      <c r="U162" s="337">
        <f>IF(U$94=0,0,U$94/PPA_fec!U$94)</f>
        <v>0.71631141248877916</v>
      </c>
      <c r="V162" s="337">
        <f>IF(V$94=0,0,V$94/PPA_fec!V$94)</f>
        <v>0.71735527123990128</v>
      </c>
      <c r="W162" s="337">
        <f>IF(W$94=0,0,W$94/PPA_fec!W$94)</f>
        <v>0.71829474411591132</v>
      </c>
      <c r="X162" s="337">
        <f>IF(X$94=0,0,X$94/PPA_fec!X$94)</f>
        <v>0.7191402697043201</v>
      </c>
      <c r="Y162" s="337">
        <f>IF(Y$94=0,0,Y$94/PPA_fec!Y$94)</f>
        <v>0.71948250000000002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LV: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2030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2031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2037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2040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2041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5.4032540664487367</v>
      </c>
      <c r="C32" s="223">
        <v>9.7116166533700206</v>
      </c>
      <c r="D32" s="223">
        <v>9.9038419798655646</v>
      </c>
      <c r="E32" s="223">
        <v>11.630488695329159</v>
      </c>
      <c r="F32" s="223">
        <v>11.645678004866641</v>
      </c>
      <c r="G32" s="223">
        <v>13.41596763375825</v>
      </c>
      <c r="H32" s="223">
        <v>14.878213678395319</v>
      </c>
      <c r="I32" s="223">
        <v>11.10132506523472</v>
      </c>
      <c r="J32" s="223">
        <v>11.07809592385275</v>
      </c>
      <c r="K32" s="223">
        <v>5.5797182092755166</v>
      </c>
      <c r="L32" s="223">
        <v>5.387989539685627</v>
      </c>
      <c r="M32" s="223">
        <v>5.5936803320323749</v>
      </c>
      <c r="N32" s="223">
        <v>3.737301118153078</v>
      </c>
      <c r="O32" s="223">
        <v>5.6217656065702046</v>
      </c>
      <c r="P32" s="223">
        <v>5.429689022444288</v>
      </c>
      <c r="Q32" s="223">
        <v>5.2811177922599786</v>
      </c>
      <c r="R32" s="223">
        <v>4.559044266103836</v>
      </c>
      <c r="S32" s="223">
        <v>5.8233933034159593</v>
      </c>
      <c r="T32" s="223">
        <v>6.1043759132913724</v>
      </c>
      <c r="U32" s="223">
        <v>5.4231565781184479</v>
      </c>
      <c r="V32" s="223">
        <v>4.4243397758601262</v>
      </c>
      <c r="W32" s="223">
        <v>5.27213773480113</v>
      </c>
      <c r="X32" s="223">
        <v>3.8895695810276911</v>
      </c>
      <c r="Y32" s="223">
        <v>5.0889383577294574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6.0076771132749097E-2</v>
      </c>
      <c r="C37" s="260">
        <v>0.1211900898706101</v>
      </c>
      <c r="D37" s="260">
        <v>9.6717581604743405E-2</v>
      </c>
      <c r="E37" s="260">
        <v>0.1143122702820478</v>
      </c>
      <c r="F37" s="260">
        <v>0.10072921301044251</v>
      </c>
      <c r="G37" s="260">
        <v>0.139926015220464</v>
      </c>
      <c r="H37" s="260">
        <v>0.2207735675562473</v>
      </c>
      <c r="I37" s="260">
        <v>0.10459546634626821</v>
      </c>
      <c r="J37" s="260">
        <v>0.1029872640195735</v>
      </c>
      <c r="K37" s="260">
        <v>5.9686328530327633E-2</v>
      </c>
      <c r="L37" s="260">
        <v>0.1145131240459335</v>
      </c>
      <c r="M37" s="260">
        <v>6.4275083619857176E-2</v>
      </c>
      <c r="N37" s="260">
        <v>3.5978929159202998E-2</v>
      </c>
      <c r="O37" s="260">
        <v>7.7068040066402263E-2</v>
      </c>
      <c r="P37" s="260">
        <v>1.892693944523656E-2</v>
      </c>
      <c r="Q37" s="260">
        <v>1.9629346767281879E-2</v>
      </c>
      <c r="R37" s="260">
        <v>3.4388596191092753E-2</v>
      </c>
      <c r="S37" s="260">
        <v>5.8849346312936597E-2</v>
      </c>
      <c r="T37" s="260">
        <v>4.1474270331965622E-2</v>
      </c>
      <c r="U37" s="260">
        <v>3.974361504370947E-2</v>
      </c>
      <c r="V37" s="260">
        <v>3.8716863336341258E-2</v>
      </c>
      <c r="W37" s="260">
        <v>5.6404030265199662E-2</v>
      </c>
      <c r="X37" s="260">
        <v>2.865051258772687E-2</v>
      </c>
      <c r="Y37" s="260">
        <v>4.7484510914141707E-2</v>
      </c>
      <c r="DA37" s="68" t="s">
        <v>2055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1.5275835449586859E-3</v>
      </c>
      <c r="T38" s="226">
        <v>4.5403241332753202E-4</v>
      </c>
      <c r="U38" s="226">
        <v>3.0362513486021948E-4</v>
      </c>
      <c r="V38" s="226">
        <v>1.9228267337595951E-4</v>
      </c>
      <c r="W38" s="226">
        <v>1.282812124106089E-4</v>
      </c>
      <c r="X38" s="226">
        <v>1.9335918245400049E-4</v>
      </c>
      <c r="Y38" s="226">
        <v>9.8376136999524006E-4</v>
      </c>
      <c r="DA38" s="69" t="s">
        <v>2056</v>
      </c>
    </row>
    <row r="39" spans="1:105" ht="12" customHeight="1" x14ac:dyDescent="0.25">
      <c r="A39" s="37" t="s">
        <v>35</v>
      </c>
      <c r="B39" s="226">
        <v>6.0076771132749097E-2</v>
      </c>
      <c r="C39" s="226">
        <v>0.1211900898706101</v>
      </c>
      <c r="D39" s="226">
        <v>9.6717581604743405E-2</v>
      </c>
      <c r="E39" s="226">
        <v>0.1143122702820478</v>
      </c>
      <c r="F39" s="226">
        <v>0.10072921301044251</v>
      </c>
      <c r="G39" s="226">
        <v>0.139926015220464</v>
      </c>
      <c r="H39" s="226">
        <v>0.2207735675562473</v>
      </c>
      <c r="I39" s="226">
        <v>0.10459546634626821</v>
      </c>
      <c r="J39" s="226">
        <v>0.1029872640195735</v>
      </c>
      <c r="K39" s="226">
        <v>5.9686328530327633E-2</v>
      </c>
      <c r="L39" s="226">
        <v>0.1145131240459335</v>
      </c>
      <c r="M39" s="226">
        <v>6.4275083619857176E-2</v>
      </c>
      <c r="N39" s="226">
        <v>3.5978929159202998E-2</v>
      </c>
      <c r="O39" s="226">
        <v>7.7068040066402263E-2</v>
      </c>
      <c r="P39" s="226">
        <v>1.892693944523656E-2</v>
      </c>
      <c r="Q39" s="226">
        <v>1.9629346767281879E-2</v>
      </c>
      <c r="R39" s="226">
        <v>3.4388596191092753E-2</v>
      </c>
      <c r="S39" s="226">
        <v>5.7321762767977923E-2</v>
      </c>
      <c r="T39" s="226">
        <v>4.102023791863809E-2</v>
      </c>
      <c r="U39" s="226">
        <v>3.9439989908849248E-2</v>
      </c>
      <c r="V39" s="226">
        <v>3.8524580662965303E-2</v>
      </c>
      <c r="W39" s="226">
        <v>5.6275749052789051E-2</v>
      </c>
      <c r="X39" s="226">
        <v>2.845715340527287E-2</v>
      </c>
      <c r="Y39" s="226">
        <v>4.6500749544146472E-2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0.15487470421205771</v>
      </c>
      <c r="C43" s="261">
        <f t="shared" si="1"/>
        <v>0.27798337865215672</v>
      </c>
      <c r="D43" s="261">
        <f t="shared" si="1"/>
        <v>0.2842644753119079</v>
      </c>
      <c r="E43" s="261">
        <f t="shared" si="1"/>
        <v>0.33380221521875708</v>
      </c>
      <c r="F43" s="261">
        <f t="shared" si="1"/>
        <v>0.33463619686539697</v>
      </c>
      <c r="G43" s="261">
        <f t="shared" si="1"/>
        <v>0.38481280053732753</v>
      </c>
      <c r="H43" s="261">
        <f t="shared" si="1"/>
        <v>0.42485333654606011</v>
      </c>
      <c r="I43" s="261">
        <f t="shared" si="1"/>
        <v>0.31874578547502758</v>
      </c>
      <c r="J43" s="261">
        <f t="shared" si="1"/>
        <v>0.31811909158936752</v>
      </c>
      <c r="K43" s="261">
        <f t="shared" si="1"/>
        <v>0.1600009240795707</v>
      </c>
      <c r="L43" s="261">
        <f t="shared" si="1"/>
        <v>0.15285438885912159</v>
      </c>
      <c r="M43" s="261">
        <f t="shared" si="1"/>
        <v>0.16027261589601499</v>
      </c>
      <c r="N43" s="261">
        <f t="shared" si="1"/>
        <v>0.1072847011302572</v>
      </c>
      <c r="O43" s="261">
        <f t="shared" si="1"/>
        <v>0.1607158714928639</v>
      </c>
      <c r="P43" s="261">
        <f t="shared" si="1"/>
        <v>0.1568336835651899</v>
      </c>
      <c r="Q43" s="261">
        <f t="shared" si="1"/>
        <v>0.15250691146355649</v>
      </c>
      <c r="R43" s="261">
        <f t="shared" si="1"/>
        <v>0.13114943970761581</v>
      </c>
      <c r="S43" s="261">
        <f t="shared" si="1"/>
        <v>0.16708823064066741</v>
      </c>
      <c r="T43" s="261">
        <f t="shared" si="1"/>
        <v>0.17573627950606979</v>
      </c>
      <c r="U43" s="261">
        <f t="shared" si="1"/>
        <v>0.15604095545144159</v>
      </c>
      <c r="V43" s="261">
        <f t="shared" si="1"/>
        <v>0.12711950471083441</v>
      </c>
      <c r="W43" s="261">
        <f t="shared" si="1"/>
        <v>0.15118068708799801</v>
      </c>
      <c r="X43" s="261">
        <f t="shared" si="1"/>
        <v>0.111910697635941</v>
      </c>
      <c r="Y43" s="261">
        <f t="shared" si="1"/>
        <v>0.14612909700913959</v>
      </c>
      <c r="DA43" s="70"/>
    </row>
    <row r="44" spans="1:105" ht="12" customHeight="1" x14ac:dyDescent="0.25">
      <c r="A44" s="60" t="s">
        <v>1884</v>
      </c>
      <c r="B44" s="262">
        <v>0.15487470421205771</v>
      </c>
      <c r="C44" s="262">
        <v>0.27798337865215672</v>
      </c>
      <c r="D44" s="262">
        <v>0.2842644753119079</v>
      </c>
      <c r="E44" s="262">
        <v>0.33380221521875708</v>
      </c>
      <c r="F44" s="262">
        <v>0.33463619686539697</v>
      </c>
      <c r="G44" s="262">
        <v>0.38481280053732753</v>
      </c>
      <c r="H44" s="262">
        <v>0.42485333654606011</v>
      </c>
      <c r="I44" s="262">
        <v>0.31874578547502758</v>
      </c>
      <c r="J44" s="262">
        <v>0.31811909158936752</v>
      </c>
      <c r="K44" s="262">
        <v>0.1600009240795707</v>
      </c>
      <c r="L44" s="262">
        <v>0.15285438885912159</v>
      </c>
      <c r="M44" s="262">
        <v>0.16027261589601499</v>
      </c>
      <c r="N44" s="262">
        <v>0.1072847011302572</v>
      </c>
      <c r="O44" s="262">
        <v>0.1607158714928639</v>
      </c>
      <c r="P44" s="262">
        <v>0.1568336835651899</v>
      </c>
      <c r="Q44" s="262">
        <v>0.15250691146355649</v>
      </c>
      <c r="R44" s="262">
        <v>0.13114943970761581</v>
      </c>
      <c r="S44" s="262">
        <v>0.16708823064066741</v>
      </c>
      <c r="T44" s="262">
        <v>0.17573627950606979</v>
      </c>
      <c r="U44" s="262">
        <v>0.15604095545144159</v>
      </c>
      <c r="V44" s="262">
        <v>0.12711950471083441</v>
      </c>
      <c r="W44" s="262">
        <v>0.15118068708799801</v>
      </c>
      <c r="X44" s="262">
        <v>0.111910697635941</v>
      </c>
      <c r="Y44" s="262">
        <v>0.14612909700913959</v>
      </c>
      <c r="DA44" s="72" t="s">
        <v>2061</v>
      </c>
    </row>
    <row r="45" spans="1:105" ht="12" customHeight="1" x14ac:dyDescent="0.25">
      <c r="A45" s="64" t="s">
        <v>28</v>
      </c>
      <c r="B45" s="229">
        <v>0</v>
      </c>
      <c r="C45" s="229">
        <v>7.5622608680497694E-2</v>
      </c>
      <c r="D45" s="229">
        <v>7.5622608708350442E-2</v>
      </c>
      <c r="E45" s="229">
        <v>7.1544551597751388E-2</v>
      </c>
      <c r="F45" s="229">
        <v>7.1544551597033282E-2</v>
      </c>
      <c r="G45" s="229">
        <v>7.1544551597479383E-2</v>
      </c>
      <c r="H45" s="229">
        <v>7.1544551578073365E-2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6.9135652153727023E-3</v>
      </c>
      <c r="T47" s="229">
        <v>6.2485460886874322E-3</v>
      </c>
      <c r="U47" s="229">
        <v>6.4987513064314632E-3</v>
      </c>
      <c r="V47" s="229">
        <v>7.9143860896734447E-3</v>
      </c>
      <c r="W47" s="229">
        <v>8.0789947802140938E-3</v>
      </c>
      <c r="X47" s="229">
        <v>1.05810469614094E-2</v>
      </c>
      <c r="Y47" s="229">
        <v>5.6552963457858221E-2</v>
      </c>
      <c r="DA47" s="73" t="s">
        <v>2064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4.1577383361547388E-3</v>
      </c>
      <c r="T48" s="229">
        <v>1.855437697082215E-3</v>
      </c>
      <c r="U48" s="229">
        <v>1.14175411783716E-3</v>
      </c>
      <c r="V48" s="229">
        <v>5.9157084161782548E-4</v>
      </c>
      <c r="W48" s="229">
        <v>3.2546005136406981E-4</v>
      </c>
      <c r="X48" s="229">
        <v>6.832771135827369E-4</v>
      </c>
      <c r="Y48" s="229">
        <v>1.852199908964921E-3</v>
      </c>
      <c r="DA48" s="73" t="s">
        <v>2065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9.0031304376691961E-5</v>
      </c>
      <c r="V50" s="229">
        <v>9.0031304378732836E-5</v>
      </c>
      <c r="W50" s="229">
        <v>0</v>
      </c>
      <c r="X50" s="229">
        <v>8.6775652213996876E-5</v>
      </c>
      <c r="Y50" s="229">
        <v>1.7355130428521381E-4</v>
      </c>
      <c r="DA50" s="73" t="s">
        <v>2067</v>
      </c>
    </row>
    <row r="51" spans="1:105" ht="12" customHeight="1" x14ac:dyDescent="0.25">
      <c r="A51" s="64" t="s">
        <v>35</v>
      </c>
      <c r="B51" s="229">
        <v>0.15487470421205771</v>
      </c>
      <c r="C51" s="229">
        <v>0.202360769971659</v>
      </c>
      <c r="D51" s="229">
        <v>0.20864186660355741</v>
      </c>
      <c r="E51" s="229">
        <v>0.26225766362100572</v>
      </c>
      <c r="F51" s="229">
        <v>0.26309164526836371</v>
      </c>
      <c r="G51" s="229">
        <v>0.31326824893984812</v>
      </c>
      <c r="H51" s="229">
        <v>0.35330878496798668</v>
      </c>
      <c r="I51" s="229">
        <v>0.31874578547502758</v>
      </c>
      <c r="J51" s="229">
        <v>0.31811909158936752</v>
      </c>
      <c r="K51" s="229">
        <v>0.1600009240795707</v>
      </c>
      <c r="L51" s="229">
        <v>0.15285438885912159</v>
      </c>
      <c r="M51" s="229">
        <v>0.16027261589601499</v>
      </c>
      <c r="N51" s="229">
        <v>0.1072847011302572</v>
      </c>
      <c r="O51" s="229">
        <v>0.1607158714928639</v>
      </c>
      <c r="P51" s="229">
        <v>0.1568336835651899</v>
      </c>
      <c r="Q51" s="229">
        <v>0.15250691146355649</v>
      </c>
      <c r="R51" s="229">
        <v>0.13114943970761581</v>
      </c>
      <c r="S51" s="229">
        <v>0.15601692708914</v>
      </c>
      <c r="T51" s="229">
        <v>0.16763229572030011</v>
      </c>
      <c r="U51" s="229">
        <v>0.14831041872279629</v>
      </c>
      <c r="V51" s="229">
        <v>0.1185235164751644</v>
      </c>
      <c r="W51" s="229">
        <v>0.14277623225641989</v>
      </c>
      <c r="X51" s="229">
        <v>0.10055959790873489</v>
      </c>
      <c r="Y51" s="229">
        <v>8.7550382338031252E-2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4.6462411263617289</v>
      </c>
      <c r="C56" s="261">
        <f t="shared" si="2"/>
        <v>8.3395013595647072</v>
      </c>
      <c r="D56" s="261">
        <f t="shared" si="2"/>
        <v>8.527934259357238</v>
      </c>
      <c r="E56" s="261">
        <f t="shared" si="2"/>
        <v>10.014066456562711</v>
      </c>
      <c r="F56" s="261">
        <f t="shared" si="2"/>
        <v>10.03908590596191</v>
      </c>
      <c r="G56" s="261">
        <f t="shared" si="2"/>
        <v>11.544384016119819</v>
      </c>
      <c r="H56" s="261">
        <f t="shared" si="2"/>
        <v>12.7456000963818</v>
      </c>
      <c r="I56" s="261">
        <f t="shared" si="2"/>
        <v>9.5623735642508283</v>
      </c>
      <c r="J56" s="261">
        <f t="shared" si="2"/>
        <v>9.5435727476810239</v>
      </c>
      <c r="K56" s="261">
        <f t="shared" si="2"/>
        <v>4.8000277223871217</v>
      </c>
      <c r="L56" s="261">
        <f t="shared" si="2"/>
        <v>4.585631665773648</v>
      </c>
      <c r="M56" s="261">
        <f t="shared" si="2"/>
        <v>4.8081784768804514</v>
      </c>
      <c r="N56" s="261">
        <f t="shared" si="2"/>
        <v>3.2185410339077181</v>
      </c>
      <c r="O56" s="261">
        <f t="shared" si="2"/>
        <v>4.8214761447859162</v>
      </c>
      <c r="P56" s="261">
        <f t="shared" si="2"/>
        <v>4.7050105069556976</v>
      </c>
      <c r="Q56" s="261">
        <f t="shared" si="2"/>
        <v>4.575207343906694</v>
      </c>
      <c r="R56" s="261">
        <f t="shared" si="2"/>
        <v>3.9344831912284741</v>
      </c>
      <c r="S56" s="261">
        <f t="shared" si="2"/>
        <v>5.0126469192200203</v>
      </c>
      <c r="T56" s="261">
        <f t="shared" si="2"/>
        <v>5.2720883851820934</v>
      </c>
      <c r="U56" s="261">
        <f t="shared" si="2"/>
        <v>4.6812286635432514</v>
      </c>
      <c r="V56" s="261">
        <f t="shared" si="2"/>
        <v>3.813585141325031</v>
      </c>
      <c r="W56" s="261">
        <f t="shared" si="2"/>
        <v>4.5354206126399408</v>
      </c>
      <c r="X56" s="261">
        <f t="shared" si="2"/>
        <v>3.3573209290782309</v>
      </c>
      <c r="Y56" s="261">
        <f t="shared" si="2"/>
        <v>4.3838729102741887</v>
      </c>
      <c r="DA56" s="70"/>
    </row>
    <row r="57" spans="1:105" ht="12" customHeight="1" x14ac:dyDescent="0.25">
      <c r="A57" s="60" t="s">
        <v>1899</v>
      </c>
      <c r="B57" s="262">
        <v>4.6462411263617289</v>
      </c>
      <c r="C57" s="262">
        <v>8.3395013595647072</v>
      </c>
      <c r="D57" s="262">
        <v>8.527934259357238</v>
      </c>
      <c r="E57" s="262">
        <v>10.014066456562711</v>
      </c>
      <c r="F57" s="262">
        <v>10.03908590596191</v>
      </c>
      <c r="G57" s="262">
        <v>11.544384016119819</v>
      </c>
      <c r="H57" s="262">
        <v>12.7456000963818</v>
      </c>
      <c r="I57" s="262">
        <v>9.5623735642508283</v>
      </c>
      <c r="J57" s="262">
        <v>9.5435727476810239</v>
      </c>
      <c r="K57" s="262">
        <v>4.8000277223871217</v>
      </c>
      <c r="L57" s="262">
        <v>4.585631665773648</v>
      </c>
      <c r="M57" s="262">
        <v>4.8081784768804514</v>
      </c>
      <c r="N57" s="262">
        <v>3.2185410339077181</v>
      </c>
      <c r="O57" s="262">
        <v>4.8214761447859162</v>
      </c>
      <c r="P57" s="262">
        <v>4.7050105069556976</v>
      </c>
      <c r="Q57" s="262">
        <v>4.575207343906694</v>
      </c>
      <c r="R57" s="262">
        <v>3.9344831912284741</v>
      </c>
      <c r="S57" s="262">
        <v>5.0126469192200203</v>
      </c>
      <c r="T57" s="262">
        <v>5.2720883851820934</v>
      </c>
      <c r="U57" s="262">
        <v>4.6812286635432514</v>
      </c>
      <c r="V57" s="262">
        <v>3.813585141325031</v>
      </c>
      <c r="W57" s="262">
        <v>4.5354206126399408</v>
      </c>
      <c r="X57" s="262">
        <v>3.3573209290782309</v>
      </c>
      <c r="Y57" s="262">
        <v>4.3838729102741887</v>
      </c>
      <c r="DA57" s="72" t="s">
        <v>2073</v>
      </c>
    </row>
    <row r="58" spans="1:105" ht="12" customHeight="1" x14ac:dyDescent="0.25">
      <c r="A58" s="64" t="s">
        <v>28</v>
      </c>
      <c r="B58" s="229">
        <v>0</v>
      </c>
      <c r="C58" s="229">
        <v>2.2686782604149331</v>
      </c>
      <c r="D58" s="229">
        <v>2.2686782612505141</v>
      </c>
      <c r="E58" s="229">
        <v>2.1463365479325418</v>
      </c>
      <c r="F58" s="229">
        <v>2.146336547910999</v>
      </c>
      <c r="G58" s="229">
        <v>2.1463365479243799</v>
      </c>
      <c r="H58" s="229">
        <v>2.1463365473422011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0.20740695646118101</v>
      </c>
      <c r="T60" s="229">
        <v>0.18745638266062301</v>
      </c>
      <c r="U60" s="229">
        <v>0.19496253919294401</v>
      </c>
      <c r="V60" s="229">
        <v>0.23743158269020331</v>
      </c>
      <c r="W60" s="229">
        <v>0.24236984340642281</v>
      </c>
      <c r="X60" s="229">
        <v>0.31743140884228188</v>
      </c>
      <c r="Y60" s="229">
        <v>1.696588903735746</v>
      </c>
      <c r="DA60" s="73" t="s">
        <v>2076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0.1247321500846421</v>
      </c>
      <c r="T61" s="229">
        <v>5.5663130912466427E-2</v>
      </c>
      <c r="U61" s="229">
        <v>3.425262353511481E-2</v>
      </c>
      <c r="V61" s="229">
        <v>1.7747125248534772E-2</v>
      </c>
      <c r="W61" s="229">
        <v>9.7638015409220909E-3</v>
      </c>
      <c r="X61" s="229">
        <v>2.0498313407482111E-2</v>
      </c>
      <c r="Y61" s="229">
        <v>5.5565997268947641E-2</v>
      </c>
      <c r="DA61" s="73" t="s">
        <v>2077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2.7009391313007601E-3</v>
      </c>
      <c r="V63" s="229">
        <v>2.7009391313619849E-3</v>
      </c>
      <c r="W63" s="229">
        <v>0</v>
      </c>
      <c r="X63" s="229">
        <v>2.6032695664199071E-3</v>
      </c>
      <c r="Y63" s="229">
        <v>5.2065391285564151E-3</v>
      </c>
      <c r="DA63" s="73" t="s">
        <v>2079</v>
      </c>
    </row>
    <row r="64" spans="1:105" ht="12" customHeight="1" x14ac:dyDescent="0.25">
      <c r="A64" s="64" t="s">
        <v>35</v>
      </c>
      <c r="B64" s="229">
        <v>4.6462411263617289</v>
      </c>
      <c r="C64" s="229">
        <v>6.0708230991497736</v>
      </c>
      <c r="D64" s="229">
        <v>6.259255998106724</v>
      </c>
      <c r="E64" s="229">
        <v>7.8677299086301709</v>
      </c>
      <c r="F64" s="229">
        <v>7.8927493580509127</v>
      </c>
      <c r="G64" s="229">
        <v>9.398047468195438</v>
      </c>
      <c r="H64" s="229">
        <v>10.5992635490396</v>
      </c>
      <c r="I64" s="229">
        <v>9.5623735642508283</v>
      </c>
      <c r="J64" s="229">
        <v>9.5435727476810239</v>
      </c>
      <c r="K64" s="229">
        <v>4.8000277223871217</v>
      </c>
      <c r="L64" s="229">
        <v>4.585631665773648</v>
      </c>
      <c r="M64" s="229">
        <v>4.8081784768804514</v>
      </c>
      <c r="N64" s="229">
        <v>3.2185410339077181</v>
      </c>
      <c r="O64" s="229">
        <v>4.8214761447859162</v>
      </c>
      <c r="P64" s="229">
        <v>4.7050105069556976</v>
      </c>
      <c r="Q64" s="229">
        <v>4.575207343906694</v>
      </c>
      <c r="R64" s="229">
        <v>3.9344831912284741</v>
      </c>
      <c r="S64" s="229">
        <v>4.6805078126741968</v>
      </c>
      <c r="T64" s="229">
        <v>5.0289688716090044</v>
      </c>
      <c r="U64" s="229">
        <v>4.4493125616838922</v>
      </c>
      <c r="V64" s="229">
        <v>3.5557054942549309</v>
      </c>
      <c r="W64" s="229">
        <v>4.2832869676925958</v>
      </c>
      <c r="X64" s="229">
        <v>3.016787937262047</v>
      </c>
      <c r="Y64" s="229">
        <v>2.626511470140938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0.54206146474220052</v>
      </c>
      <c r="C69" s="261">
        <f t="shared" si="3"/>
        <v>0.97294182528254658</v>
      </c>
      <c r="D69" s="261">
        <f t="shared" si="3"/>
        <v>0.99492566359167545</v>
      </c>
      <c r="E69" s="261">
        <f t="shared" si="3"/>
        <v>1.168307753265647</v>
      </c>
      <c r="F69" s="261">
        <f t="shared" si="3"/>
        <v>1.1712266890288869</v>
      </c>
      <c r="G69" s="261">
        <f t="shared" si="3"/>
        <v>1.3468448018806429</v>
      </c>
      <c r="H69" s="261">
        <f t="shared" si="3"/>
        <v>1.4869866779112071</v>
      </c>
      <c r="I69" s="261">
        <f t="shared" si="3"/>
        <v>1.1156102491625941</v>
      </c>
      <c r="J69" s="261">
        <f t="shared" si="3"/>
        <v>1.113416820562783</v>
      </c>
      <c r="K69" s="261">
        <f t="shared" si="3"/>
        <v>0.5600032342784963</v>
      </c>
      <c r="L69" s="261">
        <f t="shared" si="3"/>
        <v>0.53499036100692432</v>
      </c>
      <c r="M69" s="261">
        <f t="shared" si="3"/>
        <v>0.56095415563605133</v>
      </c>
      <c r="N69" s="261">
        <f t="shared" si="3"/>
        <v>0.37549645395589948</v>
      </c>
      <c r="O69" s="261">
        <f t="shared" si="3"/>
        <v>0.56250555022502224</v>
      </c>
      <c r="P69" s="261">
        <f t="shared" si="3"/>
        <v>0.54891789247816314</v>
      </c>
      <c r="Q69" s="261">
        <f t="shared" si="3"/>
        <v>0.53377419012244642</v>
      </c>
      <c r="R69" s="261">
        <f t="shared" si="3"/>
        <v>0.45902303897665409</v>
      </c>
      <c r="S69" s="261">
        <f t="shared" si="3"/>
        <v>0.58480880724233464</v>
      </c>
      <c r="T69" s="261">
        <f t="shared" si="3"/>
        <v>0.61507697827124286</v>
      </c>
      <c r="U69" s="261">
        <f t="shared" si="3"/>
        <v>0.5461433440800445</v>
      </c>
      <c r="V69" s="261">
        <f t="shared" si="3"/>
        <v>0.44491826648791932</v>
      </c>
      <c r="W69" s="261">
        <f t="shared" si="3"/>
        <v>0.52913240480799173</v>
      </c>
      <c r="X69" s="261">
        <f t="shared" si="3"/>
        <v>0.39168744172579262</v>
      </c>
      <c r="Y69" s="261">
        <f t="shared" si="3"/>
        <v>0.51145183953198736</v>
      </c>
      <c r="DA69" s="70"/>
    </row>
    <row r="70" spans="1:105" ht="12" customHeight="1" x14ac:dyDescent="0.25">
      <c r="A70" s="60" t="s">
        <v>1914</v>
      </c>
      <c r="B70" s="262">
        <v>0.54206146474220052</v>
      </c>
      <c r="C70" s="262">
        <v>0.97294182528254658</v>
      </c>
      <c r="D70" s="262">
        <v>0.99492566359167545</v>
      </c>
      <c r="E70" s="262">
        <v>1.168307753265647</v>
      </c>
      <c r="F70" s="262">
        <v>1.1712266890288869</v>
      </c>
      <c r="G70" s="262">
        <v>1.3468448018806429</v>
      </c>
      <c r="H70" s="262">
        <v>1.4869866779112071</v>
      </c>
      <c r="I70" s="262">
        <v>1.1156102491625941</v>
      </c>
      <c r="J70" s="262">
        <v>1.113416820562783</v>
      </c>
      <c r="K70" s="262">
        <v>0.5600032342784963</v>
      </c>
      <c r="L70" s="262">
        <v>0.53499036100692432</v>
      </c>
      <c r="M70" s="262">
        <v>0.56095415563605133</v>
      </c>
      <c r="N70" s="262">
        <v>0.37549645395589948</v>
      </c>
      <c r="O70" s="262">
        <v>0.56250555022502224</v>
      </c>
      <c r="P70" s="262">
        <v>0.54891789247816314</v>
      </c>
      <c r="Q70" s="262">
        <v>0.53377419012244642</v>
      </c>
      <c r="R70" s="262">
        <v>0.45902303897665409</v>
      </c>
      <c r="S70" s="262">
        <v>0.58480880724233464</v>
      </c>
      <c r="T70" s="262">
        <v>0.61507697827124286</v>
      </c>
      <c r="U70" s="262">
        <v>0.5461433440800445</v>
      </c>
      <c r="V70" s="262">
        <v>0.44491826648791932</v>
      </c>
      <c r="W70" s="262">
        <v>0.52913240480799173</v>
      </c>
      <c r="X70" s="262">
        <v>0.39168744172579262</v>
      </c>
      <c r="Y70" s="262">
        <v>0.51145183953198736</v>
      </c>
      <c r="DA70" s="72" t="s">
        <v>2085</v>
      </c>
    </row>
    <row r="71" spans="1:105" ht="12" customHeight="1" x14ac:dyDescent="0.25">
      <c r="A71" s="64" t="s">
        <v>28</v>
      </c>
      <c r="B71" s="229">
        <v>0</v>
      </c>
      <c r="C71" s="229">
        <v>0.2646791303817414</v>
      </c>
      <c r="D71" s="229">
        <v>0.26467913047922598</v>
      </c>
      <c r="E71" s="229">
        <v>0.25040593059212918</v>
      </c>
      <c r="F71" s="229">
        <v>0.25040593058961591</v>
      </c>
      <c r="G71" s="229">
        <v>0.25040593059117722</v>
      </c>
      <c r="H71" s="229">
        <v>0.25040593052325621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2.4197478253804399E-2</v>
      </c>
      <c r="T73" s="229">
        <v>2.186991131040596E-2</v>
      </c>
      <c r="U73" s="229">
        <v>2.274562957251006E-2</v>
      </c>
      <c r="V73" s="229">
        <v>2.7700351313856991E-2</v>
      </c>
      <c r="W73" s="229">
        <v>2.8276481730749259E-2</v>
      </c>
      <c r="X73" s="229">
        <v>3.7033664364932779E-2</v>
      </c>
      <c r="Y73" s="229">
        <v>0.19793537210250331</v>
      </c>
      <c r="DA73" s="73" t="s">
        <v>2088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1.4552084176541561E-2</v>
      </c>
      <c r="T74" s="229">
        <v>6.4940319397877363E-3</v>
      </c>
      <c r="U74" s="229">
        <v>3.9961394124300494E-3</v>
      </c>
      <c r="V74" s="229">
        <v>2.0704979456623849E-3</v>
      </c>
      <c r="W74" s="229">
        <v>1.139110179774242E-3</v>
      </c>
      <c r="X74" s="229">
        <v>2.3914698975395741E-3</v>
      </c>
      <c r="Y74" s="229">
        <v>6.4826996813772079E-3</v>
      </c>
      <c r="DA74" s="73" t="s">
        <v>2089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3.1510956531842108E-4</v>
      </c>
      <c r="V76" s="229">
        <v>3.1510956532556419E-4</v>
      </c>
      <c r="W76" s="229">
        <v>0</v>
      </c>
      <c r="X76" s="229">
        <v>3.0371478274898841E-4</v>
      </c>
      <c r="Y76" s="229">
        <v>6.074295649982468E-4</v>
      </c>
      <c r="DA76" s="73" t="s">
        <v>2091</v>
      </c>
    </row>
    <row r="77" spans="1:105" ht="12" customHeight="1" x14ac:dyDescent="0.25">
      <c r="A77" s="64" t="s">
        <v>35</v>
      </c>
      <c r="B77" s="229">
        <v>0.54206146474220052</v>
      </c>
      <c r="C77" s="229">
        <v>0.70826269490080518</v>
      </c>
      <c r="D77" s="229">
        <v>0.73024653311244947</v>
      </c>
      <c r="E77" s="229">
        <v>0.91790182267351761</v>
      </c>
      <c r="F77" s="229">
        <v>0.92082075843927091</v>
      </c>
      <c r="G77" s="229">
        <v>1.096438871289465</v>
      </c>
      <c r="H77" s="229">
        <v>1.2365807473879511</v>
      </c>
      <c r="I77" s="229">
        <v>1.1156102491625941</v>
      </c>
      <c r="J77" s="229">
        <v>1.113416820562783</v>
      </c>
      <c r="K77" s="229">
        <v>0.5600032342784963</v>
      </c>
      <c r="L77" s="229">
        <v>0.53499036100692432</v>
      </c>
      <c r="M77" s="229">
        <v>0.56095415563605133</v>
      </c>
      <c r="N77" s="229">
        <v>0.37549645395589948</v>
      </c>
      <c r="O77" s="229">
        <v>0.56250555022502224</v>
      </c>
      <c r="P77" s="229">
        <v>0.54891789247816314</v>
      </c>
      <c r="Q77" s="229">
        <v>0.53377419012244642</v>
      </c>
      <c r="R77" s="229">
        <v>0.45902303897665409</v>
      </c>
      <c r="S77" s="229">
        <v>0.54605924481198864</v>
      </c>
      <c r="T77" s="229">
        <v>0.5867130350210491</v>
      </c>
      <c r="U77" s="229">
        <v>0.51908646552978599</v>
      </c>
      <c r="V77" s="229">
        <v>0.41483230766307427</v>
      </c>
      <c r="W77" s="229">
        <v>0.49971681289746828</v>
      </c>
      <c r="X77" s="229">
        <v>0.35195859268057128</v>
      </c>
      <c r="Y77" s="229">
        <v>0.30642633818310872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0.25162593461520788</v>
      </c>
      <c r="C83" s="223">
        <v>0.47086334480836822</v>
      </c>
      <c r="D83" s="223">
        <v>0.22814802171380491</v>
      </c>
      <c r="E83" s="223">
        <v>0.27942833609620621</v>
      </c>
      <c r="F83" s="223">
        <v>0.21374902646137109</v>
      </c>
      <c r="G83" s="223">
        <v>0.3620793978714914</v>
      </c>
      <c r="H83" s="223">
        <v>0.76796334963695756</v>
      </c>
      <c r="I83" s="223">
        <v>0.15794493632903159</v>
      </c>
      <c r="J83" s="223">
        <v>0.18117407740483871</v>
      </c>
      <c r="K83" s="223">
        <v>7.5161791437943326E-2</v>
      </c>
      <c r="L83" s="223">
        <v>0.26689045974468478</v>
      </c>
      <c r="M83" s="223">
        <v>6.1199669046004088E-2</v>
      </c>
      <c r="N83" s="223">
        <v>4.9448882493474643E-2</v>
      </c>
      <c r="O83" s="223">
        <v>0.134094394493424</v>
      </c>
      <c r="P83" s="223">
        <v>2.3230979586004012E-2</v>
      </c>
      <c r="Q83" s="223">
        <v>2.0332209453149359E-2</v>
      </c>
      <c r="R83" s="223">
        <v>0.1870157355368936</v>
      </c>
      <c r="S83" s="223">
        <v>0.47842937498484228</v>
      </c>
      <c r="T83" s="223">
        <v>0.15436160833905771</v>
      </c>
      <c r="U83" s="223">
        <v>0.14662266355093401</v>
      </c>
      <c r="V83" s="223">
        <v>0.31000510557003058</v>
      </c>
      <c r="W83" s="223">
        <v>0.51930394373931854</v>
      </c>
      <c r="X83" s="223">
        <v>0.1939608206807521</v>
      </c>
      <c r="Y83" s="223">
        <v>0.51205072056024148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0.25162593461520788</v>
      </c>
      <c r="C88" s="260">
        <v>0.47086334480836822</v>
      </c>
      <c r="D88" s="260">
        <v>0.22814802171380491</v>
      </c>
      <c r="E88" s="260">
        <v>0.27942833609620621</v>
      </c>
      <c r="F88" s="260">
        <v>0.21374902646137109</v>
      </c>
      <c r="G88" s="260">
        <v>0.3620793978714914</v>
      </c>
      <c r="H88" s="260">
        <v>0.76796334963695756</v>
      </c>
      <c r="I88" s="260">
        <v>0.15794493632903159</v>
      </c>
      <c r="J88" s="260">
        <v>0.18117407740483871</v>
      </c>
      <c r="K88" s="260">
        <v>7.5161791437943326E-2</v>
      </c>
      <c r="L88" s="260">
        <v>0.26689045974468478</v>
      </c>
      <c r="M88" s="260">
        <v>6.1199669046004088E-2</v>
      </c>
      <c r="N88" s="260">
        <v>4.9448882493474643E-2</v>
      </c>
      <c r="O88" s="260">
        <v>0.134094394493424</v>
      </c>
      <c r="P88" s="260">
        <v>2.3230979586004012E-2</v>
      </c>
      <c r="Q88" s="260">
        <v>2.0332209453149359E-2</v>
      </c>
      <c r="R88" s="260">
        <v>0.1870157355368936</v>
      </c>
      <c r="S88" s="260">
        <v>0.47842937498484228</v>
      </c>
      <c r="T88" s="260">
        <v>0.15436160833905771</v>
      </c>
      <c r="U88" s="260">
        <v>0.14662266355093401</v>
      </c>
      <c r="V88" s="260">
        <v>0.31000510557003058</v>
      </c>
      <c r="W88" s="260">
        <v>0.51930394373931854</v>
      </c>
      <c r="X88" s="260">
        <v>0.1939608206807521</v>
      </c>
      <c r="Y88" s="260">
        <v>0.51205072056024148</v>
      </c>
      <c r="DA88" s="68" t="s">
        <v>2102</v>
      </c>
    </row>
    <row r="89" spans="1:105" ht="12" customHeight="1" x14ac:dyDescent="0.25">
      <c r="A89" s="37" t="s">
        <v>159</v>
      </c>
      <c r="B89" s="226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1.241884381799932E-2</v>
      </c>
      <c r="T89" s="226">
        <v>1.6898470545311721E-3</v>
      </c>
      <c r="U89" s="226">
        <v>1.120137811954356E-3</v>
      </c>
      <c r="V89" s="226">
        <v>1.539603297440961E-3</v>
      </c>
      <c r="W89" s="226">
        <v>1.1810670123973729E-3</v>
      </c>
      <c r="X89" s="226">
        <v>1.3090204093243001E-3</v>
      </c>
      <c r="Y89" s="226">
        <v>1.060842174990944E-2</v>
      </c>
      <c r="DA89" s="69" t="s">
        <v>2103</v>
      </c>
    </row>
    <row r="90" spans="1:105" ht="12" customHeight="1" x14ac:dyDescent="0.25">
      <c r="A90" s="37" t="s">
        <v>35</v>
      </c>
      <c r="B90" s="226">
        <v>0.25162593461520788</v>
      </c>
      <c r="C90" s="226">
        <v>0.47086334480836822</v>
      </c>
      <c r="D90" s="226">
        <v>0.22814802171380491</v>
      </c>
      <c r="E90" s="226">
        <v>0.27942833609620621</v>
      </c>
      <c r="F90" s="226">
        <v>0.21374902646137109</v>
      </c>
      <c r="G90" s="226">
        <v>0.3620793978714914</v>
      </c>
      <c r="H90" s="226">
        <v>0.76796334963695756</v>
      </c>
      <c r="I90" s="226">
        <v>0.15794493632903159</v>
      </c>
      <c r="J90" s="226">
        <v>0.18117407740483871</v>
      </c>
      <c r="K90" s="226">
        <v>7.5161791437943326E-2</v>
      </c>
      <c r="L90" s="226">
        <v>0.26689045974468478</v>
      </c>
      <c r="M90" s="226">
        <v>6.1199669046004088E-2</v>
      </c>
      <c r="N90" s="226">
        <v>4.9448882493474643E-2</v>
      </c>
      <c r="O90" s="226">
        <v>0.134094394493424</v>
      </c>
      <c r="P90" s="226">
        <v>2.3230979586004012E-2</v>
      </c>
      <c r="Q90" s="226">
        <v>2.0332209453149359E-2</v>
      </c>
      <c r="R90" s="226">
        <v>0.1870157355368936</v>
      </c>
      <c r="S90" s="226">
        <v>0.46601053116684299</v>
      </c>
      <c r="T90" s="226">
        <v>0.1526717612845265</v>
      </c>
      <c r="U90" s="226">
        <v>0.14550252573897959</v>
      </c>
      <c r="V90" s="226">
        <v>0.30846550227258962</v>
      </c>
      <c r="W90" s="226">
        <v>0.51812287672692114</v>
      </c>
      <c r="X90" s="226">
        <v>0.19265180027142781</v>
      </c>
      <c r="Y90" s="226">
        <v>0.50144229881033209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0.99999999999999989</v>
      </c>
      <c r="C110" s="232">
        <f t="shared" si="15"/>
        <v>1</v>
      </c>
      <c r="D110" s="232">
        <f t="shared" si="15"/>
        <v>1</v>
      </c>
      <c r="E110" s="232">
        <f t="shared" si="15"/>
        <v>1.0000000000000004</v>
      </c>
      <c r="F110" s="232">
        <f t="shared" si="15"/>
        <v>0.99999999999999967</v>
      </c>
      <c r="G110" s="232">
        <f t="shared" si="15"/>
        <v>1.0000000000000002</v>
      </c>
      <c r="H110" s="232">
        <f t="shared" si="15"/>
        <v>0.99999999999999967</v>
      </c>
      <c r="I110" s="232">
        <f t="shared" si="15"/>
        <v>0.99999999999999978</v>
      </c>
      <c r="J110" s="232">
        <f t="shared" si="15"/>
        <v>0.99999999999999978</v>
      </c>
      <c r="K110" s="232">
        <f t="shared" si="15"/>
        <v>1</v>
      </c>
      <c r="L110" s="232">
        <f t="shared" si="15"/>
        <v>1.0000000000000002</v>
      </c>
      <c r="M110" s="232">
        <f t="shared" si="15"/>
        <v>1</v>
      </c>
      <c r="N110" s="232">
        <f t="shared" si="15"/>
        <v>1</v>
      </c>
      <c r="O110" s="232">
        <f t="shared" si="15"/>
        <v>1</v>
      </c>
      <c r="P110" s="232">
        <f t="shared" si="15"/>
        <v>0.99999999999999978</v>
      </c>
      <c r="Q110" s="232">
        <f t="shared" si="15"/>
        <v>1</v>
      </c>
      <c r="R110" s="232">
        <f t="shared" si="15"/>
        <v>1.0000000000000002</v>
      </c>
      <c r="S110" s="232">
        <f t="shared" si="15"/>
        <v>0.99999999999999989</v>
      </c>
      <c r="T110" s="232">
        <f t="shared" si="15"/>
        <v>0.99999999999999989</v>
      </c>
      <c r="U110" s="232">
        <f t="shared" si="15"/>
        <v>0.99999999999999978</v>
      </c>
      <c r="V110" s="232">
        <f t="shared" si="15"/>
        <v>1</v>
      </c>
      <c r="W110" s="232">
        <f t="shared" si="15"/>
        <v>1</v>
      </c>
      <c r="X110" s="232">
        <f t="shared" si="15"/>
        <v>1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1.1118627847946871E-2</v>
      </c>
      <c r="C115" s="300">
        <f t="shared" si="20"/>
        <v>1.2478879078135361E-2</v>
      </c>
      <c r="D115" s="300">
        <f t="shared" si="20"/>
        <v>9.7656628408823078E-3</v>
      </c>
      <c r="E115" s="300">
        <f t="shared" si="20"/>
        <v>9.8286730056283845E-3</v>
      </c>
      <c r="F115" s="300">
        <f t="shared" si="20"/>
        <v>8.6494932255853658E-3</v>
      </c>
      <c r="G115" s="300">
        <f t="shared" si="20"/>
        <v>1.0429811627479767E-2</v>
      </c>
      <c r="H115" s="300">
        <f t="shared" si="20"/>
        <v>1.483871466887406E-2</v>
      </c>
      <c r="I115" s="300">
        <f t="shared" si="20"/>
        <v>9.4218902456809292E-3</v>
      </c>
      <c r="J115" s="300">
        <f t="shared" si="20"/>
        <v>9.2964770053874483E-3</v>
      </c>
      <c r="K115" s="300">
        <f t="shared" si="20"/>
        <v>1.0697014847650782E-2</v>
      </c>
      <c r="L115" s="300">
        <f t="shared" si="20"/>
        <v>2.1253405041431278E-2</v>
      </c>
      <c r="M115" s="300">
        <f t="shared" si="20"/>
        <v>1.149066085378244E-2</v>
      </c>
      <c r="N115" s="300">
        <f t="shared" si="20"/>
        <v>9.626981616344385E-3</v>
      </c>
      <c r="O115" s="300">
        <f t="shared" si="20"/>
        <v>1.3708867544447638E-2</v>
      </c>
      <c r="P115" s="300">
        <f t="shared" si="20"/>
        <v>3.4858238412917805E-3</v>
      </c>
      <c r="Q115" s="300">
        <f t="shared" si="20"/>
        <v>3.7168924344105157E-3</v>
      </c>
      <c r="R115" s="300">
        <f t="shared" si="20"/>
        <v>7.5429397443603427E-3</v>
      </c>
      <c r="S115" s="300">
        <f t="shared" si="20"/>
        <v>1.0105679497624866E-2</v>
      </c>
      <c r="T115" s="300">
        <f t="shared" si="20"/>
        <v>6.7941868130469412E-3</v>
      </c>
      <c r="U115" s="300">
        <f t="shared" si="20"/>
        <v>7.3285022239756954E-3</v>
      </c>
      <c r="V115" s="300">
        <f t="shared" si="20"/>
        <v>8.7508792944851078E-3</v>
      </c>
      <c r="W115" s="300">
        <f t="shared" si="20"/>
        <v>1.0698512273850385E-2</v>
      </c>
      <c r="X115" s="300">
        <f t="shared" si="20"/>
        <v>7.3659853592738436E-3</v>
      </c>
      <c r="Y115" s="300">
        <f t="shared" si="20"/>
        <v>9.3309267230597733E-3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2.8663228178320399E-2</v>
      </c>
      <c r="C116" s="301">
        <f t="shared" si="21"/>
        <v>2.8623800606430848E-2</v>
      </c>
      <c r="D116" s="301">
        <f t="shared" si="21"/>
        <v>2.8702444555336749E-2</v>
      </c>
      <c r="E116" s="301">
        <f t="shared" si="21"/>
        <v>2.8700618173749921E-2</v>
      </c>
      <c r="F116" s="301">
        <f t="shared" si="21"/>
        <v>2.8734797297809114E-2</v>
      </c>
      <c r="G116" s="301">
        <f t="shared" si="21"/>
        <v>2.868319386587018E-2</v>
      </c>
      <c r="H116" s="301">
        <f t="shared" si="21"/>
        <v>2.855539957481525E-2</v>
      </c>
      <c r="I116" s="301">
        <f t="shared" si="21"/>
        <v>2.8712408978386058E-2</v>
      </c>
      <c r="J116" s="301">
        <f t="shared" si="21"/>
        <v>2.8716044144771385E-2</v>
      </c>
      <c r="K116" s="301">
        <f t="shared" si="21"/>
        <v>2.8675448844995632E-2</v>
      </c>
      <c r="L116" s="301">
        <f t="shared" si="21"/>
        <v>2.836946652053823E-2</v>
      </c>
      <c r="M116" s="301">
        <f t="shared" si="21"/>
        <v>2.8652444612933838E-2</v>
      </c>
      <c r="N116" s="301">
        <f t="shared" si="21"/>
        <v>2.8706464300975513E-2</v>
      </c>
      <c r="O116" s="301">
        <f t="shared" si="21"/>
        <v>2.8588148766827616E-2</v>
      </c>
      <c r="P116" s="301">
        <f t="shared" si="21"/>
        <v>2.8884468874165455E-2</v>
      </c>
      <c r="Q116" s="301">
        <f t="shared" si="21"/>
        <v>2.8877771233785217E-2</v>
      </c>
      <c r="R116" s="301">
        <f t="shared" si="21"/>
        <v>2.8766871311757685E-2</v>
      </c>
      <c r="S116" s="301">
        <f t="shared" si="21"/>
        <v>2.8692589000068859E-2</v>
      </c>
      <c r="T116" s="301">
        <f t="shared" si="21"/>
        <v>2.8788574295274007E-2</v>
      </c>
      <c r="U116" s="301">
        <f t="shared" si="21"/>
        <v>2.8773086892058656E-2</v>
      </c>
      <c r="V116" s="301">
        <f t="shared" si="21"/>
        <v>2.873185857117436E-2</v>
      </c>
      <c r="W116" s="301">
        <f t="shared" si="21"/>
        <v>2.8675405441337676E-2</v>
      </c>
      <c r="X116" s="301">
        <f t="shared" si="21"/>
        <v>2.8772000424368876E-2</v>
      </c>
      <c r="Y116" s="301">
        <f t="shared" si="21"/>
        <v>2.8715045602230153E-2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2.8663228178320399E-2</v>
      </c>
      <c r="C117" s="302">
        <f t="shared" si="22"/>
        <v>2.8623800606430848E-2</v>
      </c>
      <c r="D117" s="302">
        <f t="shared" si="22"/>
        <v>2.8702444555336749E-2</v>
      </c>
      <c r="E117" s="302">
        <f t="shared" si="22"/>
        <v>2.8700618173749921E-2</v>
      </c>
      <c r="F117" s="302">
        <f t="shared" si="22"/>
        <v>2.8734797297809114E-2</v>
      </c>
      <c r="G117" s="302">
        <f t="shared" si="22"/>
        <v>2.868319386587018E-2</v>
      </c>
      <c r="H117" s="302">
        <f t="shared" si="22"/>
        <v>2.855539957481525E-2</v>
      </c>
      <c r="I117" s="302">
        <f t="shared" si="22"/>
        <v>2.8712408978386058E-2</v>
      </c>
      <c r="J117" s="302">
        <f t="shared" si="22"/>
        <v>2.8716044144771385E-2</v>
      </c>
      <c r="K117" s="302">
        <f t="shared" si="22"/>
        <v>2.8675448844995632E-2</v>
      </c>
      <c r="L117" s="302">
        <f t="shared" si="22"/>
        <v>2.836946652053823E-2</v>
      </c>
      <c r="M117" s="302">
        <f t="shared" si="22"/>
        <v>2.8652444612933838E-2</v>
      </c>
      <c r="N117" s="302">
        <f t="shared" si="22"/>
        <v>2.8706464300975513E-2</v>
      </c>
      <c r="O117" s="302">
        <f t="shared" si="22"/>
        <v>2.8588148766827616E-2</v>
      </c>
      <c r="P117" s="302">
        <f t="shared" si="22"/>
        <v>2.8884468874165455E-2</v>
      </c>
      <c r="Q117" s="302">
        <f t="shared" si="22"/>
        <v>2.8877771233785217E-2</v>
      </c>
      <c r="R117" s="302">
        <f t="shared" si="22"/>
        <v>2.8766871311757685E-2</v>
      </c>
      <c r="S117" s="302">
        <f t="shared" si="22"/>
        <v>2.8692589000068859E-2</v>
      </c>
      <c r="T117" s="302">
        <f t="shared" si="22"/>
        <v>2.8788574295274007E-2</v>
      </c>
      <c r="U117" s="302">
        <f t="shared" si="22"/>
        <v>2.8773086892058656E-2</v>
      </c>
      <c r="V117" s="302">
        <f t="shared" si="22"/>
        <v>2.873185857117436E-2</v>
      </c>
      <c r="W117" s="302">
        <f t="shared" si="22"/>
        <v>2.8675405441337676E-2</v>
      </c>
      <c r="X117" s="302">
        <f t="shared" si="22"/>
        <v>2.8772000424368876E-2</v>
      </c>
      <c r="Y117" s="302">
        <f t="shared" si="22"/>
        <v>2.8715045602230153E-2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0.85989684534961153</v>
      </c>
      <c r="C119" s="301">
        <f t="shared" si="24"/>
        <v>0.85871401819292603</v>
      </c>
      <c r="D119" s="301">
        <f t="shared" si="24"/>
        <v>0.86107333666010255</v>
      </c>
      <c r="E119" s="301">
        <f t="shared" si="24"/>
        <v>0.86101854521249754</v>
      </c>
      <c r="F119" s="301">
        <f t="shared" si="24"/>
        <v>0.86204391893427346</v>
      </c>
      <c r="G119" s="301">
        <f t="shared" si="24"/>
        <v>0.86049581597610492</v>
      </c>
      <c r="H119" s="301">
        <f t="shared" si="24"/>
        <v>0.85666198724445719</v>
      </c>
      <c r="I119" s="301">
        <f t="shared" si="24"/>
        <v>0.86137226935158184</v>
      </c>
      <c r="J119" s="301">
        <f t="shared" si="24"/>
        <v>0.8614813243431414</v>
      </c>
      <c r="K119" s="301">
        <f t="shared" si="24"/>
        <v>0.86026346534986908</v>
      </c>
      <c r="L119" s="301">
        <f t="shared" si="24"/>
        <v>0.851083995616147</v>
      </c>
      <c r="M119" s="301">
        <f t="shared" si="24"/>
        <v>0.85957333838801553</v>
      </c>
      <c r="N119" s="301">
        <f t="shared" si="24"/>
        <v>0.86119392902926595</v>
      </c>
      <c r="O119" s="301">
        <f t="shared" si="24"/>
        <v>0.85764446300482833</v>
      </c>
      <c r="P119" s="301">
        <f t="shared" si="24"/>
        <v>0.86653406622496376</v>
      </c>
      <c r="Q119" s="301">
        <f t="shared" si="24"/>
        <v>0.8663331370135563</v>
      </c>
      <c r="R119" s="301">
        <f t="shared" si="24"/>
        <v>0.86300613935273052</v>
      </c>
      <c r="S119" s="301">
        <f t="shared" si="24"/>
        <v>0.8607776700020654</v>
      </c>
      <c r="T119" s="301">
        <f t="shared" si="24"/>
        <v>0.86365722885822016</v>
      </c>
      <c r="U119" s="301">
        <f t="shared" si="24"/>
        <v>0.86319260676176035</v>
      </c>
      <c r="V119" s="301">
        <f t="shared" si="24"/>
        <v>0.86195575713523054</v>
      </c>
      <c r="W119" s="301">
        <f t="shared" si="24"/>
        <v>0.86026216324013038</v>
      </c>
      <c r="X119" s="301">
        <f t="shared" si="24"/>
        <v>0.86316001273106646</v>
      </c>
      <c r="Y119" s="301">
        <f t="shared" si="24"/>
        <v>0.86145136806690481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0.85989684534961153</v>
      </c>
      <c r="C120" s="302">
        <f t="shared" si="25"/>
        <v>0.85871401819292603</v>
      </c>
      <c r="D120" s="302">
        <f t="shared" si="25"/>
        <v>0.86107333666010255</v>
      </c>
      <c r="E120" s="302">
        <f t="shared" si="25"/>
        <v>0.86101854521249754</v>
      </c>
      <c r="F120" s="302">
        <f t="shared" si="25"/>
        <v>0.86204391893427346</v>
      </c>
      <c r="G120" s="302">
        <f t="shared" si="25"/>
        <v>0.86049581597610492</v>
      </c>
      <c r="H120" s="302">
        <f t="shared" si="25"/>
        <v>0.85666198724445719</v>
      </c>
      <c r="I120" s="302">
        <f t="shared" si="25"/>
        <v>0.86137226935158184</v>
      </c>
      <c r="J120" s="302">
        <f t="shared" si="25"/>
        <v>0.8614813243431414</v>
      </c>
      <c r="K120" s="302">
        <f t="shared" si="25"/>
        <v>0.86026346534986908</v>
      </c>
      <c r="L120" s="302">
        <f t="shared" si="25"/>
        <v>0.851083995616147</v>
      </c>
      <c r="M120" s="302">
        <f t="shared" si="25"/>
        <v>0.85957333838801553</v>
      </c>
      <c r="N120" s="302">
        <f t="shared" si="25"/>
        <v>0.86119392902926595</v>
      </c>
      <c r="O120" s="302">
        <f t="shared" si="25"/>
        <v>0.85764446300482833</v>
      </c>
      <c r="P120" s="302">
        <f t="shared" si="25"/>
        <v>0.86653406622496376</v>
      </c>
      <c r="Q120" s="302">
        <f t="shared" si="25"/>
        <v>0.8663331370135563</v>
      </c>
      <c r="R120" s="302">
        <f t="shared" si="25"/>
        <v>0.86300613935273052</v>
      </c>
      <c r="S120" s="302">
        <f t="shared" si="25"/>
        <v>0.8607776700020654</v>
      </c>
      <c r="T120" s="302">
        <f t="shared" si="25"/>
        <v>0.86365722885822016</v>
      </c>
      <c r="U120" s="302">
        <f t="shared" si="25"/>
        <v>0.86319260676176035</v>
      </c>
      <c r="V120" s="302">
        <f t="shared" si="25"/>
        <v>0.86195575713523054</v>
      </c>
      <c r="W120" s="302">
        <f t="shared" si="25"/>
        <v>0.86026216324013038</v>
      </c>
      <c r="X120" s="302">
        <f t="shared" si="25"/>
        <v>0.86316001273106646</v>
      </c>
      <c r="Y120" s="302">
        <f t="shared" si="25"/>
        <v>0.86145136806690481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0.10032129862412112</v>
      </c>
      <c r="C122" s="301">
        <f t="shared" si="27"/>
        <v>0.10018330212250777</v>
      </c>
      <c r="D122" s="301">
        <f t="shared" si="27"/>
        <v>0.1004585559436784</v>
      </c>
      <c r="E122" s="301">
        <f t="shared" si="27"/>
        <v>0.10045216360812448</v>
      </c>
      <c r="F122" s="301">
        <f t="shared" si="27"/>
        <v>0.10057179054233169</v>
      </c>
      <c r="G122" s="301">
        <f t="shared" si="27"/>
        <v>0.10039117853054538</v>
      </c>
      <c r="H122" s="301">
        <f t="shared" si="27"/>
        <v>9.9943898511853146E-2</v>
      </c>
      <c r="I122" s="301">
        <f t="shared" si="27"/>
        <v>0.10049343142435099</v>
      </c>
      <c r="J122" s="301">
        <f t="shared" si="27"/>
        <v>0.10050615450669956</v>
      </c>
      <c r="K122" s="301">
        <f t="shared" si="27"/>
        <v>0.10036407095748449</v>
      </c>
      <c r="L122" s="301">
        <f t="shared" si="27"/>
        <v>9.9293132821883581E-2</v>
      </c>
      <c r="M122" s="301">
        <f t="shared" si="27"/>
        <v>0.10028355614526824</v>
      </c>
      <c r="N122" s="301">
        <f t="shared" si="27"/>
        <v>0.1004726250534141</v>
      </c>
      <c r="O122" s="301">
        <f t="shared" si="27"/>
        <v>0.10005852068389641</v>
      </c>
      <c r="P122" s="301">
        <f t="shared" si="27"/>
        <v>0.10109564105957881</v>
      </c>
      <c r="Q122" s="301">
        <f t="shared" si="27"/>
        <v>0.10107219931824801</v>
      </c>
      <c r="R122" s="301">
        <f t="shared" si="27"/>
        <v>0.10068404959115163</v>
      </c>
      <c r="S122" s="301">
        <f t="shared" si="27"/>
        <v>0.10042406150024079</v>
      </c>
      <c r="T122" s="301">
        <f t="shared" si="27"/>
        <v>0.10076001003345879</v>
      </c>
      <c r="U122" s="301">
        <f t="shared" si="27"/>
        <v>0.1007058041222051</v>
      </c>
      <c r="V122" s="301">
        <f t="shared" si="27"/>
        <v>0.10056150499911001</v>
      </c>
      <c r="W122" s="301">
        <f t="shared" si="27"/>
        <v>0.10036391904468162</v>
      </c>
      <c r="X122" s="301">
        <f t="shared" si="27"/>
        <v>0.10070200148529083</v>
      </c>
      <c r="Y122" s="301">
        <f t="shared" si="27"/>
        <v>0.1005026596078053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0.10032129862412112</v>
      </c>
      <c r="C123" s="302">
        <f t="shared" si="28"/>
        <v>0.10018330212250777</v>
      </c>
      <c r="D123" s="302">
        <f t="shared" si="28"/>
        <v>0.1004585559436784</v>
      </c>
      <c r="E123" s="302">
        <f t="shared" si="28"/>
        <v>0.10045216360812448</v>
      </c>
      <c r="F123" s="302">
        <f t="shared" si="28"/>
        <v>0.10057179054233169</v>
      </c>
      <c r="G123" s="302">
        <f t="shared" si="28"/>
        <v>0.10039117853054538</v>
      </c>
      <c r="H123" s="302">
        <f t="shared" si="28"/>
        <v>9.9943898511853146E-2</v>
      </c>
      <c r="I123" s="302">
        <f t="shared" si="28"/>
        <v>0.10049343142435099</v>
      </c>
      <c r="J123" s="302">
        <f t="shared" si="28"/>
        <v>0.10050615450669956</v>
      </c>
      <c r="K123" s="302">
        <f t="shared" si="28"/>
        <v>0.10036407095748449</v>
      </c>
      <c r="L123" s="302">
        <f t="shared" si="28"/>
        <v>9.9293132821883581E-2</v>
      </c>
      <c r="M123" s="302">
        <f t="shared" si="28"/>
        <v>0.10028355614526824</v>
      </c>
      <c r="N123" s="302">
        <f t="shared" si="28"/>
        <v>0.1004726250534141</v>
      </c>
      <c r="O123" s="302">
        <f t="shared" si="28"/>
        <v>0.10005852068389641</v>
      </c>
      <c r="P123" s="302">
        <f t="shared" si="28"/>
        <v>0.10109564105957881</v>
      </c>
      <c r="Q123" s="302">
        <f t="shared" si="28"/>
        <v>0.10107219931824801</v>
      </c>
      <c r="R123" s="302">
        <f t="shared" si="28"/>
        <v>0.10068404959115163</v>
      </c>
      <c r="S123" s="302">
        <f t="shared" si="28"/>
        <v>0.10042406150024079</v>
      </c>
      <c r="T123" s="302">
        <f t="shared" si="28"/>
        <v>0.10076001003345879</v>
      </c>
      <c r="U123" s="302">
        <f t="shared" si="28"/>
        <v>0.1007058041222051</v>
      </c>
      <c r="V123" s="302">
        <f t="shared" si="28"/>
        <v>0.10056150499911001</v>
      </c>
      <c r="W123" s="302">
        <f t="shared" si="28"/>
        <v>0.10036391904468162</v>
      </c>
      <c r="X123" s="302">
        <f t="shared" si="28"/>
        <v>0.10070200148529083</v>
      </c>
      <c r="Y123" s="302">
        <f t="shared" si="28"/>
        <v>0.1005026596078053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</v>
      </c>
      <c r="C136" s="320">
        <f>IF(C$5=0,0,C$5/PPA_fec!C$5)</f>
        <v>0</v>
      </c>
      <c r="D136" s="320">
        <f>IF(D$5=0,0,D$5/PPA_fec!D$5)</f>
        <v>0</v>
      </c>
      <c r="E136" s="320">
        <f>IF(E$5=0,0,E$5/PPA_fec!E$5)</f>
        <v>0</v>
      </c>
      <c r="F136" s="320">
        <f>IF(F$5=0,0,F$5/PPA_fec!F$5)</f>
        <v>0</v>
      </c>
      <c r="G136" s="320">
        <f>IF(G$5=0,0,G$5/PPA_fec!G$5)</f>
        <v>0</v>
      </c>
      <c r="H136" s="320">
        <f>IF(H$5=0,0,H$5/PPA_fec!H$5)</f>
        <v>0</v>
      </c>
      <c r="I136" s="320">
        <f>IF(I$5=0,0,I$5/PPA_fec!I$5)</f>
        <v>0</v>
      </c>
      <c r="J136" s="320">
        <f>IF(J$5=0,0,J$5/PPA_fec!J$5)</f>
        <v>0</v>
      </c>
      <c r="K136" s="320">
        <f>IF(K$5=0,0,K$5/PPA_fec!K$5)</f>
        <v>0</v>
      </c>
      <c r="L136" s="320">
        <f>IF(L$5=0,0,L$5/PPA_fec!L$5)</f>
        <v>0</v>
      </c>
      <c r="M136" s="320">
        <f>IF(M$5=0,0,M$5/PPA_fec!M$5)</f>
        <v>0</v>
      </c>
      <c r="N136" s="320">
        <f>IF(N$5=0,0,N$5/PPA_fec!N$5)</f>
        <v>0</v>
      </c>
      <c r="O136" s="320">
        <f>IF(O$5=0,0,O$5/PPA_fec!O$5)</f>
        <v>0</v>
      </c>
      <c r="P136" s="320">
        <f>IF(P$5=0,0,P$5/PPA_fec!P$5)</f>
        <v>0</v>
      </c>
      <c r="Q136" s="320">
        <f>IF(Q$5=0,0,Q$5/PPA_fec!Q$5)</f>
        <v>0</v>
      </c>
      <c r="R136" s="320">
        <f>IF(R$5=0,0,R$5/PPA_fec!R$5)</f>
        <v>0</v>
      </c>
      <c r="S136" s="320">
        <f>IF(S$5=0,0,S$5/PPA_fec!S$5)</f>
        <v>0</v>
      </c>
      <c r="T136" s="320">
        <f>IF(T$5=0,0,T$5/PPA_fec!T$5)</f>
        <v>0</v>
      </c>
      <c r="U136" s="320">
        <f>IF(U$5=0,0,U$5/PPA_fec!U$5)</f>
        <v>0</v>
      </c>
      <c r="V136" s="320">
        <f>IF(V$5=0,0,V$5/PPA_fec!V$5)</f>
        <v>0</v>
      </c>
      <c r="W136" s="320">
        <f>IF(W$5=0,0,W$5/PPA_fec!W$5)</f>
        <v>0</v>
      </c>
      <c r="X136" s="320">
        <f>IF(X$5=0,0,X$5/PPA_fec!X$5)</f>
        <v>0</v>
      </c>
      <c r="Y136" s="320">
        <f>IF(Y$5=0,0,Y$5/PPA_fec!Y$5)</f>
        <v>0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0</v>
      </c>
      <c r="C141" s="275">
        <f>IF(C$10=0,0,C$10/PPA_fec!C$10)</f>
        <v>0</v>
      </c>
      <c r="D141" s="275">
        <f>IF(D$10=0,0,D$10/PPA_fec!D$10)</f>
        <v>0</v>
      </c>
      <c r="E141" s="275">
        <f>IF(E$10=0,0,E$10/PPA_fec!E$10)</f>
        <v>0</v>
      </c>
      <c r="F141" s="275">
        <f>IF(F$10=0,0,F$10/PPA_fec!F$10)</f>
        <v>0</v>
      </c>
      <c r="G141" s="275">
        <f>IF(G$10=0,0,G$10/PPA_fec!G$10)</f>
        <v>0</v>
      </c>
      <c r="H141" s="275">
        <f>IF(H$10=0,0,H$10/PPA_fec!H$10)</f>
        <v>0</v>
      </c>
      <c r="I141" s="275">
        <f>IF(I$10=0,0,I$10/PPA_fec!I$10)</f>
        <v>0</v>
      </c>
      <c r="J141" s="275">
        <f>IF(J$10=0,0,J$10/PPA_fec!J$10)</f>
        <v>0</v>
      </c>
      <c r="K141" s="275">
        <f>IF(K$10=0,0,K$10/PPA_fec!K$10)</f>
        <v>0</v>
      </c>
      <c r="L141" s="275">
        <f>IF(L$10=0,0,L$10/PPA_fec!L$10)</f>
        <v>0</v>
      </c>
      <c r="M141" s="275">
        <f>IF(M$10=0,0,M$10/PPA_fec!M$10)</f>
        <v>0</v>
      </c>
      <c r="N141" s="275">
        <f>IF(N$10=0,0,N$10/PPA_fec!N$10)</f>
        <v>0</v>
      </c>
      <c r="O141" s="275">
        <f>IF(O$10=0,0,O$10/PPA_fec!O$10)</f>
        <v>0</v>
      </c>
      <c r="P141" s="275">
        <f>IF(P$10=0,0,P$10/PPA_fec!P$10)</f>
        <v>0</v>
      </c>
      <c r="Q141" s="275">
        <f>IF(Q$10=0,0,Q$10/PPA_fec!Q$10)</f>
        <v>0</v>
      </c>
      <c r="R141" s="275">
        <f>IF(R$10=0,0,R$10/PPA_fec!R$10)</f>
        <v>0</v>
      </c>
      <c r="S141" s="275">
        <f>IF(S$10=0,0,S$10/PPA_fec!S$10)</f>
        <v>0</v>
      </c>
      <c r="T141" s="275">
        <f>IF(T$10=0,0,T$10/PPA_fec!T$10)</f>
        <v>0</v>
      </c>
      <c r="U141" s="275">
        <f>IF(U$10=0,0,U$10/PPA_fec!U$10)</f>
        <v>0</v>
      </c>
      <c r="V141" s="275">
        <f>IF(V$10=0,0,V$10/PPA_fec!V$10)</f>
        <v>0</v>
      </c>
      <c r="W141" s="275">
        <f>IF(W$10=0,0,W$10/PPA_fec!W$10)</f>
        <v>0</v>
      </c>
      <c r="X141" s="275">
        <f>IF(X$10=0,0,X$10/PPA_fec!X$10)</f>
        <v>0</v>
      </c>
      <c r="Y141" s="275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0</v>
      </c>
      <c r="C143" s="276">
        <f>IF(C$17=0,0,C$17/PPA_fec!C$17)</f>
        <v>0</v>
      </c>
      <c r="D143" s="276">
        <f>IF(D$17=0,0,D$17/PPA_fec!D$17)</f>
        <v>0</v>
      </c>
      <c r="E143" s="276">
        <f>IF(E$17=0,0,E$17/PPA_fec!E$17)</f>
        <v>0</v>
      </c>
      <c r="F143" s="276">
        <f>IF(F$17=0,0,F$17/PPA_fec!F$17)</f>
        <v>0</v>
      </c>
      <c r="G143" s="276">
        <f>IF(G$17=0,0,G$17/PPA_fec!G$17)</f>
        <v>0</v>
      </c>
      <c r="H143" s="276">
        <f>IF(H$17=0,0,H$17/PPA_fec!H$17)</f>
        <v>0</v>
      </c>
      <c r="I143" s="276">
        <f>IF(I$17=0,0,I$17/PPA_fec!I$17)</f>
        <v>0</v>
      </c>
      <c r="J143" s="276">
        <f>IF(J$17=0,0,J$17/PPA_fec!J$17)</f>
        <v>0</v>
      </c>
      <c r="K143" s="276">
        <f>IF(K$17=0,0,K$17/PPA_fec!K$17)</f>
        <v>0</v>
      </c>
      <c r="L143" s="276">
        <f>IF(L$17=0,0,L$17/PPA_fec!L$17)</f>
        <v>0</v>
      </c>
      <c r="M143" s="276">
        <f>IF(M$17=0,0,M$17/PPA_fec!M$17)</f>
        <v>0</v>
      </c>
      <c r="N143" s="276">
        <f>IF(N$17=0,0,N$17/PPA_fec!N$17)</f>
        <v>0</v>
      </c>
      <c r="O143" s="276">
        <f>IF(O$17=0,0,O$17/PPA_fec!O$17)</f>
        <v>0</v>
      </c>
      <c r="P143" s="276">
        <f>IF(P$17=0,0,P$17/PPA_fec!P$17)</f>
        <v>0</v>
      </c>
      <c r="Q143" s="276">
        <f>IF(Q$17=0,0,Q$17/PPA_fec!Q$17)</f>
        <v>0</v>
      </c>
      <c r="R143" s="276">
        <f>IF(R$17=0,0,R$17/PPA_fec!R$17)</f>
        <v>0</v>
      </c>
      <c r="S143" s="276">
        <f>IF(S$17=0,0,S$17/PPA_fec!S$17)</f>
        <v>0</v>
      </c>
      <c r="T143" s="276">
        <f>IF(T$17=0,0,T$17/PPA_fec!T$17)</f>
        <v>0</v>
      </c>
      <c r="U143" s="276">
        <f>IF(U$17=0,0,U$17/PPA_fec!U$17)</f>
        <v>0</v>
      </c>
      <c r="V143" s="276">
        <f>IF(V$17=0,0,V$17/PPA_fec!V$17)</f>
        <v>0</v>
      </c>
      <c r="W143" s="276">
        <f>IF(W$17=0,0,W$17/PPA_fec!W$17)</f>
        <v>0</v>
      </c>
      <c r="X143" s="276">
        <f>IF(X$17=0,0,X$17/PPA_fec!X$17)</f>
        <v>0</v>
      </c>
      <c r="Y143" s="276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1.030247806708215</v>
      </c>
      <c r="C146" s="320">
        <f>IF(C$32=0,0,C$32/PPA_fec!C$32)</f>
        <v>1.5370679762568933</v>
      </c>
      <c r="D146" s="320">
        <f>IF(D$32=0,0,D$32/PPA_fec!D$32)</f>
        <v>1.3111897374340791</v>
      </c>
      <c r="E146" s="320">
        <f>IF(E$32=0,0,E$32/PPA_fec!E$32)</f>
        <v>1.4247233502819112</v>
      </c>
      <c r="F146" s="320">
        <f>IF(F$32=0,0,F$32/PPA_fec!F$32)</f>
        <v>1.3852266029670677</v>
      </c>
      <c r="G146" s="320">
        <f>IF(G$32=0,0,G$32/PPA_fec!G$32)</f>
        <v>1.4601657607512863</v>
      </c>
      <c r="H146" s="320">
        <f>IF(H$32=0,0,H$32/PPA_fec!H$32)</f>
        <v>1.4535382478520498</v>
      </c>
      <c r="I146" s="320">
        <f>IF(I$32=0,0,I$32/PPA_fec!I$32)</f>
        <v>1.2664751669461902</v>
      </c>
      <c r="J146" s="320">
        <f>IF(J$32=0,0,J$32/PPA_fec!J$32)</f>
        <v>1.3352016417190826</v>
      </c>
      <c r="K146" s="320">
        <f>IF(K$32=0,0,K$32/PPA_fec!K$32)</f>
        <v>0.58932956094524658</v>
      </c>
      <c r="L146" s="320">
        <f>IF(L$32=0,0,L$32/PPA_fec!L$32)</f>
        <v>0.6619074151331884</v>
      </c>
      <c r="M146" s="320">
        <f>IF(M$32=0,0,M$32/PPA_fec!M$32)</f>
        <v>0.78998055938955059</v>
      </c>
      <c r="N146" s="320">
        <f>IF(N$32=0,0,N$32/PPA_fec!N$32)</f>
        <v>0.61384624517468667</v>
      </c>
      <c r="O146" s="320">
        <f>IF(O$32=0,0,O$32/PPA_fec!O$32)</f>
        <v>0.86222848060725421</v>
      </c>
      <c r="P146" s="320">
        <f>IF(P$32=0,0,P$32/PPA_fec!P$32)</f>
        <v>1.2483779603431087</v>
      </c>
      <c r="Q146" s="320">
        <f>IF(Q$32=0,0,Q$32/PPA_fec!Q$32)</f>
        <v>1.2285058071574955</v>
      </c>
      <c r="R146" s="320">
        <f>IF(R$32=0,0,R$32/PPA_fec!R$32)</f>
        <v>1.4186978720488299</v>
      </c>
      <c r="S146" s="320">
        <f>IF(S$32=0,0,S$32/PPA_fec!S$32)</f>
        <v>1.5894878127633971</v>
      </c>
      <c r="T146" s="320">
        <f>IF(T$32=0,0,T$32/PPA_fec!T$32)</f>
        <v>1.55422768805874</v>
      </c>
      <c r="U146" s="320">
        <f>IF(U$32=0,0,U$32/PPA_fec!U$32)</f>
        <v>1.3781948402200892</v>
      </c>
      <c r="V146" s="320">
        <f>IF(V$32=0,0,V$32/PPA_fec!V$32)</f>
        <v>1.4080028381644907</v>
      </c>
      <c r="W146" s="320">
        <f>IF(W$32=0,0,W$32/PPA_fec!W$32)</f>
        <v>1.4767949208475939</v>
      </c>
      <c r="X146" s="320">
        <f>IF(X$32=0,0,X$32/PPA_fec!X$32)</f>
        <v>1.3310323958796773</v>
      </c>
      <c r="Y146" s="320">
        <f>IF(Y$32=0,0,Y$32/PPA_fec!Y$32)</f>
        <v>1.6347399477972522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0.8306546263656841</v>
      </c>
      <c r="C151" s="275">
        <f>IF(C$37=0,0,C$37/PPA_fec!C$37)</f>
        <v>1.6227408839616302</v>
      </c>
      <c r="D151" s="275">
        <f>IF(D$37=0,0,D$37/PPA_fec!D$37)</f>
        <v>0.93525730579658783</v>
      </c>
      <c r="E151" s="275">
        <f>IF(E$37=0,0,E$37/PPA_fec!E$37)</f>
        <v>1.0345039369974678</v>
      </c>
      <c r="F151" s="275">
        <f>IF(F$37=0,0,F$37/PPA_fec!F$37)</f>
        <v>0.82756786176957631</v>
      </c>
      <c r="G151" s="275">
        <f>IF(G$37=0,0,G$37/PPA_fec!G$37)</f>
        <v>1.1544381585330932</v>
      </c>
      <c r="H151" s="275">
        <f>IF(H$37=0,0,H$37/PPA_fec!H$37)</f>
        <v>1.8308789037988551</v>
      </c>
      <c r="I151" s="275">
        <f>IF(I$37=0,0,I$37/PPA_fec!I$37)</f>
        <v>0.79181852969761024</v>
      </c>
      <c r="J151" s="275">
        <f>IF(J$37=0,0,J$37/PPA_fec!J$37)</f>
        <v>0.83671139841730691</v>
      </c>
      <c r="K151" s="275">
        <f>IF(K$37=0,0,K$37/PPA_fec!K$37)</f>
        <v>0.35997784363943236</v>
      </c>
      <c r="L151" s="275">
        <f>IF(L$37=0,0,L$37/PPA_fec!L$37)</f>
        <v>1.1526974660890834</v>
      </c>
      <c r="M151" s="275">
        <f>IF(M$37=0,0,M$37/PPA_fec!M$37)</f>
        <v>0.56509694800166999</v>
      </c>
      <c r="N151" s="275">
        <f>IF(N$37=0,0,N$37/PPA_fec!N$37)</f>
        <v>0.32701200189609086</v>
      </c>
      <c r="O151" s="275">
        <f>IF(O$37=0,0,O$37/PPA_fec!O$37)</f>
        <v>0.83632941390686888</v>
      </c>
      <c r="P151" s="275">
        <f>IF(P$37=0,0,P$37/PPA_fec!P$37)</f>
        <v>0.18817676942583225</v>
      </c>
      <c r="Q151" s="275">
        <f>IF(Q$37=0,0,Q$37/PPA_fec!Q$37)</f>
        <v>0.20064503789757274</v>
      </c>
      <c r="R151" s="275">
        <f>IF(R$37=0,0,R$37/PPA_fec!R$37)</f>
        <v>0.72725983911480263</v>
      </c>
      <c r="S151" s="275">
        <f>IF(S$37=0,0,S$37/PPA_fec!S$37)</f>
        <v>1.3056755252673626</v>
      </c>
      <c r="T151" s="275">
        <f>IF(T$37=0,0,T$37/PPA_fec!T$37)</f>
        <v>0.6818949501939835</v>
      </c>
      <c r="U151" s="275">
        <f>IF(U$37=0,0,U$37/PPA_fec!U$37)</f>
        <v>0.65346176052950378</v>
      </c>
      <c r="V151" s="275">
        <f>IF(V$37=0,0,V$37/PPA_fec!V$37)</f>
        <v>0.94148855629534423</v>
      </c>
      <c r="W151" s="275">
        <f>IF(W$37=0,0,W$37/PPA_fec!W$37)</f>
        <v>1.3209304110973437</v>
      </c>
      <c r="X151" s="275">
        <f>IF(X$37=0,0,X$37/PPA_fec!X$37)</f>
        <v>0.68314636172165866</v>
      </c>
      <c r="Y151" s="275">
        <f>IF(Y$37=0,0,Y$37/PPA_fec!Y$37)</f>
        <v>1.3961471298711179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0.39880134870532585</v>
      </c>
      <c r="C152" s="276">
        <f>IF(C$43=0,0,C$43/PPA_fec!C$43)</f>
        <v>0.75172985588078756</v>
      </c>
      <c r="D152" s="276">
        <f>IF(D$43=0,0,D$43/PPA_fec!D$43)</f>
        <v>0.50656267709645286</v>
      </c>
      <c r="E152" s="276">
        <f>IF(E$43=0,0,E$43/PPA_fec!E$43)</f>
        <v>0.55356944137344211</v>
      </c>
      <c r="F152" s="276">
        <f>IF(F$43=0,0,F$43/PPA_fec!F$43)</f>
        <v>0.49844202318480857</v>
      </c>
      <c r="G152" s="276">
        <f>IF(G$43=0,0,G$43/PPA_fec!G$43)</f>
        <v>0.58551523676126205</v>
      </c>
      <c r="H152" s="276">
        <f>IF(H$43=0,0,H$43/PPA_fec!H$43)</f>
        <v>0.75142514176859687</v>
      </c>
      <c r="I152" s="276">
        <f>IF(I$43=0,0,I$43/PPA_fec!I$43)</f>
        <v>0.42501365558060322</v>
      </c>
      <c r="J152" s="276">
        <f>IF(J$43=0,0,J$43/PPA_fec!J$43)</f>
        <v>0.45540664967509437</v>
      </c>
      <c r="K152" s="276">
        <f>IF(K$43=0,0,K$43/PPA_fec!K$43)</f>
        <v>0.18636386126658624</v>
      </c>
      <c r="L152" s="276">
        <f>IF(L$43=0,0,L$43/PPA_fec!L$43)</f>
        <v>0.29286400154640391</v>
      </c>
      <c r="M152" s="276">
        <f>IF(M$43=0,0,M$43/PPA_fec!M$43)</f>
        <v>0.25894807348122051</v>
      </c>
      <c r="N152" s="276">
        <f>IF(N$43=0,0,N$43/PPA_fec!N$43)</f>
        <v>0.18934717490841904</v>
      </c>
      <c r="O152" s="276">
        <f>IF(O$43=0,0,O$43/PPA_fec!O$43)</f>
        <v>0.32063238633816032</v>
      </c>
      <c r="P152" s="276">
        <f>IF(P$43=0,0,P$43/PPA_fec!P$43)</f>
        <v>0.29343175367192453</v>
      </c>
      <c r="Q152" s="276">
        <f>IF(Q$43=0,0,Q$43/PPA_fec!Q$43)</f>
        <v>0.29075396046945046</v>
      </c>
      <c r="R152" s="276">
        <f>IF(R$43=0,0,R$43/PPA_fec!R$43)</f>
        <v>0.51199391028143126</v>
      </c>
      <c r="S152" s="276">
        <f>IF(S$43=0,0,S$43/PPA_fec!S$43)</f>
        <v>0.71493687556386076</v>
      </c>
      <c r="T152" s="276">
        <f>IF(T$43=0,0,T$43/PPA_fec!T$43)</f>
        <v>0.52245003298955672</v>
      </c>
      <c r="U152" s="276">
        <f>IF(U$43=0,0,U$43/PPA_fec!U$43)</f>
        <v>0.46956734832301411</v>
      </c>
      <c r="V152" s="276">
        <f>IF(V$43=0,0,V$43/PPA_fec!V$43)</f>
        <v>0.58234034614075036</v>
      </c>
      <c r="W152" s="276">
        <f>IF(W$43=0,0,W$43/PPA_fec!W$43)</f>
        <v>0.68855537492247865</v>
      </c>
      <c r="X152" s="276">
        <f>IF(X$43=0,0,X$43/PPA_fec!X$43)</f>
        <v>0.50204450391934374</v>
      </c>
      <c r="Y152" s="276">
        <f>IF(Y$43=0,0,Y$43/PPA_fec!Y$43)</f>
        <v>0.84268685241722197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1.1711055008391946</v>
      </c>
      <c r="C153" s="276">
        <f>IF(C$56=0,0,C$56/PPA_fec!C$56)</f>
        <v>1.717157261470645</v>
      </c>
      <c r="D153" s="276">
        <f>IF(D$56=0,0,D$56/PPA_fec!D$56)</f>
        <v>1.4926500008081465</v>
      </c>
      <c r="E153" s="276">
        <f>IF(E$56=0,0,E$56/PPA_fec!E$56)</f>
        <v>1.620882878152361</v>
      </c>
      <c r="F153" s="276">
        <f>IF(F$56=0,0,F$56/PPA_fec!F$56)</f>
        <v>1.5880315507215768</v>
      </c>
      <c r="G153" s="276">
        <f>IF(G$56=0,0,G$56/PPA_fec!G$56)</f>
        <v>1.656090298697088</v>
      </c>
      <c r="H153" s="276">
        <f>IF(H$56=0,0,H$56/PPA_fec!H$56)</f>
        <v>1.6152384114315677</v>
      </c>
      <c r="I153" s="276">
        <f>IF(I$56=0,0,I$56/PPA_fec!I$56)</f>
        <v>1.4592215100680619</v>
      </c>
      <c r="J153" s="276">
        <f>IF(J$56=0,0,J$56/PPA_fec!J$56)</f>
        <v>1.5362859614370765</v>
      </c>
      <c r="K153" s="276">
        <f>IF(K$56=0,0,K$56/PPA_fec!K$56)</f>
        <v>0.68327690075575753</v>
      </c>
      <c r="L153" s="276">
        <f>IF(L$56=0,0,L$56/PPA_fec!L$56)</f>
        <v>0.73681902143723621</v>
      </c>
      <c r="M153" s="276">
        <f>IF(M$56=0,0,M$56/PPA_fec!M$56)</f>
        <v>0.91090117022347905</v>
      </c>
      <c r="N153" s="276">
        <f>IF(N$56=0,0,N$56/PPA_fec!N$56)</f>
        <v>0.71449373138052552</v>
      </c>
      <c r="O153" s="276">
        <f>IF(O$56=0,0,O$56/PPA_fec!O$56)</f>
        <v>0.98040817159627658</v>
      </c>
      <c r="P153" s="276">
        <f>IF(P$56=0,0,P$56/PPA_fec!P$56)</f>
        <v>1.512233170726395</v>
      </c>
      <c r="Q153" s="276">
        <f>IF(Q$56=0,0,Q$56/PPA_fec!Q$56)</f>
        <v>1.4859213431370661</v>
      </c>
      <c r="R153" s="276">
        <f>IF(R$56=0,0,R$56/PPA_fec!R$56)</f>
        <v>1.6284606675167472</v>
      </c>
      <c r="S153" s="276">
        <f>IF(S$56=0,0,S$56/PPA_fec!S$56)</f>
        <v>1.7892206025533368</v>
      </c>
      <c r="T153" s="276">
        <f>IF(T$56=0,0,T$56/PPA_fec!T$56)</f>
        <v>1.7965423556996054</v>
      </c>
      <c r="U153" s="276">
        <f>IF(U$56=0,0,U$56/PPA_fec!U$56)</f>
        <v>1.5904451880938262</v>
      </c>
      <c r="V153" s="276">
        <f>IF(V$56=0,0,V$56/PPA_fec!V$56)</f>
        <v>1.5965249634815648</v>
      </c>
      <c r="W153" s="276">
        <f>IF(W$56=0,0,W$56/PPA_fec!W$56)</f>
        <v>1.6573787597882581</v>
      </c>
      <c r="X153" s="276">
        <f>IF(X$56=0,0,X$56/PPA_fec!X$56)</f>
        <v>1.5227830042708577</v>
      </c>
      <c r="Y153" s="276">
        <f>IF(Y$56=0,0,Y$56/PPA_fec!Y$56)</f>
        <v>1.8256989035996261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1.0861439465336749</v>
      </c>
      <c r="C154" s="277">
        <f>IF(C$69=0,0,C$69/PPA_fec!C$69)</f>
        <v>1.5327701123992903</v>
      </c>
      <c r="D154" s="277">
        <f>IF(D$69=0,0,D$69/PPA_fec!D$69)</f>
        <v>1.3852337096588436</v>
      </c>
      <c r="E154" s="277">
        <f>IF(E$69=0,0,E$69/PPA_fec!E$69)</f>
        <v>1.5026010978820166</v>
      </c>
      <c r="F154" s="277">
        <f>IF(F$69=0,0,F$69/PPA_fec!F$69)</f>
        <v>1.4951483584647545</v>
      </c>
      <c r="G154" s="277">
        <f>IF(G$69=0,0,G$69/PPA_fec!G$69)</f>
        <v>1.5261633772447285</v>
      </c>
      <c r="H154" s="277">
        <f>IF(H$69=0,0,H$69/PPA_fec!H$69)</f>
        <v>1.4305895800982451</v>
      </c>
      <c r="I154" s="277">
        <f>IF(I$69=0,0,I$69/PPA_fec!I$69)</f>
        <v>1.3948668461712044</v>
      </c>
      <c r="J154" s="277">
        <f>IF(J$69=0,0,J$69/PPA_fec!J$69)</f>
        <v>1.463147621773865</v>
      </c>
      <c r="K154" s="277">
        <f>IF(K$69=0,0,K$69/PPA_fec!K$69)</f>
        <v>0.66239020281601602</v>
      </c>
      <c r="L154" s="277">
        <f>IF(L$69=0,0,L$69/PPA_fec!L$69)</f>
        <v>0.66663501525868418</v>
      </c>
      <c r="M154" s="277">
        <f>IF(M$69=0,0,M$69/PPA_fec!M$69)</f>
        <v>0.87512999821302462</v>
      </c>
      <c r="N154" s="277">
        <f>IF(N$69=0,0,N$69/PPA_fec!N$69)</f>
        <v>0.69728048477505666</v>
      </c>
      <c r="O154" s="277">
        <f>IF(O$69=0,0,O$69/PPA_fec!O$69)</f>
        <v>0.91592371001367334</v>
      </c>
      <c r="P154" s="277">
        <f>IF(P$69=0,0,P$69/PPA_fec!P$69)</f>
        <v>1.6156480186785473</v>
      </c>
      <c r="Q154" s="277">
        <f>IF(Q$69=0,0,Q$69/PPA_fec!Q$69)</f>
        <v>1.5829512113352693</v>
      </c>
      <c r="R154" s="277">
        <f>IF(R$69=0,0,R$69/PPA_fec!R$69)</f>
        <v>1.5326272997817707</v>
      </c>
      <c r="S154" s="277">
        <f>IF(S$69=0,0,S$69/PPA_fec!S$69)</f>
        <v>1.6174918019908957</v>
      </c>
      <c r="T154" s="277">
        <f>IF(T$69=0,0,T$69/PPA_fec!T$69)</f>
        <v>1.7177194985529682</v>
      </c>
      <c r="U154" s="277">
        <f>IF(U$69=0,0,U$69/PPA_fec!U$69)</f>
        <v>1.5157956093013825</v>
      </c>
      <c r="V154" s="277">
        <f>IF(V$69=0,0,V$69/PPA_fec!V$69)</f>
        <v>1.4636645875597387</v>
      </c>
      <c r="W154" s="277">
        <f>IF(W$69=0,0,W$69/PPA_fec!W$69)</f>
        <v>1.490014521094045</v>
      </c>
      <c r="X154" s="277">
        <f>IF(X$69=0,0,X$69/PPA_fec!X$69)</f>
        <v>1.4204308418923453</v>
      </c>
      <c r="Y154" s="277">
        <f>IF(Y$69=0,0,Y$69/PPA_fec!Y$69)</f>
        <v>1.618858083945147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0.15045717577876025</v>
      </c>
      <c r="C156" s="320">
        <f>IF(C$83=0,0,C$83/PPA_fec!C$83)</f>
        <v>0.35122663696513351</v>
      </c>
      <c r="D156" s="320">
        <f>IF(D$83=0,0,D$83/PPA_fec!D$83)</f>
        <v>0.16781921555760673</v>
      </c>
      <c r="E156" s="320">
        <f>IF(E$83=0,0,E$83/PPA_fec!E$83)</f>
        <v>0.18529289755752218</v>
      </c>
      <c r="F156" s="320">
        <f>IF(F$83=0,0,F$83/PPA_fec!F$83)</f>
        <v>0.14242639860575076</v>
      </c>
      <c r="G156" s="320">
        <f>IF(G$83=0,0,G$83/PPA_fec!G$83)</f>
        <v>0.21072995757212457</v>
      </c>
      <c r="H156" s="320">
        <f>IF(H$83=0,0,H$83/PPA_fec!H$83)</f>
        <v>0.42662692738382335</v>
      </c>
      <c r="I156" s="320">
        <f>IF(I$83=0,0,I$83/PPA_fec!I$83)</f>
        <v>0.12990899627731042</v>
      </c>
      <c r="J156" s="320">
        <f>IF(J$83=0,0,J$83/PPA_fec!J$83)</f>
        <v>0.13810848068635265</v>
      </c>
      <c r="K156" s="320">
        <f>IF(K$83=0,0,K$83/PPA_fec!K$83)</f>
        <v>6.2192636786465673E-2</v>
      </c>
      <c r="L156" s="320">
        <f>IF(L$83=0,0,L$83/PPA_fec!L$83)</f>
        <v>0.22716675155404961</v>
      </c>
      <c r="M156" s="320">
        <f>IF(M$83=0,0,M$83/PPA_fec!M$83)</f>
        <v>9.510949857946456E-2</v>
      </c>
      <c r="N156" s="320">
        <f>IF(N$83=0,0,N$83/PPA_fec!N$83)</f>
        <v>5.6272888693443608E-2</v>
      </c>
      <c r="O156" s="320">
        <f>IF(O$83=0,0,O$83/PPA_fec!O$83)</f>
        <v>0.14768279102416929</v>
      </c>
      <c r="P156" s="320">
        <f>IF(P$83=0,0,P$83/PPA_fec!P$83)</f>
        <v>2.9387640726267584E-2</v>
      </c>
      <c r="Q156" s="320">
        <f>IF(Q$83=0,0,Q$83/PPA_fec!Q$83)</f>
        <v>3.1163678291097504E-2</v>
      </c>
      <c r="R156" s="320">
        <f>IF(R$83=0,0,R$83/PPA_fec!R$83)</f>
        <v>0.1269956619549755</v>
      </c>
      <c r="S156" s="320">
        <f>IF(S$83=0,0,S$83/PPA_fec!S$83)</f>
        <v>0.26050338991026917</v>
      </c>
      <c r="T156" s="320">
        <f>IF(T$83=0,0,T$83/PPA_fec!T$83)</f>
        <v>0.11414080012349682</v>
      </c>
      <c r="U156" s="320">
        <f>IF(U$83=0,0,U$83/PPA_fec!U$83)</f>
        <v>0.11096021993034151</v>
      </c>
      <c r="V156" s="320">
        <f>IF(V$83=0,0,V$83/PPA_fec!V$83)</f>
        <v>0.17697691187663675</v>
      </c>
      <c r="W156" s="320">
        <f>IF(W$83=0,0,W$83/PPA_fec!W$83)</f>
        <v>0.27045416627805124</v>
      </c>
      <c r="X156" s="320">
        <f>IF(X$83=0,0,X$83/PPA_fec!X$83)</f>
        <v>0.12316221519040424</v>
      </c>
      <c r="Y156" s="320">
        <f>IF(Y$83=0,0,Y$83/PPA_fec!Y$83)</f>
        <v>0.30521850761205011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0.83065462636568421</v>
      </c>
      <c r="C161" s="332">
        <f>IF(C$88=0,0,C$88/PPA_fec!C$88)</f>
        <v>1.6227408839616302</v>
      </c>
      <c r="D161" s="332">
        <f>IF(D$88=0,0,D$88/PPA_fec!D$88)</f>
        <v>0.93525730579658761</v>
      </c>
      <c r="E161" s="332">
        <f>IF(E$88=0,0,E$88/PPA_fec!E$88)</f>
        <v>1.0345039369974676</v>
      </c>
      <c r="F161" s="332">
        <f>IF(F$88=0,0,F$88/PPA_fec!F$88)</f>
        <v>0.82756786176957631</v>
      </c>
      <c r="G161" s="332">
        <f>IF(G$88=0,0,G$88/PPA_fec!G$88)</f>
        <v>1.1544381585330938</v>
      </c>
      <c r="H161" s="332">
        <f>IF(H$88=0,0,H$88/PPA_fec!H$88)</f>
        <v>1.8308789037988544</v>
      </c>
      <c r="I161" s="332">
        <f>IF(I$88=0,0,I$88/PPA_fec!I$88)</f>
        <v>0.7918185296976098</v>
      </c>
      <c r="J161" s="332">
        <f>IF(J$88=0,0,J$88/PPA_fec!J$88)</f>
        <v>0.83671139841730646</v>
      </c>
      <c r="K161" s="332">
        <f>IF(K$88=0,0,K$88/PPA_fec!K$88)</f>
        <v>0.35997784363943236</v>
      </c>
      <c r="L161" s="332">
        <f>IF(L$88=0,0,L$88/PPA_fec!L$88)</f>
        <v>1.1526974660890832</v>
      </c>
      <c r="M161" s="332">
        <f>IF(M$88=0,0,M$88/PPA_fec!M$88)</f>
        <v>0.56509694800166954</v>
      </c>
      <c r="N161" s="332">
        <f>IF(N$88=0,0,N$88/PPA_fec!N$88)</f>
        <v>0.32701200189609086</v>
      </c>
      <c r="O161" s="332">
        <f>IF(O$88=0,0,O$88/PPA_fec!O$88)</f>
        <v>0.83632941390686966</v>
      </c>
      <c r="P161" s="332">
        <f>IF(P$88=0,0,P$88/PPA_fec!P$88)</f>
        <v>0.18817676942583222</v>
      </c>
      <c r="Q161" s="332">
        <f>IF(Q$88=0,0,Q$88/PPA_fec!Q$88)</f>
        <v>0.20064503789757263</v>
      </c>
      <c r="R161" s="332">
        <f>IF(R$88=0,0,R$88/PPA_fec!R$88)</f>
        <v>0.72725983911480241</v>
      </c>
      <c r="S161" s="332">
        <f>IF(S$88=0,0,S$88/PPA_fec!S$88)</f>
        <v>1.3056755252673626</v>
      </c>
      <c r="T161" s="332">
        <f>IF(T$88=0,0,T$88/PPA_fec!T$88)</f>
        <v>0.68189495019398327</v>
      </c>
      <c r="U161" s="332">
        <f>IF(U$88=0,0,U$88/PPA_fec!U$88)</f>
        <v>0.653461760529504</v>
      </c>
      <c r="V161" s="332">
        <f>IF(V$88=0,0,V$88/PPA_fec!V$88)</f>
        <v>0.94148855629534411</v>
      </c>
      <c r="W161" s="332">
        <f>IF(W$88=0,0,W$88/PPA_fec!W$88)</f>
        <v>1.3209304110973432</v>
      </c>
      <c r="X161" s="332">
        <f>IF(X$88=0,0,X$88/PPA_fec!X$88)</f>
        <v>0.68314636172165855</v>
      </c>
      <c r="Y161" s="332">
        <f>IF(Y$88=0,0,Y$88/PPA_fec!Y$88)</f>
        <v>1.3961471298711177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LV: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820.25639315653325</v>
      </c>
      <c r="C3" s="203">
        <v>822.02632152588558</v>
      </c>
      <c r="D3" s="203">
        <v>898.39250936329586</v>
      </c>
      <c r="E3" s="203">
        <v>751.76973392461196</v>
      </c>
      <c r="F3" s="203">
        <v>817.87559155931388</v>
      </c>
      <c r="G3" s="203">
        <v>839.45333788395908</v>
      </c>
      <c r="H3" s="203">
        <v>855.24665830150434</v>
      </c>
      <c r="I3" s="203">
        <v>837.61386941580759</v>
      </c>
      <c r="J3" s="203">
        <v>792.25461285261622</v>
      </c>
      <c r="K3" s="203">
        <v>784.19144960172093</v>
      </c>
      <c r="L3" s="203">
        <v>789.72764181477476</v>
      </c>
      <c r="M3" s="203">
        <v>706.75280021686092</v>
      </c>
      <c r="N3" s="203">
        <v>765.95214575571072</v>
      </c>
      <c r="O3" s="203">
        <v>789.72342275084122</v>
      </c>
      <c r="P3" s="203">
        <v>751.91118752450745</v>
      </c>
      <c r="Q3" s="203">
        <v>740.7856109999999</v>
      </c>
      <c r="R3" s="203">
        <v>721.46448488347789</v>
      </c>
      <c r="S3" s="203">
        <v>731.17759257643183</v>
      </c>
      <c r="T3" s="203">
        <v>776.84000168321825</v>
      </c>
      <c r="U3" s="203">
        <v>757.97511096425023</v>
      </c>
      <c r="V3" s="203">
        <v>760.37342115560193</v>
      </c>
      <c r="W3" s="203">
        <v>718.38874644715656</v>
      </c>
      <c r="X3" s="203">
        <v>704.07050785420176</v>
      </c>
      <c r="Y3" s="203">
        <v>667.55779917282177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1309.121169766044</v>
      </c>
      <c r="C5" s="203">
        <v>1308.8185826633221</v>
      </c>
      <c r="D5" s="203">
        <v>1309.5305192380611</v>
      </c>
      <c r="E5" s="203">
        <v>1144.761926728095</v>
      </c>
      <c r="F5" s="203">
        <v>1257.5267801945411</v>
      </c>
      <c r="G5" s="203">
        <v>1342.6772601036839</v>
      </c>
      <c r="H5" s="203">
        <v>1368.9239961189089</v>
      </c>
      <c r="I5" s="203">
        <v>1230.584415809644</v>
      </c>
      <c r="J5" s="203">
        <v>1033.6821219412591</v>
      </c>
      <c r="K5" s="203">
        <v>965.56635063279123</v>
      </c>
      <c r="L5" s="203">
        <v>942.97314209450076</v>
      </c>
      <c r="M5" s="203">
        <v>887.83554446205608</v>
      </c>
      <c r="N5" s="203">
        <v>912.62089200613877</v>
      </c>
      <c r="O5" s="203">
        <v>945.89037548176987</v>
      </c>
      <c r="P5" s="203">
        <v>912.68675942441314</v>
      </c>
      <c r="Q5" s="203">
        <v>800.24649497581277</v>
      </c>
      <c r="R5" s="203">
        <v>806.68124755072404</v>
      </c>
      <c r="S5" s="203">
        <v>798.38877814073658</v>
      </c>
      <c r="T5" s="203">
        <v>849.50998552267515</v>
      </c>
      <c r="U5" s="203">
        <v>814.23237578104477</v>
      </c>
      <c r="V5" s="203">
        <v>830.67681639899263</v>
      </c>
      <c r="W5" s="203">
        <v>783.86203062464108</v>
      </c>
      <c r="X5" s="203">
        <v>677.27687101417166</v>
      </c>
      <c r="Y5" s="203">
        <v>820.67249148672624</v>
      </c>
      <c r="DA5" s="112" t="s">
        <v>2111</v>
      </c>
    </row>
    <row r="6" spans="1:105" ht="12" customHeight="1" x14ac:dyDescent="0.25">
      <c r="A6" s="154" t="s">
        <v>2112</v>
      </c>
      <c r="B6" s="338">
        <v>1636.4014622075549</v>
      </c>
      <c r="C6" s="338">
        <v>1554.581389097177</v>
      </c>
      <c r="D6" s="338">
        <v>1472.7613159867999</v>
      </c>
      <c r="E6" s="338">
        <v>1472.7613159867999</v>
      </c>
      <c r="F6" s="338">
        <v>1390.9412428764219</v>
      </c>
      <c r="G6" s="338">
        <v>1472.7613159867999</v>
      </c>
      <c r="H6" s="338">
        <v>1472.7613159867999</v>
      </c>
      <c r="I6" s="338">
        <v>1390.9412428764219</v>
      </c>
      <c r="J6" s="338">
        <v>1390.9412428764219</v>
      </c>
      <c r="K6" s="338">
        <v>1309.121169766044</v>
      </c>
      <c r="L6" s="338">
        <v>1227.301096655666</v>
      </c>
      <c r="M6" s="338">
        <v>1227.301096655666</v>
      </c>
      <c r="N6" s="338">
        <v>1145.481023545289</v>
      </c>
      <c r="O6" s="338">
        <v>1063.660950434911</v>
      </c>
      <c r="P6" s="338">
        <v>1063.660950434911</v>
      </c>
      <c r="Q6" s="338">
        <v>981.84087732453327</v>
      </c>
      <c r="R6" s="338">
        <v>900.02080421415553</v>
      </c>
      <c r="S6" s="338">
        <v>900.02080421415553</v>
      </c>
      <c r="T6" s="338">
        <v>900.02080421415553</v>
      </c>
      <c r="U6" s="338">
        <v>900.02080421415553</v>
      </c>
      <c r="V6" s="338">
        <v>900.02080421415553</v>
      </c>
      <c r="W6" s="338">
        <v>900.02080421415553</v>
      </c>
      <c r="X6" s="338">
        <v>818.2007311037778</v>
      </c>
      <c r="Y6" s="338">
        <v>900.02080421415553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81.820073110377763</v>
      </c>
      <c r="H7" s="340">
        <v>81.820073110377763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81.820073110377763</v>
      </c>
      <c r="U7" s="340">
        <v>81.820073110377763</v>
      </c>
      <c r="V7" s="340">
        <v>0</v>
      </c>
      <c r="W7" s="340">
        <v>81.820073110377763</v>
      </c>
      <c r="X7" s="340">
        <v>0</v>
      </c>
      <c r="Y7" s="340">
        <v>81.820073110377763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81.820073110377962</v>
      </c>
      <c r="D8" s="342">
        <f t="shared" si="0"/>
        <v>81.820073110377052</v>
      </c>
      <c r="E8" s="342">
        <f t="shared" si="0"/>
        <v>0</v>
      </c>
      <c r="F8" s="342">
        <f t="shared" si="0"/>
        <v>81.820073110377962</v>
      </c>
      <c r="G8" s="342">
        <f t="shared" si="0"/>
        <v>0</v>
      </c>
      <c r="H8" s="342">
        <f t="shared" si="0"/>
        <v>81.820073110377734</v>
      </c>
      <c r="I8" s="342">
        <f t="shared" si="0"/>
        <v>81.820073110377962</v>
      </c>
      <c r="J8" s="342">
        <f t="shared" si="0"/>
        <v>0</v>
      </c>
      <c r="K8" s="342">
        <f t="shared" si="0"/>
        <v>81.820073110377962</v>
      </c>
      <c r="L8" s="342">
        <f t="shared" si="0"/>
        <v>81.820073110377962</v>
      </c>
      <c r="M8" s="342">
        <f t="shared" si="0"/>
        <v>0</v>
      </c>
      <c r="N8" s="342">
        <f t="shared" si="0"/>
        <v>81.820073110377052</v>
      </c>
      <c r="O8" s="342">
        <f t="shared" si="0"/>
        <v>81.820073110377962</v>
      </c>
      <c r="P8" s="342">
        <f t="shared" si="0"/>
        <v>0</v>
      </c>
      <c r="Q8" s="342">
        <f t="shared" si="0"/>
        <v>81.820073110377734</v>
      </c>
      <c r="R8" s="342">
        <f t="shared" si="0"/>
        <v>81.820073110377734</v>
      </c>
      <c r="S8" s="342">
        <f t="shared" si="0"/>
        <v>0</v>
      </c>
      <c r="T8" s="342">
        <f t="shared" si="0"/>
        <v>81.820073110377734</v>
      </c>
      <c r="U8" s="342">
        <f t="shared" si="0"/>
        <v>81.820073110377734</v>
      </c>
      <c r="V8" s="342">
        <f t="shared" si="0"/>
        <v>0</v>
      </c>
      <c r="W8" s="342">
        <f t="shared" si="0"/>
        <v>81.820073110377734</v>
      </c>
      <c r="X8" s="342">
        <f t="shared" si="0"/>
        <v>81.820073110377734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327.28029244151094</v>
      </c>
      <c r="C9" s="343">
        <f t="shared" si="1"/>
        <v>245.76280643385485</v>
      </c>
      <c r="D9" s="343">
        <f t="shared" si="1"/>
        <v>163.23079674873884</v>
      </c>
      <c r="E9" s="343">
        <f t="shared" si="1"/>
        <v>327.99938925870492</v>
      </c>
      <c r="F9" s="343">
        <f t="shared" si="1"/>
        <v>133.41446268188088</v>
      </c>
      <c r="G9" s="343">
        <f t="shared" si="1"/>
        <v>130.08405588311598</v>
      </c>
      <c r="H9" s="343">
        <f t="shared" si="1"/>
        <v>103.83731986789098</v>
      </c>
      <c r="I9" s="343">
        <f t="shared" si="1"/>
        <v>160.3568270667779</v>
      </c>
      <c r="J9" s="343">
        <f t="shared" si="1"/>
        <v>357.25912093516285</v>
      </c>
      <c r="K9" s="343">
        <f t="shared" si="1"/>
        <v>343.55481913325275</v>
      </c>
      <c r="L9" s="343">
        <f t="shared" si="1"/>
        <v>284.32795456116526</v>
      </c>
      <c r="M9" s="343">
        <f t="shared" si="1"/>
        <v>339.46555219360994</v>
      </c>
      <c r="N9" s="343">
        <f t="shared" si="1"/>
        <v>232.86013153915019</v>
      </c>
      <c r="O9" s="343">
        <f t="shared" si="1"/>
        <v>117.77057495314114</v>
      </c>
      <c r="P9" s="343">
        <f t="shared" si="1"/>
        <v>150.97419101049786</v>
      </c>
      <c r="Q9" s="343">
        <f t="shared" si="1"/>
        <v>181.5943823487205</v>
      </c>
      <c r="R9" s="343">
        <f t="shared" si="1"/>
        <v>93.339556663431495</v>
      </c>
      <c r="S9" s="343">
        <f t="shared" si="1"/>
        <v>101.63202607341896</v>
      </c>
      <c r="T9" s="343">
        <f t="shared" si="1"/>
        <v>50.510818691480381</v>
      </c>
      <c r="U9" s="343">
        <f t="shared" si="1"/>
        <v>85.788428433110766</v>
      </c>
      <c r="V9" s="343">
        <f t="shared" si="1"/>
        <v>69.343987815162905</v>
      </c>
      <c r="W9" s="343">
        <f t="shared" si="1"/>
        <v>116.15877358951445</v>
      </c>
      <c r="X9" s="343">
        <f t="shared" si="1"/>
        <v>140.92386008960614</v>
      </c>
      <c r="Y9" s="343">
        <f t="shared" si="1"/>
        <v>79.348312727429288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142.6277730008598</v>
      </c>
      <c r="C12" s="210">
        <v>142.916852966466</v>
      </c>
      <c r="D12" s="210">
        <v>146.04763542562341</v>
      </c>
      <c r="E12" s="210">
        <v>128.2565778159931</v>
      </c>
      <c r="F12" s="210">
        <v>138.41711092003439</v>
      </c>
      <c r="G12" s="210">
        <v>142.00025795356831</v>
      </c>
      <c r="H12" s="210">
        <v>139.17360275150469</v>
      </c>
      <c r="I12" s="210">
        <v>124.78675838349101</v>
      </c>
      <c r="J12" s="210">
        <v>103.84419604471201</v>
      </c>
      <c r="K12" s="210">
        <v>93.338950988822006</v>
      </c>
      <c r="L12" s="210">
        <v>93.538005159071346</v>
      </c>
      <c r="M12" s="210">
        <v>88.084350816852975</v>
      </c>
      <c r="N12" s="210">
        <v>91.258555460017178</v>
      </c>
      <c r="O12" s="210">
        <v>93.306792777300075</v>
      </c>
      <c r="P12" s="210">
        <v>88.792777300085973</v>
      </c>
      <c r="Q12" s="210">
        <v>76.538865004299225</v>
      </c>
      <c r="R12" s="210">
        <v>78.529836629406702</v>
      </c>
      <c r="S12" s="210">
        <v>77.994554438208695</v>
      </c>
      <c r="T12" s="210">
        <v>83.393409316266826</v>
      </c>
      <c r="U12" s="210">
        <v>78.139829157519358</v>
      </c>
      <c r="V12" s="210">
        <v>80.266734694197126</v>
      </c>
      <c r="W12" s="210">
        <v>79.0301909695078</v>
      </c>
      <c r="X12" s="210">
        <v>67.725598517488109</v>
      </c>
      <c r="Y12" s="210">
        <v>74.682552719312412</v>
      </c>
      <c r="DA12" s="109" t="s">
        <v>2118</v>
      </c>
    </row>
    <row r="13" spans="1:105" ht="12" customHeight="1" x14ac:dyDescent="0.25">
      <c r="A13" s="24" t="s">
        <v>28</v>
      </c>
      <c r="B13" s="213">
        <v>3.3488392089423908</v>
      </c>
      <c r="C13" s="213">
        <v>3.3488392089423908</v>
      </c>
      <c r="D13" s="213">
        <v>3.358899398108341</v>
      </c>
      <c r="E13" s="213">
        <v>3.7711951848667238</v>
      </c>
      <c r="F13" s="213">
        <v>2.5049871023215822</v>
      </c>
      <c r="G13" s="213">
        <v>3.1448839208942392</v>
      </c>
      <c r="H13" s="213">
        <v>2.51865864144454</v>
      </c>
      <c r="I13" s="213">
        <v>1.878761822871883</v>
      </c>
      <c r="J13" s="213">
        <v>1.878761822871883</v>
      </c>
      <c r="K13" s="213">
        <v>1.252536543422184</v>
      </c>
      <c r="L13" s="213">
        <v>1.252536543422184</v>
      </c>
      <c r="M13" s="213">
        <v>0.62622527944969908</v>
      </c>
      <c r="N13" s="213">
        <v>0.62622527944969908</v>
      </c>
      <c r="O13" s="213">
        <v>0.57463456577815986</v>
      </c>
      <c r="P13" s="213">
        <v>0.57712811693895094</v>
      </c>
      <c r="Q13" s="213">
        <v>0.57110920034393808</v>
      </c>
      <c r="R13" s="213">
        <v>1.133104041272571</v>
      </c>
      <c r="S13" s="213">
        <v>0.96337059329320718</v>
      </c>
      <c r="T13" s="213">
        <v>0.40068787618228707</v>
      </c>
      <c r="U13" s="213">
        <v>0.34453998280309539</v>
      </c>
      <c r="V13" s="213">
        <v>0.40154772141014622</v>
      </c>
      <c r="W13" s="213">
        <v>0.26655202063628552</v>
      </c>
      <c r="X13" s="213">
        <v>0.2060189165950129</v>
      </c>
      <c r="Y13" s="213">
        <v>0.1773860705073087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52.042820292347372</v>
      </c>
      <c r="C14" s="204">
        <f t="shared" si="2"/>
        <v>36.532244196044715</v>
      </c>
      <c r="D14" s="204">
        <f t="shared" si="2"/>
        <v>33.529062768701628</v>
      </c>
      <c r="E14" s="204">
        <f t="shared" si="2"/>
        <v>24.499656061908855</v>
      </c>
      <c r="F14" s="204">
        <f t="shared" si="2"/>
        <v>22.355202063628546</v>
      </c>
      <c r="G14" s="204">
        <f t="shared" si="2"/>
        <v>22.260361134995701</v>
      </c>
      <c r="H14" s="204">
        <f t="shared" si="2"/>
        <v>23.501719690455715</v>
      </c>
      <c r="I14" s="204">
        <f t="shared" si="2"/>
        <v>19.626225279449699</v>
      </c>
      <c r="J14" s="204">
        <f t="shared" si="2"/>
        <v>12.692003439380912</v>
      </c>
      <c r="K14" s="204">
        <f t="shared" si="2"/>
        <v>14.010232158211522</v>
      </c>
      <c r="L14" s="204">
        <f t="shared" si="2"/>
        <v>14.953482373172827</v>
      </c>
      <c r="M14" s="204">
        <f t="shared" si="2"/>
        <v>10.293637145313843</v>
      </c>
      <c r="N14" s="204">
        <f t="shared" si="2"/>
        <v>12.713671539122958</v>
      </c>
      <c r="O14" s="204">
        <f t="shared" si="2"/>
        <v>12.047635425623383</v>
      </c>
      <c r="P14" s="204">
        <f t="shared" si="2"/>
        <v>11.077901977644022</v>
      </c>
      <c r="Q14" s="204">
        <f t="shared" si="2"/>
        <v>7.0057609630266553</v>
      </c>
      <c r="R14" s="204">
        <f t="shared" si="2"/>
        <v>8.0934651762682694</v>
      </c>
      <c r="S14" s="204">
        <f t="shared" si="2"/>
        <v>8.5268271711092005</v>
      </c>
      <c r="T14" s="204">
        <f t="shared" si="2"/>
        <v>8.8054170249355099</v>
      </c>
      <c r="U14" s="204">
        <f t="shared" si="2"/>
        <v>6.7504729148753224</v>
      </c>
      <c r="V14" s="204">
        <f t="shared" si="2"/>
        <v>5.1493551160791053</v>
      </c>
      <c r="W14" s="204">
        <f t="shared" si="2"/>
        <v>4.3708512467755805</v>
      </c>
      <c r="X14" s="204">
        <f t="shared" si="2"/>
        <v>7.5626827171109205</v>
      </c>
      <c r="Y14" s="204">
        <f t="shared" si="2"/>
        <v>14.603095442820287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0</v>
      </c>
      <c r="C16" s="204">
        <v>1.0877042132416159</v>
      </c>
      <c r="D16" s="204">
        <v>1.0877042132416159</v>
      </c>
      <c r="E16" s="204">
        <v>1.0877042132416159</v>
      </c>
      <c r="F16" s="204">
        <v>1.0877042132416159</v>
      </c>
      <c r="G16" s="204">
        <v>1.0877042132416159</v>
      </c>
      <c r="H16" s="204">
        <v>2.1754084264832332</v>
      </c>
      <c r="I16" s="204">
        <v>2.1754084264832332</v>
      </c>
      <c r="J16" s="204">
        <v>1.0877042132416159</v>
      </c>
      <c r="K16" s="204">
        <v>2.1754084264832332</v>
      </c>
      <c r="L16" s="204">
        <v>2.1754084264832332</v>
      </c>
      <c r="M16" s="204">
        <v>2.1754084264832332</v>
      </c>
      <c r="N16" s="204">
        <v>3.26311263972485</v>
      </c>
      <c r="O16" s="204">
        <v>4.3508168529664646</v>
      </c>
      <c r="P16" s="204">
        <v>4.3508168529664646</v>
      </c>
      <c r="Q16" s="204">
        <v>3.26311263972485</v>
      </c>
      <c r="R16" s="204">
        <v>4.3508168529664646</v>
      </c>
      <c r="S16" s="204">
        <v>4.5618228718830611</v>
      </c>
      <c r="T16" s="204">
        <v>3.6546861564918309</v>
      </c>
      <c r="U16" s="204">
        <v>3.3642304385210662</v>
      </c>
      <c r="V16" s="204">
        <v>2.6072226999140149</v>
      </c>
      <c r="W16" s="204">
        <v>2.0329320722269988</v>
      </c>
      <c r="X16" s="204">
        <v>2.7704213241616511</v>
      </c>
      <c r="Y16" s="204">
        <v>10.415821152192599</v>
      </c>
      <c r="DA16" s="71" t="s">
        <v>2121</v>
      </c>
    </row>
    <row r="17" spans="1:105" ht="12" customHeight="1" x14ac:dyDescent="0.25">
      <c r="A17" s="18" t="s">
        <v>71</v>
      </c>
      <c r="B17" s="204">
        <v>13.193121238177129</v>
      </c>
      <c r="C17" s="204">
        <v>11.163456577815991</v>
      </c>
      <c r="D17" s="204">
        <v>8.1188306104901109</v>
      </c>
      <c r="E17" s="204">
        <v>8.1188306104901109</v>
      </c>
      <c r="F17" s="204">
        <v>8.1188306104901109</v>
      </c>
      <c r="G17" s="204">
        <v>7.1039552880481507</v>
      </c>
      <c r="H17" s="204">
        <v>6.0891659501289759</v>
      </c>
      <c r="I17" s="204">
        <v>5.0742906276870174</v>
      </c>
      <c r="J17" s="204">
        <v>5.0742906276870174</v>
      </c>
      <c r="K17" s="204">
        <v>5.0742906276870174</v>
      </c>
      <c r="L17" s="204">
        <v>4.0594153052450546</v>
      </c>
      <c r="M17" s="204">
        <v>2.0297506448839209</v>
      </c>
      <c r="N17" s="204">
        <v>3.0445399828030948</v>
      </c>
      <c r="O17" s="204">
        <v>4.0594153052450546</v>
      </c>
      <c r="P17" s="204">
        <v>4.0594153052450546</v>
      </c>
      <c r="Q17" s="204">
        <v>3.0445399828030948</v>
      </c>
      <c r="R17" s="204">
        <v>3.0445399828030948</v>
      </c>
      <c r="S17" s="204">
        <v>3.1490971625107478</v>
      </c>
      <c r="T17" s="204">
        <v>4.0310404127257087</v>
      </c>
      <c r="U17" s="204">
        <v>2.0763542562338779</v>
      </c>
      <c r="V17" s="204">
        <v>1.839896818572657</v>
      </c>
      <c r="W17" s="204">
        <v>2.0287188306104902</v>
      </c>
      <c r="X17" s="204">
        <v>3.8747205503009461</v>
      </c>
      <c r="Y17" s="204">
        <v>3.8036973344797942</v>
      </c>
      <c r="DA17" s="71" t="s">
        <v>2122</v>
      </c>
    </row>
    <row r="18" spans="1:105" ht="12" customHeight="1" x14ac:dyDescent="0.25">
      <c r="A18" s="18" t="s">
        <v>32</v>
      </c>
      <c r="B18" s="204">
        <v>32.0006018916595</v>
      </c>
      <c r="C18" s="204">
        <v>20.363972484952711</v>
      </c>
      <c r="D18" s="204">
        <v>19.39432502149613</v>
      </c>
      <c r="E18" s="204">
        <v>11.63654342218401</v>
      </c>
      <c r="F18" s="204">
        <v>8.7274290627687012</v>
      </c>
      <c r="G18" s="204">
        <v>8.7274290627687012</v>
      </c>
      <c r="H18" s="204">
        <v>9.6971625107480648</v>
      </c>
      <c r="I18" s="204">
        <v>7.7576956147893368</v>
      </c>
      <c r="J18" s="204">
        <v>2.9091143594153048</v>
      </c>
      <c r="K18" s="204">
        <v>5.818314703353396</v>
      </c>
      <c r="L18" s="204">
        <v>6.7879621668099741</v>
      </c>
      <c r="M18" s="204">
        <v>2.9091143594153048</v>
      </c>
      <c r="N18" s="204">
        <v>4.8485812553740324</v>
      </c>
      <c r="O18" s="204">
        <v>1.9394668959587269</v>
      </c>
      <c r="P18" s="204">
        <v>0.96973344797936367</v>
      </c>
      <c r="Q18" s="204">
        <v>0</v>
      </c>
      <c r="R18" s="204">
        <v>0</v>
      </c>
      <c r="S18" s="204">
        <v>0.22012037833190021</v>
      </c>
      <c r="T18" s="204">
        <v>0.22304385210662081</v>
      </c>
      <c r="U18" s="204">
        <v>1.0656921754084261</v>
      </c>
      <c r="V18" s="204">
        <v>0.67687016337059325</v>
      </c>
      <c r="W18" s="204">
        <v>0.29475494411006009</v>
      </c>
      <c r="X18" s="204">
        <v>0.89991401547721395</v>
      </c>
      <c r="Y18" s="204">
        <v>0.35975924333619952</v>
      </c>
      <c r="DA18" s="71" t="s">
        <v>2123</v>
      </c>
    </row>
    <row r="19" spans="1:105" ht="12" customHeight="1" x14ac:dyDescent="0.25">
      <c r="A19" s="18" t="s">
        <v>33</v>
      </c>
      <c r="B19" s="204">
        <v>6.8490971625107484</v>
      </c>
      <c r="C19" s="204">
        <v>3.9171109200343932</v>
      </c>
      <c r="D19" s="204">
        <v>4.9282029234737754</v>
      </c>
      <c r="E19" s="204">
        <v>3.656577815993121</v>
      </c>
      <c r="F19" s="204">
        <v>4.4212381771281164</v>
      </c>
      <c r="G19" s="204">
        <v>5.3412725709372308</v>
      </c>
      <c r="H19" s="204">
        <v>5.5399828030954428</v>
      </c>
      <c r="I19" s="204">
        <v>4.6188306104901118</v>
      </c>
      <c r="J19" s="204">
        <v>3.6208942390369732</v>
      </c>
      <c r="K19" s="204">
        <v>0.9422184006878761</v>
      </c>
      <c r="L19" s="204">
        <v>1.9306964746345661</v>
      </c>
      <c r="M19" s="204">
        <v>3.1793637145313842</v>
      </c>
      <c r="N19" s="204">
        <v>1.5574376612209799</v>
      </c>
      <c r="O19" s="204">
        <v>1.6979363714531379</v>
      </c>
      <c r="P19" s="204">
        <v>1.6979363714531379</v>
      </c>
      <c r="Q19" s="204">
        <v>0.69810834049871018</v>
      </c>
      <c r="R19" s="204">
        <v>0.69810834049871018</v>
      </c>
      <c r="S19" s="204">
        <v>0.59578675838349093</v>
      </c>
      <c r="T19" s="204">
        <v>0.89664660361134985</v>
      </c>
      <c r="U19" s="204">
        <v>0.24419604471195189</v>
      </c>
      <c r="V19" s="204">
        <v>2.536543422184007E-2</v>
      </c>
      <c r="W19" s="204">
        <v>1.444539982803095E-2</v>
      </c>
      <c r="X19" s="204">
        <v>1.762682717110919E-2</v>
      </c>
      <c r="Y19" s="204">
        <v>2.381771281169389E-2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47.420464316423043</v>
      </c>
      <c r="C20" s="204">
        <f t="shared" si="3"/>
        <v>54.750644883920891</v>
      </c>
      <c r="D20" s="204">
        <f t="shared" si="3"/>
        <v>61.801375752364571</v>
      </c>
      <c r="E20" s="204">
        <f t="shared" si="3"/>
        <v>56.233877901977642</v>
      </c>
      <c r="F20" s="204">
        <f t="shared" si="3"/>
        <v>66.509028374892509</v>
      </c>
      <c r="G20" s="204">
        <f t="shared" si="3"/>
        <v>64.101461736887359</v>
      </c>
      <c r="H20" s="204">
        <f t="shared" si="3"/>
        <v>66.487532244196046</v>
      </c>
      <c r="I20" s="204">
        <f t="shared" si="3"/>
        <v>55.975924333619943</v>
      </c>
      <c r="J20" s="204">
        <f t="shared" si="3"/>
        <v>49.634565778159931</v>
      </c>
      <c r="K20" s="204">
        <f t="shared" si="3"/>
        <v>43.357695614789343</v>
      </c>
      <c r="L20" s="204">
        <f t="shared" si="3"/>
        <v>42.540842648323299</v>
      </c>
      <c r="M20" s="204">
        <f t="shared" si="3"/>
        <v>41.766981943250222</v>
      </c>
      <c r="N20" s="204">
        <f t="shared" si="3"/>
        <v>40.950128976784178</v>
      </c>
      <c r="O20" s="204">
        <f t="shared" si="3"/>
        <v>40.176268271711088</v>
      </c>
      <c r="P20" s="204">
        <f t="shared" si="3"/>
        <v>38.779019776440236</v>
      </c>
      <c r="Q20" s="204">
        <f t="shared" si="3"/>
        <v>36.650902837489248</v>
      </c>
      <c r="R20" s="204">
        <f t="shared" si="3"/>
        <v>33.017798796216681</v>
      </c>
      <c r="S20" s="204">
        <f t="shared" si="3"/>
        <v>29.549871023215822</v>
      </c>
      <c r="T20" s="204">
        <f t="shared" si="3"/>
        <v>31.377730008598451</v>
      </c>
      <c r="U20" s="204">
        <f t="shared" si="3"/>
        <v>29.875408426483229</v>
      </c>
      <c r="V20" s="204">
        <f t="shared" si="3"/>
        <v>31.321926053310399</v>
      </c>
      <c r="W20" s="204">
        <f t="shared" si="3"/>
        <v>35.076612209802228</v>
      </c>
      <c r="X20" s="204">
        <f t="shared" si="3"/>
        <v>23.319604471195181</v>
      </c>
      <c r="Y20" s="204">
        <f t="shared" si="3"/>
        <v>25.612037833190019</v>
      </c>
      <c r="DA20" s="71"/>
    </row>
    <row r="21" spans="1:105" ht="12" customHeight="1" x14ac:dyDescent="0.25">
      <c r="A21" s="18" t="s">
        <v>73</v>
      </c>
      <c r="B21" s="204">
        <v>47.420464316423043</v>
      </c>
      <c r="C21" s="204">
        <v>54.750644883920891</v>
      </c>
      <c r="D21" s="204">
        <v>61.801375752364571</v>
      </c>
      <c r="E21" s="204">
        <v>56.233877901977642</v>
      </c>
      <c r="F21" s="204">
        <v>66.509028374892509</v>
      </c>
      <c r="G21" s="204">
        <v>64.101461736887359</v>
      </c>
      <c r="H21" s="204">
        <v>66.487532244196046</v>
      </c>
      <c r="I21" s="204">
        <v>55.975924333619943</v>
      </c>
      <c r="J21" s="204">
        <v>49.634565778159931</v>
      </c>
      <c r="K21" s="204">
        <v>43.357695614789343</v>
      </c>
      <c r="L21" s="204">
        <v>42.540842648323299</v>
      </c>
      <c r="M21" s="204">
        <v>41.766981943250222</v>
      </c>
      <c r="N21" s="204">
        <v>40.950128976784178</v>
      </c>
      <c r="O21" s="204">
        <v>40.176268271711088</v>
      </c>
      <c r="P21" s="204">
        <v>38.779019776440236</v>
      </c>
      <c r="Q21" s="204">
        <v>36.650902837489248</v>
      </c>
      <c r="R21" s="204">
        <v>33.017798796216681</v>
      </c>
      <c r="S21" s="204">
        <v>29.549871023215822</v>
      </c>
      <c r="T21" s="204">
        <v>31.377730008598451</v>
      </c>
      <c r="U21" s="204">
        <v>29.875408426483229</v>
      </c>
      <c r="V21" s="204">
        <v>31.321926053310399</v>
      </c>
      <c r="W21" s="204">
        <v>35.076612209802228</v>
      </c>
      <c r="X21" s="204">
        <v>23.319604471195181</v>
      </c>
      <c r="Y21" s="204">
        <v>25.612037833190019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10.58091143594153</v>
      </c>
      <c r="C23" s="204">
        <f t="shared" si="4"/>
        <v>18.630008598452282</v>
      </c>
      <c r="D23" s="204">
        <f t="shared" si="4"/>
        <v>19.083748925193461</v>
      </c>
      <c r="E23" s="204">
        <f t="shared" si="4"/>
        <v>16.14600171969045</v>
      </c>
      <c r="F23" s="204">
        <f t="shared" si="4"/>
        <v>20.89905417024935</v>
      </c>
      <c r="G23" s="204">
        <f t="shared" si="4"/>
        <v>23.95623387790198</v>
      </c>
      <c r="H23" s="204">
        <f t="shared" si="4"/>
        <v>17.698452278589851</v>
      </c>
      <c r="I23" s="204">
        <f t="shared" si="4"/>
        <v>15.931040412725711</v>
      </c>
      <c r="J23" s="204">
        <f t="shared" si="4"/>
        <v>8.6939810834049869</v>
      </c>
      <c r="K23" s="204">
        <f t="shared" si="4"/>
        <v>8.9183147033533938</v>
      </c>
      <c r="L23" s="204">
        <f t="shared" si="4"/>
        <v>7.3668959587274294</v>
      </c>
      <c r="M23" s="204">
        <f t="shared" si="4"/>
        <v>8.0544282029234733</v>
      </c>
      <c r="N23" s="204">
        <f t="shared" si="4"/>
        <v>12.20498710232158</v>
      </c>
      <c r="O23" s="204">
        <f t="shared" si="4"/>
        <v>10.24651762682717</v>
      </c>
      <c r="P23" s="204">
        <f t="shared" si="4"/>
        <v>10.843680137575239</v>
      </c>
      <c r="Q23" s="204">
        <f t="shared" si="4"/>
        <v>5.7323301805674989</v>
      </c>
      <c r="R23" s="204">
        <f t="shared" si="4"/>
        <v>8.5984522785898534</v>
      </c>
      <c r="S23" s="204">
        <f t="shared" si="4"/>
        <v>8.932301643711698</v>
      </c>
      <c r="T23" s="204">
        <f t="shared" si="4"/>
        <v>10.693065378175694</v>
      </c>
      <c r="U23" s="204">
        <f t="shared" si="4"/>
        <v>10.806467162678437</v>
      </c>
      <c r="V23" s="204">
        <f t="shared" si="4"/>
        <v>13.180406233320101</v>
      </c>
      <c r="W23" s="204">
        <f t="shared" si="4"/>
        <v>7.0609734286651724</v>
      </c>
      <c r="X23" s="204">
        <f t="shared" si="4"/>
        <v>6.7366045364047107</v>
      </c>
      <c r="Y23" s="204">
        <f t="shared" si="4"/>
        <v>5.0805750752883378</v>
      </c>
      <c r="DA23" s="71"/>
    </row>
    <row r="24" spans="1:105" ht="12" customHeight="1" x14ac:dyDescent="0.25">
      <c r="A24" s="18" t="s">
        <v>38</v>
      </c>
      <c r="B24" s="204">
        <v>10.58091143594153</v>
      </c>
      <c r="C24" s="204">
        <v>18.630008598452282</v>
      </c>
      <c r="D24" s="204">
        <v>19.083748925193461</v>
      </c>
      <c r="E24" s="204">
        <v>16.14600171969045</v>
      </c>
      <c r="F24" s="204">
        <v>20.89905417024935</v>
      </c>
      <c r="G24" s="204">
        <v>23.95623387790198</v>
      </c>
      <c r="H24" s="204">
        <v>17.698452278589851</v>
      </c>
      <c r="I24" s="204">
        <v>15.931040412725711</v>
      </c>
      <c r="J24" s="204">
        <v>8.6939810834049869</v>
      </c>
      <c r="K24" s="204">
        <v>8.7895098882201186</v>
      </c>
      <c r="L24" s="204">
        <v>7.2131556319862424</v>
      </c>
      <c r="M24" s="204">
        <v>8.0490971625107477</v>
      </c>
      <c r="N24" s="204">
        <v>12.20498710232158</v>
      </c>
      <c r="O24" s="204">
        <v>10.24651762682717</v>
      </c>
      <c r="P24" s="204">
        <v>10.79587274290628</v>
      </c>
      <c r="Q24" s="204">
        <v>5.6845227858985394</v>
      </c>
      <c r="R24" s="204">
        <v>8.5506448839208939</v>
      </c>
      <c r="S24" s="204">
        <v>8.8850386930352521</v>
      </c>
      <c r="T24" s="204">
        <v>10.6548581255374</v>
      </c>
      <c r="U24" s="204">
        <v>10.75477214101462</v>
      </c>
      <c r="V24" s="204">
        <v>13.144539982803099</v>
      </c>
      <c r="W24" s="204">
        <v>7.042476354256233</v>
      </c>
      <c r="X24" s="204">
        <v>6.7227858985382634</v>
      </c>
      <c r="Y24" s="204">
        <v>5.0541702493551162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4.7807394668959592E-2</v>
      </c>
      <c r="Q25" s="204">
        <v>4.7807394668959592E-2</v>
      </c>
      <c r="R25" s="204">
        <v>4.7807394668959592E-2</v>
      </c>
      <c r="S25" s="204">
        <v>3.2760103181427337E-2</v>
      </c>
      <c r="T25" s="204">
        <v>2.450558899398108E-2</v>
      </c>
      <c r="U25" s="204">
        <v>3.8177128116938949E-2</v>
      </c>
      <c r="V25" s="204">
        <v>2.2269991401547722E-2</v>
      </c>
      <c r="W25" s="204">
        <v>4.9871023215821153E-3</v>
      </c>
      <c r="X25" s="204">
        <v>2.407566638005159E-3</v>
      </c>
      <c r="Y25" s="204">
        <v>1.4015477214101461E-2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0.12880481513327599</v>
      </c>
      <c r="L26" s="204">
        <v>0.15374032674118659</v>
      </c>
      <c r="M26" s="204">
        <v>5.3310404127257091E-3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1.4502847495018911E-2</v>
      </c>
      <c r="T29" s="204">
        <v>1.370166364431412E-2</v>
      </c>
      <c r="U29" s="204">
        <v>1.351789354687912E-2</v>
      </c>
      <c r="V29" s="204">
        <v>1.359625911545378E-2</v>
      </c>
      <c r="W29" s="204">
        <v>1.3509972087357261E-2</v>
      </c>
      <c r="X29" s="204">
        <v>1.141107122844248E-2</v>
      </c>
      <c r="Y29" s="204">
        <v>1.238934871911989E-2</v>
      </c>
      <c r="DA29" s="71" t="s">
        <v>2132</v>
      </c>
    </row>
    <row r="30" spans="1:105" ht="12" customHeight="1" x14ac:dyDescent="0.25">
      <c r="A30" s="14" t="s">
        <v>39</v>
      </c>
      <c r="B30" s="204">
        <v>3.4393809114359408</v>
      </c>
      <c r="C30" s="204">
        <v>2.9139294926913162</v>
      </c>
      <c r="D30" s="204">
        <v>1.791315563198624</v>
      </c>
      <c r="E30" s="204">
        <v>0.69269131556319852</v>
      </c>
      <c r="F30" s="204">
        <v>0.52545141874462586</v>
      </c>
      <c r="G30" s="204">
        <v>1.1942390369733451</v>
      </c>
      <c r="H30" s="204">
        <v>1.1942390369733451</v>
      </c>
      <c r="I30" s="204">
        <v>1.1942390369733451</v>
      </c>
      <c r="J30" s="204">
        <v>1.1942390369733451</v>
      </c>
      <c r="K30" s="204">
        <v>1.5525365434221841</v>
      </c>
      <c r="L30" s="204">
        <v>2.3167669819432501</v>
      </c>
      <c r="M30" s="204">
        <v>2.1496130696474629</v>
      </c>
      <c r="N30" s="204">
        <v>2.5795356835769558</v>
      </c>
      <c r="O30" s="204">
        <v>2.7466895958727431</v>
      </c>
      <c r="P30" s="204">
        <v>3.4393809114359408</v>
      </c>
      <c r="Q30" s="204">
        <v>2.6750644883920889</v>
      </c>
      <c r="R30" s="204">
        <v>3.8693035253654342</v>
      </c>
      <c r="S30" s="204">
        <v>5.2424763542562332</v>
      </c>
      <c r="T30" s="204">
        <v>7.683147033533964</v>
      </c>
      <c r="U30" s="204">
        <v>6.3919174548581248</v>
      </c>
      <c r="V30" s="204">
        <v>6.060017196904556</v>
      </c>
      <c r="W30" s="204">
        <v>6.0457437661220972</v>
      </c>
      <c r="X30" s="204">
        <v>5.8509028374892518</v>
      </c>
      <c r="Y30" s="204">
        <v>5.456749785038693</v>
      </c>
      <c r="DA30" s="71" t="s">
        <v>2133</v>
      </c>
    </row>
    <row r="31" spans="1:105" ht="12" customHeight="1" x14ac:dyDescent="0.25">
      <c r="A31" s="21" t="s">
        <v>40</v>
      </c>
      <c r="B31" s="207">
        <v>25.79535683576956</v>
      </c>
      <c r="C31" s="207">
        <v>26.74118658641444</v>
      </c>
      <c r="D31" s="207">
        <v>26.483233018056751</v>
      </c>
      <c r="E31" s="207">
        <v>26.913155631986239</v>
      </c>
      <c r="F31" s="207">
        <v>25.623387790197761</v>
      </c>
      <c r="G31" s="207">
        <v>27.343078245915731</v>
      </c>
      <c r="H31" s="207">
        <v>27.773000859845229</v>
      </c>
      <c r="I31" s="207">
        <v>30.18056749785039</v>
      </c>
      <c r="J31" s="207">
        <v>29.750644883920891</v>
      </c>
      <c r="K31" s="207">
        <v>24.24763542562339</v>
      </c>
      <c r="L31" s="207">
        <v>25.107480653482369</v>
      </c>
      <c r="M31" s="207">
        <v>25.193465176268269</v>
      </c>
      <c r="N31" s="207">
        <v>22.184006878761821</v>
      </c>
      <c r="O31" s="207">
        <v>27.51504729148753</v>
      </c>
      <c r="P31" s="207">
        <v>24.07566638005159</v>
      </c>
      <c r="Q31" s="207">
        <v>23.903697334479791</v>
      </c>
      <c r="R31" s="207">
        <v>23.817712811693891</v>
      </c>
      <c r="S31" s="207">
        <v>24.77970765262253</v>
      </c>
      <c r="T31" s="207">
        <v>24.433361994840929</v>
      </c>
      <c r="U31" s="207">
        <v>23.971023215821148</v>
      </c>
      <c r="V31" s="207">
        <v>24.153482373172821</v>
      </c>
      <c r="W31" s="207">
        <v>26.209458297506441</v>
      </c>
      <c r="X31" s="207">
        <v>24.049785038693031</v>
      </c>
      <c r="Y31" s="207">
        <v>23.752708512467759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290.22962963874932</v>
      </c>
      <c r="C33" s="203">
        <f>FBT_emi!C5</f>
        <v>257.37639395807957</v>
      </c>
      <c r="D33" s="203">
        <f>FBT_emi!D5</f>
        <v>264.49724723891558</v>
      </c>
      <c r="E33" s="203">
        <f>FBT_emi!E5</f>
        <v>224.2849321681806</v>
      </c>
      <c r="F33" s="203">
        <f>FBT_emi!F5</f>
        <v>236.0015394678569</v>
      </c>
      <c r="G33" s="203">
        <f>FBT_emi!G5</f>
        <v>232.89005166834221</v>
      </c>
      <c r="H33" s="203">
        <f>FBT_emi!H5</f>
        <v>239.50375571868551</v>
      </c>
      <c r="I33" s="203">
        <f>FBT_emi!I5</f>
        <v>199.6851826783776</v>
      </c>
      <c r="J33" s="203">
        <f>FBT_emi!J5</f>
        <v>163.1422364382733</v>
      </c>
      <c r="K33" s="203">
        <f>FBT_emi!K5</f>
        <v>150.01129552849491</v>
      </c>
      <c r="L33" s="203">
        <f>FBT_emi!L5</f>
        <v>151.11989500890931</v>
      </c>
      <c r="M33" s="203">
        <f>FBT_emi!M5</f>
        <v>131.79909558830661</v>
      </c>
      <c r="N33" s="203">
        <f>FBT_emi!N5</f>
        <v>137.20978650869</v>
      </c>
      <c r="O33" s="203">
        <f>FBT_emi!O5</f>
        <v>132.27430750506261</v>
      </c>
      <c r="P33" s="203">
        <f>FBT_emi!P5</f>
        <v>125.8600418091424</v>
      </c>
      <c r="Q33" s="203">
        <f>FBT_emi!Q5</f>
        <v>108.6041449105085</v>
      </c>
      <c r="R33" s="203">
        <f>FBT_emi!R5</f>
        <v>105.2175292549036</v>
      </c>
      <c r="S33" s="203">
        <f>FBT_emi!S5</f>
        <v>97.665067696229983</v>
      </c>
      <c r="T33" s="203">
        <f>FBT_emi!T5</f>
        <v>100.9539646337267</v>
      </c>
      <c r="U33" s="203">
        <f>FBT_emi!U5</f>
        <v>91.09413988423978</v>
      </c>
      <c r="V33" s="203">
        <f>FBT_emi!V5</f>
        <v>90.059503194890823</v>
      </c>
      <c r="W33" s="203">
        <f>FBT_emi!W5</f>
        <v>96.128379214197082</v>
      </c>
      <c r="X33" s="203">
        <f>FBT_emi!X5</f>
        <v>77.914734086962667</v>
      </c>
      <c r="Y33" s="203">
        <f>FBT_emi!Y5</f>
        <v>101.4284339909542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173.88194007485353</v>
      </c>
      <c r="C35" s="284">
        <f t="shared" si="5"/>
        <v>173.85921742892214</v>
      </c>
      <c r="D35" s="284">
        <f t="shared" si="5"/>
        <v>162.56550884326668</v>
      </c>
      <c r="E35" s="284">
        <f t="shared" si="5"/>
        <v>170.60620031406421</v>
      </c>
      <c r="F35" s="284">
        <f t="shared" si="5"/>
        <v>169.2398114683144</v>
      </c>
      <c r="G35" s="284">
        <f t="shared" si="5"/>
        <v>169.15801217910882</v>
      </c>
      <c r="H35" s="284">
        <f t="shared" si="5"/>
        <v>162.72919794612179</v>
      </c>
      <c r="I35" s="284">
        <f t="shared" si="5"/>
        <v>148.97885880342852</v>
      </c>
      <c r="J35" s="284">
        <f t="shared" si="5"/>
        <v>131.07427127600735</v>
      </c>
      <c r="K35" s="284">
        <f t="shared" si="5"/>
        <v>119.02571882953768</v>
      </c>
      <c r="L35" s="284">
        <f t="shared" si="5"/>
        <v>118.44337238104431</v>
      </c>
      <c r="M35" s="284">
        <f t="shared" si="5"/>
        <v>124.63247515938396</v>
      </c>
      <c r="N35" s="284">
        <f t="shared" si="5"/>
        <v>119.14393864642658</v>
      </c>
      <c r="O35" s="284">
        <f t="shared" si="5"/>
        <v>118.15122875839847</v>
      </c>
      <c r="P35" s="284">
        <f t="shared" si="5"/>
        <v>118.08944829297663</v>
      </c>
      <c r="Q35" s="284">
        <f t="shared" si="5"/>
        <v>103.32120908906157</v>
      </c>
      <c r="R35" s="284">
        <f t="shared" si="5"/>
        <v>108.84782033600708</v>
      </c>
      <c r="S35" s="284">
        <f t="shared" si="5"/>
        <v>106.66978204758884</v>
      </c>
      <c r="T35" s="284">
        <f t="shared" si="5"/>
        <v>107.34953032229821</v>
      </c>
      <c r="U35" s="284">
        <f t="shared" si="5"/>
        <v>103.09023083635896</v>
      </c>
      <c r="V35" s="284">
        <f t="shared" si="5"/>
        <v>105.56225725540114</v>
      </c>
      <c r="W35" s="284">
        <f t="shared" si="5"/>
        <v>110.01034100319265</v>
      </c>
      <c r="X35" s="284">
        <f t="shared" si="5"/>
        <v>96.191500371029122</v>
      </c>
      <c r="Y35" s="284">
        <f t="shared" si="5"/>
        <v>111.87428685853477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108.94925259389788</v>
      </c>
      <c r="C36" s="344">
        <f t="shared" si="6"/>
        <v>109.1953116035713</v>
      </c>
      <c r="D36" s="344">
        <f t="shared" si="6"/>
        <v>111.52671379556695</v>
      </c>
      <c r="E36" s="344">
        <f t="shared" si="6"/>
        <v>112.03777381256036</v>
      </c>
      <c r="F36" s="344">
        <f t="shared" si="6"/>
        <v>110.07090512905107</v>
      </c>
      <c r="G36" s="344">
        <f t="shared" si="6"/>
        <v>105.75903992192644</v>
      </c>
      <c r="H36" s="344">
        <f t="shared" si="6"/>
        <v>101.66642059462858</v>
      </c>
      <c r="I36" s="344">
        <f t="shared" si="6"/>
        <v>101.40446830003894</v>
      </c>
      <c r="J36" s="344">
        <f t="shared" si="6"/>
        <v>100.46047410561015</v>
      </c>
      <c r="K36" s="344">
        <f t="shared" si="6"/>
        <v>96.667568135169191</v>
      </c>
      <c r="L36" s="344">
        <f t="shared" si="6"/>
        <v>99.194771286176632</v>
      </c>
      <c r="M36" s="344">
        <f t="shared" si="6"/>
        <v>99.212462675420056</v>
      </c>
      <c r="N36" s="344">
        <f t="shared" si="6"/>
        <v>99.996127920555338</v>
      </c>
      <c r="O36" s="344">
        <f t="shared" si="6"/>
        <v>98.644404463652748</v>
      </c>
      <c r="P36" s="344">
        <f t="shared" si="6"/>
        <v>97.287241633792561</v>
      </c>
      <c r="Q36" s="344">
        <f t="shared" si="6"/>
        <v>95.644111514181134</v>
      </c>
      <c r="R36" s="344">
        <f t="shared" si="6"/>
        <v>97.349277509353229</v>
      </c>
      <c r="S36" s="344">
        <f t="shared" si="6"/>
        <v>97.689943262779863</v>
      </c>
      <c r="T36" s="344">
        <f t="shared" si="6"/>
        <v>98.16648507663821</v>
      </c>
      <c r="U36" s="344">
        <f t="shared" si="6"/>
        <v>95.967479901010392</v>
      </c>
      <c r="V36" s="344">
        <f t="shared" si="6"/>
        <v>96.628114700679475</v>
      </c>
      <c r="W36" s="344">
        <f t="shared" si="6"/>
        <v>100.82155772557387</v>
      </c>
      <c r="X36" s="344">
        <f t="shared" si="6"/>
        <v>99.996916203670253</v>
      </c>
      <c r="Y36" s="344">
        <f t="shared" si="6"/>
        <v>91.001652296177085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50.328183486436217</v>
      </c>
      <c r="C37" s="344">
        <f>IF(FBT_ued!C$5=0,"",FBT_ued!C$5/C$5*1000)</f>
        <v>50.835534613105708</v>
      </c>
      <c r="D37" s="344">
        <f>IF(FBT_ued!D$5=0,"",FBT_ued!D$5/D$5*1000)</f>
        <v>51.959635439494264</v>
      </c>
      <c r="E37" s="344">
        <f>IF(FBT_ued!E$5=0,"",FBT_ued!E$5/E$5*1000)</f>
        <v>52.790809155781275</v>
      </c>
      <c r="F37" s="344">
        <f>IF(FBT_ued!F$5=0,"",FBT_ued!F$5/F$5*1000)</f>
        <v>51.714742276655585</v>
      </c>
      <c r="G37" s="344">
        <f>IF(FBT_ued!G$5=0,"",FBT_ued!G$5/G$5*1000)</f>
        <v>49.59357296488885</v>
      </c>
      <c r="H37" s="344">
        <f>IF(FBT_ued!H$5=0,"",FBT_ued!H$5/H$5*1000)</f>
        <v>48.020363458690639</v>
      </c>
      <c r="I37" s="344">
        <f>IF(FBT_ued!I$5=0,"",FBT_ued!I$5/I$5*1000)</f>
        <v>48.386590364820428</v>
      </c>
      <c r="J37" s="344">
        <f>IF(FBT_ued!J$5=0,"",FBT_ued!J$5/J$5*1000)</f>
        <v>48.888818507593548</v>
      </c>
      <c r="K37" s="344">
        <f>IF(FBT_ued!K$5=0,"",FBT_ued!K$5/K$5*1000)</f>
        <v>46.655718823324548</v>
      </c>
      <c r="L37" s="344">
        <f>IF(FBT_ued!L$5=0,"",FBT_ued!L$5/L$5*1000)</f>
        <v>47.987152036163728</v>
      </c>
      <c r="M37" s="344">
        <f>IF(FBT_ued!M$5=0,"",FBT_ued!M$5/M$5*1000)</f>
        <v>48.33803277531949</v>
      </c>
      <c r="N37" s="344">
        <f>IF(FBT_ued!N$5=0,"",FBT_ued!N$5/N$5*1000)</f>
        <v>47.950157990560683</v>
      </c>
      <c r="O37" s="344">
        <f>IF(FBT_ued!O$5=0,"",FBT_ued!O$5/O$5*1000)</f>
        <v>48.12323670616518</v>
      </c>
      <c r="P37" s="344">
        <f>IF(FBT_ued!P$5=0,"",FBT_ued!P$5/P$5*1000)</f>
        <v>47.219573769486914</v>
      </c>
      <c r="Q37" s="344">
        <f>IF(FBT_ued!Q$5=0,"",FBT_ued!Q$5/Q$5*1000)</f>
        <v>47.267979715401296</v>
      </c>
      <c r="R37" s="344">
        <f>IF(FBT_ued!R$5=0,"",FBT_ued!R$5/R$5*1000)</f>
        <v>47.72919624756053</v>
      </c>
      <c r="S37" s="344">
        <f>IF(FBT_ued!S$5=0,"",FBT_ued!S$5/S$5*1000)</f>
        <v>48.018296049770562</v>
      </c>
      <c r="T37" s="344">
        <f>IF(FBT_ued!T$5=0,"",FBT_ued!T$5/T$5*1000)</f>
        <v>47.994334045412117</v>
      </c>
      <c r="U37" s="344">
        <f>IF(FBT_ued!U$5=0,"",FBT_ued!U$5/U$5*1000)</f>
        <v>47.001667309835462</v>
      </c>
      <c r="V37" s="344">
        <f>IF(FBT_ued!V$5=0,"",FBT_ued!V$5/V$5*1000)</f>
        <v>47.150387620944699</v>
      </c>
      <c r="W37" s="344">
        <f>IF(FBT_ued!W$5=0,"",FBT_ued!W$5/W$5*1000)</f>
        <v>50.088344760640396</v>
      </c>
      <c r="X37" s="344">
        <f>IF(FBT_ued!X$5=0,"",FBT_ued!X$5/X$5*1000)</f>
        <v>49.66268523178104</v>
      </c>
      <c r="Y37" s="344">
        <f>IF(FBT_ued!Y$5=0,"",FBT_ued!Y$5/Y$5*1000)</f>
        <v>45.017168924583622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2.0348745797005447</v>
      </c>
      <c r="C38" s="345">
        <f t="shared" si="7"/>
        <v>1.8008820416614573</v>
      </c>
      <c r="D38" s="345">
        <f t="shared" si="7"/>
        <v>1.8110340949245571</v>
      </c>
      <c r="E38" s="345">
        <f t="shared" si="7"/>
        <v>1.74872069711666</v>
      </c>
      <c r="F38" s="345">
        <f t="shared" si="7"/>
        <v>1.7050026394800168</v>
      </c>
      <c r="G38" s="345">
        <f t="shared" si="7"/>
        <v>1.6400678070915429</v>
      </c>
      <c r="H38" s="345">
        <f t="shared" si="7"/>
        <v>1.7208993011865972</v>
      </c>
      <c r="I38" s="345">
        <f t="shared" si="7"/>
        <v>1.6002113146068828</v>
      </c>
      <c r="J38" s="345">
        <f t="shared" si="7"/>
        <v>1.571028932305754</v>
      </c>
      <c r="K38" s="345">
        <f t="shared" si="7"/>
        <v>1.6071671466123485</v>
      </c>
      <c r="L38" s="345">
        <f t="shared" si="7"/>
        <v>1.6155988654228175</v>
      </c>
      <c r="M38" s="345">
        <f t="shared" si="7"/>
        <v>1.4962827604002709</v>
      </c>
      <c r="N38" s="345">
        <f t="shared" si="7"/>
        <v>1.5035279247741906</v>
      </c>
      <c r="O38" s="345">
        <f t="shared" si="7"/>
        <v>1.4176278443174894</v>
      </c>
      <c r="P38" s="345">
        <f t="shared" si="7"/>
        <v>1.4174581045458585</v>
      </c>
      <c r="Q38" s="345">
        <f t="shared" si="7"/>
        <v>1.4189411471467228</v>
      </c>
      <c r="R38" s="345">
        <f t="shared" si="7"/>
        <v>1.3398414382477306</v>
      </c>
      <c r="S38" s="345">
        <f t="shared" si="7"/>
        <v>1.2522036749835566</v>
      </c>
      <c r="T38" s="345">
        <f t="shared" si="7"/>
        <v>1.2105748579106776</v>
      </c>
      <c r="U38" s="345">
        <f t="shared" si="7"/>
        <v>1.1657837093629457</v>
      </c>
      <c r="V38" s="345">
        <f t="shared" si="7"/>
        <v>1.1220028264261965</v>
      </c>
      <c r="W38" s="345">
        <f t="shared" si="7"/>
        <v>1.2163500813415251</v>
      </c>
      <c r="X38" s="345">
        <f t="shared" si="7"/>
        <v>1.1504473314745756</v>
      </c>
      <c r="Y38" s="345">
        <f t="shared" si="7"/>
        <v>1.3581275719399115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LV: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142.6277730008598</v>
      </c>
      <c r="C5" s="223">
        <v>142.91685296646611</v>
      </c>
      <c r="D5" s="223">
        <v>146.04763542562341</v>
      </c>
      <c r="E5" s="223">
        <v>128.2565778159931</v>
      </c>
      <c r="F5" s="223">
        <v>138.41711092003439</v>
      </c>
      <c r="G5" s="223">
        <v>142.00025795356839</v>
      </c>
      <c r="H5" s="223">
        <v>139.17360275150469</v>
      </c>
      <c r="I5" s="223">
        <v>124.78675838349101</v>
      </c>
      <c r="J5" s="223">
        <v>103.84419604471189</v>
      </c>
      <c r="K5" s="223">
        <v>93.338950988821978</v>
      </c>
      <c r="L5" s="223">
        <v>93.538005159071332</v>
      </c>
      <c r="M5" s="223">
        <v>88.084350816852989</v>
      </c>
      <c r="N5" s="223">
        <v>91.258555460017178</v>
      </c>
      <c r="O5" s="223">
        <v>93.30679277730006</v>
      </c>
      <c r="P5" s="223">
        <v>88.79277730008593</v>
      </c>
      <c r="Q5" s="223">
        <v>76.538865004299225</v>
      </c>
      <c r="R5" s="223">
        <v>78.529836629406702</v>
      </c>
      <c r="S5" s="223">
        <v>77.994554438208681</v>
      </c>
      <c r="T5" s="223">
        <v>83.393409316266812</v>
      </c>
      <c r="U5" s="223">
        <v>78.139829157519358</v>
      </c>
      <c r="V5" s="223">
        <v>80.26673469419714</v>
      </c>
      <c r="W5" s="223">
        <v>79.030190969507785</v>
      </c>
      <c r="X5" s="223">
        <v>67.725598517488109</v>
      </c>
      <c r="Y5" s="223">
        <v>74.682552719312412</v>
      </c>
      <c r="DA5" s="89" t="s">
        <v>2118</v>
      </c>
    </row>
    <row r="6" spans="1:105" ht="12" customHeight="1" x14ac:dyDescent="0.25">
      <c r="A6" s="55" t="s">
        <v>91</v>
      </c>
      <c r="B6" s="259">
        <v>1.3544191298956449</v>
      </c>
      <c r="C6" s="259">
        <v>1.395680924594132</v>
      </c>
      <c r="D6" s="259">
        <v>1.3886156875767151</v>
      </c>
      <c r="E6" s="259">
        <v>1.3845172445401299</v>
      </c>
      <c r="F6" s="259">
        <v>1.340296755573265</v>
      </c>
      <c r="G6" s="259">
        <v>1.4179438754353479</v>
      </c>
      <c r="H6" s="259">
        <v>1.4383514774291091</v>
      </c>
      <c r="I6" s="259">
        <v>1.5111288917730039</v>
      </c>
      <c r="J6" s="259">
        <v>1.446236470729624</v>
      </c>
      <c r="K6" s="259">
        <v>1.205209768377324</v>
      </c>
      <c r="L6" s="259">
        <v>1.238572744081532</v>
      </c>
      <c r="M6" s="259">
        <v>1.220617337754339</v>
      </c>
      <c r="N6" s="259">
        <v>1.108782473981559</v>
      </c>
      <c r="O6" s="259">
        <v>1.3216615241175309</v>
      </c>
      <c r="P6" s="259">
        <v>1.175762182562921</v>
      </c>
      <c r="Q6" s="259">
        <v>1.1401800143931029</v>
      </c>
      <c r="R6" s="259">
        <v>1.134199469067245</v>
      </c>
      <c r="S6" s="259">
        <v>1.1609098187432061</v>
      </c>
      <c r="T6" s="259">
        <v>1.160200221739438</v>
      </c>
      <c r="U6" s="259">
        <v>1.1261394982699591</v>
      </c>
      <c r="V6" s="259">
        <v>1.136967564323893</v>
      </c>
      <c r="W6" s="259">
        <v>1.220930541261342</v>
      </c>
      <c r="X6" s="259">
        <v>1.0942142276391851</v>
      </c>
      <c r="Y6" s="259">
        <v>1.120008531296012</v>
      </c>
      <c r="DA6" s="67" t="s">
        <v>2137</v>
      </c>
    </row>
    <row r="7" spans="1:105" ht="12" customHeight="1" x14ac:dyDescent="0.25">
      <c r="A7" s="173" t="s">
        <v>92</v>
      </c>
      <c r="B7" s="224">
        <v>1.5801556515449191</v>
      </c>
      <c r="C7" s="224">
        <v>1.6282944120264871</v>
      </c>
      <c r="D7" s="224">
        <v>1.620051635506168</v>
      </c>
      <c r="E7" s="224">
        <v>1.6152701186301519</v>
      </c>
      <c r="F7" s="224">
        <v>1.5636795481688091</v>
      </c>
      <c r="G7" s="224">
        <v>1.654267854674573</v>
      </c>
      <c r="H7" s="224">
        <v>1.678076723667294</v>
      </c>
      <c r="I7" s="224">
        <v>1.7629837070685039</v>
      </c>
      <c r="J7" s="224">
        <v>1.6872758825178951</v>
      </c>
      <c r="K7" s="224">
        <v>1.406078063106879</v>
      </c>
      <c r="L7" s="224">
        <v>1.4450015347617871</v>
      </c>
      <c r="M7" s="224">
        <v>1.4240535607133959</v>
      </c>
      <c r="N7" s="224">
        <v>1.2935795529784859</v>
      </c>
      <c r="O7" s="224">
        <v>1.5419384448037861</v>
      </c>
      <c r="P7" s="224">
        <v>1.371722546323408</v>
      </c>
      <c r="Q7" s="224">
        <v>1.3302100167919539</v>
      </c>
      <c r="R7" s="224">
        <v>1.323232713911785</v>
      </c>
      <c r="S7" s="224">
        <v>1.35439478853374</v>
      </c>
      <c r="T7" s="224">
        <v>1.353566925362677</v>
      </c>
      <c r="U7" s="224">
        <v>1.3138294146482861</v>
      </c>
      <c r="V7" s="224">
        <v>1.326462158377876</v>
      </c>
      <c r="W7" s="224">
        <v>1.424418964804899</v>
      </c>
      <c r="X7" s="224">
        <v>1.276583265579049</v>
      </c>
      <c r="Y7" s="224">
        <v>1.3066766198453481</v>
      </c>
      <c r="DA7" s="177" t="s">
        <v>2138</v>
      </c>
    </row>
    <row r="8" spans="1:105" ht="12" customHeight="1" x14ac:dyDescent="0.25">
      <c r="A8" s="173" t="s">
        <v>93</v>
      </c>
      <c r="B8" s="224">
        <v>3.6117843463883852</v>
      </c>
      <c r="C8" s="224">
        <v>3.7218157989176852</v>
      </c>
      <c r="D8" s="224">
        <v>3.7029751668712421</v>
      </c>
      <c r="E8" s="224">
        <v>3.6920459854403469</v>
      </c>
      <c r="F8" s="224">
        <v>3.5741246815287062</v>
      </c>
      <c r="G8" s="224">
        <v>3.781183667827595</v>
      </c>
      <c r="H8" s="224">
        <v>3.8356039398109578</v>
      </c>
      <c r="I8" s="224">
        <v>4.0296770447280092</v>
      </c>
      <c r="J8" s="224">
        <v>3.85663058861233</v>
      </c>
      <c r="K8" s="224">
        <v>3.2138927156728649</v>
      </c>
      <c r="L8" s="224">
        <v>3.3028606508840839</v>
      </c>
      <c r="M8" s="224">
        <v>3.2549795673449031</v>
      </c>
      <c r="N8" s="224">
        <v>2.9567532639508238</v>
      </c>
      <c r="O8" s="224">
        <v>3.524430730980082</v>
      </c>
      <c r="P8" s="224">
        <v>3.135365820167789</v>
      </c>
      <c r="Q8" s="224">
        <v>3.0404800383816091</v>
      </c>
      <c r="R8" s="224">
        <v>3.024531917512653</v>
      </c>
      <c r="S8" s="224">
        <v>3.0957595166485499</v>
      </c>
      <c r="T8" s="224">
        <v>3.0938672579718349</v>
      </c>
      <c r="U8" s="224">
        <v>3.0030386620532239</v>
      </c>
      <c r="V8" s="224">
        <v>3.031913504863716</v>
      </c>
      <c r="W8" s="224">
        <v>3.2558147766969099</v>
      </c>
      <c r="X8" s="224">
        <v>2.9179046070378249</v>
      </c>
      <c r="Y8" s="224">
        <v>2.9866894167893658</v>
      </c>
      <c r="DA8" s="177" t="s">
        <v>2139</v>
      </c>
    </row>
    <row r="9" spans="1:105" ht="12" customHeight="1" x14ac:dyDescent="0.25">
      <c r="A9" s="173" t="s">
        <v>94</v>
      </c>
      <c r="B9" s="224">
        <v>2.708838259791289</v>
      </c>
      <c r="C9" s="224">
        <v>2.791361849188263</v>
      </c>
      <c r="D9" s="224">
        <v>2.7772313751534301</v>
      </c>
      <c r="E9" s="224">
        <v>2.7690344890802598</v>
      </c>
      <c r="F9" s="224">
        <v>2.68059351114653</v>
      </c>
      <c r="G9" s="224">
        <v>2.8358877508706959</v>
      </c>
      <c r="H9" s="224">
        <v>2.8767029548582168</v>
      </c>
      <c r="I9" s="224">
        <v>3.0222577835460078</v>
      </c>
      <c r="J9" s="224">
        <v>2.892472941459248</v>
      </c>
      <c r="K9" s="224">
        <v>2.4104195367546479</v>
      </c>
      <c r="L9" s="224">
        <v>2.477145488163063</v>
      </c>
      <c r="M9" s="224">
        <v>2.4412346755086771</v>
      </c>
      <c r="N9" s="224">
        <v>2.2175649479631181</v>
      </c>
      <c r="O9" s="224">
        <v>2.6433230482350618</v>
      </c>
      <c r="P9" s="224">
        <v>2.3515243651258411</v>
      </c>
      <c r="Q9" s="224">
        <v>2.2803600287862058</v>
      </c>
      <c r="R9" s="224">
        <v>2.2683989381344891</v>
      </c>
      <c r="S9" s="224">
        <v>2.3218196374864131</v>
      </c>
      <c r="T9" s="224">
        <v>2.3204004434788761</v>
      </c>
      <c r="U9" s="224">
        <v>2.252278996539919</v>
      </c>
      <c r="V9" s="224">
        <v>2.273935128647786</v>
      </c>
      <c r="W9" s="224">
        <v>2.4418610825226841</v>
      </c>
      <c r="X9" s="224">
        <v>2.1884284552783688</v>
      </c>
      <c r="Y9" s="224">
        <v>2.2400170625920248</v>
      </c>
      <c r="DA9" s="177" t="s">
        <v>2140</v>
      </c>
    </row>
    <row r="10" spans="1:105" ht="12" customHeight="1" x14ac:dyDescent="0.25">
      <c r="A10" s="56" t="s">
        <v>95</v>
      </c>
      <c r="B10" s="260">
        <v>2.8154525946252069</v>
      </c>
      <c r="C10" s="260">
        <v>2.8232682996984808</v>
      </c>
      <c r="D10" s="260">
        <v>2.909749924368477</v>
      </c>
      <c r="E10" s="260">
        <v>2.5284132402132089</v>
      </c>
      <c r="F10" s="260">
        <v>2.780940657158689</v>
      </c>
      <c r="G10" s="260">
        <v>2.8042886619312761</v>
      </c>
      <c r="H10" s="260">
        <v>2.7636650905308149</v>
      </c>
      <c r="I10" s="260">
        <v>2.4226591824254582</v>
      </c>
      <c r="J10" s="260">
        <v>2.032260302245156</v>
      </c>
      <c r="K10" s="260">
        <v>1.8273965732127071</v>
      </c>
      <c r="L10" s="260">
        <v>1.826113543241954</v>
      </c>
      <c r="M10" s="260">
        <v>1.7152405334864049</v>
      </c>
      <c r="N10" s="260">
        <v>1.768178023293532</v>
      </c>
      <c r="O10" s="260">
        <v>1.815757553774215</v>
      </c>
      <c r="P10" s="260">
        <v>1.7178210051513321</v>
      </c>
      <c r="Q10" s="260">
        <v>1.506958979379919</v>
      </c>
      <c r="R10" s="260">
        <v>1.5286156166520359</v>
      </c>
      <c r="S10" s="260">
        <v>1.5270505746436001</v>
      </c>
      <c r="T10" s="260">
        <v>1.6051392991565521</v>
      </c>
      <c r="U10" s="260">
        <v>1.512787575128659</v>
      </c>
      <c r="V10" s="260">
        <v>1.5458716972241591</v>
      </c>
      <c r="W10" s="260">
        <v>1.56344483411694</v>
      </c>
      <c r="X10" s="260">
        <v>1.3573806392823491</v>
      </c>
      <c r="Y10" s="260">
        <v>1.470485974765481</v>
      </c>
      <c r="DA10" s="68" t="s">
        <v>2141</v>
      </c>
    </row>
    <row r="11" spans="1:105" ht="12" customHeight="1" x14ac:dyDescent="0.25">
      <c r="A11" s="37" t="s">
        <v>159</v>
      </c>
      <c r="B11" s="226">
        <v>0.56250882913155043</v>
      </c>
      <c r="C11" s="226">
        <v>0.435931755239506</v>
      </c>
      <c r="D11" s="226">
        <v>0.31264030809401849</v>
      </c>
      <c r="E11" s="226">
        <v>0.27912831528984938</v>
      </c>
      <c r="F11" s="226">
        <v>0.28043851166487233</v>
      </c>
      <c r="G11" s="226">
        <v>0.25393153314080019</v>
      </c>
      <c r="H11" s="226">
        <v>0.20842797065178539</v>
      </c>
      <c r="I11" s="226">
        <v>0.16118367492180341</v>
      </c>
      <c r="J11" s="226">
        <v>0.13307297770840051</v>
      </c>
      <c r="K11" s="226">
        <v>0.1505027840254394</v>
      </c>
      <c r="L11" s="226">
        <v>0.1218159367735188</v>
      </c>
      <c r="M11" s="226">
        <v>5.5410834049192392E-2</v>
      </c>
      <c r="N11" s="226">
        <v>9.7292109930680756E-2</v>
      </c>
      <c r="O11" s="226">
        <v>0.110401942942519</v>
      </c>
      <c r="P11" s="226">
        <v>0.1181603884358683</v>
      </c>
      <c r="Q11" s="226">
        <v>7.3704818586510276E-2</v>
      </c>
      <c r="R11" s="226">
        <v>8.1740119920864066E-2</v>
      </c>
      <c r="S11" s="226">
        <v>8.3789403057707462E-2</v>
      </c>
      <c r="T11" s="226">
        <v>0.11644727474969439</v>
      </c>
      <c r="U11" s="226">
        <v>5.824728418869328E-2</v>
      </c>
      <c r="V11" s="226">
        <v>5.235198160017223E-2</v>
      </c>
      <c r="W11" s="226">
        <v>4.8057739990808777E-2</v>
      </c>
      <c r="X11" s="226">
        <v>9.0501363458886666E-2</v>
      </c>
      <c r="Y11" s="226">
        <v>0.1053520670324901</v>
      </c>
      <c r="DA11" s="69" t="s">
        <v>2142</v>
      </c>
    </row>
    <row r="12" spans="1:105" ht="12" customHeight="1" x14ac:dyDescent="0.25">
      <c r="A12" s="37" t="s">
        <v>35</v>
      </c>
      <c r="B12" s="226">
        <v>1.907149121159659</v>
      </c>
      <c r="C12" s="226">
        <v>2.0333326246937831</v>
      </c>
      <c r="D12" s="226">
        <v>2.273467959656442</v>
      </c>
      <c r="E12" s="226">
        <v>1.851835009721144</v>
      </c>
      <c r="F12" s="226">
        <v>2.206984340328209</v>
      </c>
      <c r="G12" s="226">
        <v>2.196709909889567</v>
      </c>
      <c r="H12" s="226">
        <v>2.1869141182364502</v>
      </c>
      <c r="I12" s="226">
        <v>1.707138119484644</v>
      </c>
      <c r="J12" s="226">
        <v>1.254684790524728</v>
      </c>
      <c r="K12" s="226">
        <v>1.2062875275251661</v>
      </c>
      <c r="L12" s="226">
        <v>1.182502839704737</v>
      </c>
      <c r="M12" s="226">
        <v>1.095960374718921</v>
      </c>
      <c r="N12" s="226">
        <v>1.2565370916936689</v>
      </c>
      <c r="O12" s="226">
        <v>1.0495063366923461</v>
      </c>
      <c r="P12" s="226">
        <v>1.085274746663357</v>
      </c>
      <c r="Q12" s="226">
        <v>0.85727019716768782</v>
      </c>
      <c r="R12" s="226">
        <v>0.85226940722939271</v>
      </c>
      <c r="S12" s="226">
        <v>0.75290339620914104</v>
      </c>
      <c r="T12" s="226">
        <v>0.86667384484004539</v>
      </c>
      <c r="U12" s="226">
        <v>0.80278770931752863</v>
      </c>
      <c r="V12" s="226">
        <v>0.85383219974083457</v>
      </c>
      <c r="W12" s="226">
        <v>0.80041722506167778</v>
      </c>
      <c r="X12" s="226">
        <v>0.51971750459304411</v>
      </c>
      <c r="Y12" s="226">
        <v>0.67556660493661469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1.4502847495158551E-2</v>
      </c>
      <c r="T14" s="226">
        <v>1.3701663644371011E-2</v>
      </c>
      <c r="U14" s="226">
        <v>1.35178935469677E-2</v>
      </c>
      <c r="V14" s="226">
        <v>1.359625911550443E-2</v>
      </c>
      <c r="W14" s="226">
        <v>1.350997208724797E-2</v>
      </c>
      <c r="X14" s="226">
        <v>1.1411071228365899E-2</v>
      </c>
      <c r="Y14" s="226">
        <v>1.2389348719198339E-2</v>
      </c>
      <c r="DA14" s="69" t="s">
        <v>2145</v>
      </c>
    </row>
    <row r="15" spans="1:105" ht="12" customHeight="1" x14ac:dyDescent="0.25">
      <c r="A15" s="37" t="s">
        <v>40</v>
      </c>
      <c r="B15" s="226">
        <v>0.34579464433399781</v>
      </c>
      <c r="C15" s="226">
        <v>0.35400391976519208</v>
      </c>
      <c r="D15" s="226">
        <v>0.32364165661801741</v>
      </c>
      <c r="E15" s="226">
        <v>0.39744991520221562</v>
      </c>
      <c r="F15" s="226">
        <v>0.29351780516560871</v>
      </c>
      <c r="G15" s="226">
        <v>0.35364721890090889</v>
      </c>
      <c r="H15" s="226">
        <v>0.36832300164257958</v>
      </c>
      <c r="I15" s="226">
        <v>0.55433738801901011</v>
      </c>
      <c r="J15" s="226">
        <v>0.64450253401202706</v>
      </c>
      <c r="K15" s="226">
        <v>0.47060626166210118</v>
      </c>
      <c r="L15" s="226">
        <v>0.52179476676369796</v>
      </c>
      <c r="M15" s="226">
        <v>0.56386932471829188</v>
      </c>
      <c r="N15" s="226">
        <v>0.41434882166918169</v>
      </c>
      <c r="O15" s="226">
        <v>0.65584927413935068</v>
      </c>
      <c r="P15" s="226">
        <v>0.5143858700521069</v>
      </c>
      <c r="Q15" s="226">
        <v>0.57598396362572124</v>
      </c>
      <c r="R15" s="226">
        <v>0.59460608950177918</v>
      </c>
      <c r="S15" s="226">
        <v>0.67585492788159329</v>
      </c>
      <c r="T15" s="226">
        <v>0.60831651592244118</v>
      </c>
      <c r="U15" s="226">
        <v>0.63823468807546913</v>
      </c>
      <c r="V15" s="226">
        <v>0.62609125676764787</v>
      </c>
      <c r="W15" s="226">
        <v>0.70145989697720601</v>
      </c>
      <c r="X15" s="226">
        <v>0.73575070000205189</v>
      </c>
      <c r="Y15" s="226">
        <v>0.67717795407717751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8.9931051837921672</v>
      </c>
      <c r="C16" s="261">
        <f t="shared" si="0"/>
        <v>8.8747156694428089</v>
      </c>
      <c r="D16" s="261">
        <f t="shared" si="0"/>
        <v>9.1188012208494129</v>
      </c>
      <c r="E16" s="261">
        <f t="shared" si="0"/>
        <v>7.8597953550985276</v>
      </c>
      <c r="F16" s="261">
        <f t="shared" si="0"/>
        <v>8.5812973690049965</v>
      </c>
      <c r="G16" s="261">
        <f t="shared" si="0"/>
        <v>8.6730201448784197</v>
      </c>
      <c r="H16" s="261">
        <f t="shared" si="0"/>
        <v>8.5539320480315197</v>
      </c>
      <c r="I16" s="261">
        <f t="shared" si="0"/>
        <v>7.486282425919204</v>
      </c>
      <c r="J16" s="261">
        <f t="shared" si="0"/>
        <v>6.2360772474161159</v>
      </c>
      <c r="K16" s="261">
        <f t="shared" si="0"/>
        <v>5.636005701702274</v>
      </c>
      <c r="L16" s="261">
        <f t="shared" si="0"/>
        <v>5.6356470129795353</v>
      </c>
      <c r="M16" s="261">
        <f t="shared" si="0"/>
        <v>5.2680721327376849</v>
      </c>
      <c r="N16" s="261">
        <f t="shared" si="0"/>
        <v>5.4656035380244212</v>
      </c>
      <c r="O16" s="261">
        <f t="shared" si="0"/>
        <v>5.5778575990526083</v>
      </c>
      <c r="P16" s="261">
        <f t="shared" si="0"/>
        <v>5.2825826108980234</v>
      </c>
      <c r="Q16" s="261">
        <f t="shared" si="0"/>
        <v>4.6182310920701735</v>
      </c>
      <c r="R16" s="261">
        <f t="shared" si="0"/>
        <v>4.6922406168742317</v>
      </c>
      <c r="S16" s="261">
        <f t="shared" si="0"/>
        <v>4.6609335978004092</v>
      </c>
      <c r="T16" s="261">
        <f t="shared" si="0"/>
        <v>4.9071825365942088</v>
      </c>
      <c r="U16" s="261">
        <f t="shared" si="0"/>
        <v>4.6223853792355722</v>
      </c>
      <c r="V16" s="261">
        <f t="shared" si="0"/>
        <v>4.7220370380945154</v>
      </c>
      <c r="W16" s="261">
        <f t="shared" si="0"/>
        <v>4.7673930417750769</v>
      </c>
      <c r="X16" s="261">
        <f t="shared" si="0"/>
        <v>4.1302038997734014</v>
      </c>
      <c r="Y16" s="261">
        <f t="shared" si="0"/>
        <v>4.4975552373189407</v>
      </c>
      <c r="DA16" s="70"/>
    </row>
    <row r="17" spans="1:105" ht="12" customHeight="1" x14ac:dyDescent="0.25">
      <c r="A17" s="60" t="s">
        <v>2148</v>
      </c>
      <c r="B17" s="329">
        <v>8.1848717641683493</v>
      </c>
      <c r="C17" s="329">
        <v>7.9533267462164758</v>
      </c>
      <c r="D17" s="329">
        <v>8.2533567728970691</v>
      </c>
      <c r="E17" s="329">
        <v>6.7605470505405947</v>
      </c>
      <c r="F17" s="329">
        <v>7.7020363148254498</v>
      </c>
      <c r="G17" s="329">
        <v>7.6380222132302489</v>
      </c>
      <c r="H17" s="329">
        <v>7.4894174402642841</v>
      </c>
      <c r="I17" s="329">
        <v>5.9124861122064596</v>
      </c>
      <c r="J17" s="329">
        <v>4.3195999212275913</v>
      </c>
      <c r="K17" s="329">
        <v>4.2998400088378883</v>
      </c>
      <c r="L17" s="329">
        <v>4.1804274085759712</v>
      </c>
      <c r="M17" s="329">
        <v>3.6155895272702181</v>
      </c>
      <c r="N17" s="329">
        <v>4.2936162299875056</v>
      </c>
      <c r="O17" s="329">
        <v>3.6845435879181978</v>
      </c>
      <c r="P17" s="329">
        <v>3.7798591956832621</v>
      </c>
      <c r="Q17" s="329">
        <v>2.8994559082977558</v>
      </c>
      <c r="R17" s="329">
        <v>2.9727972069292932</v>
      </c>
      <c r="S17" s="329">
        <v>2.718901285120118</v>
      </c>
      <c r="T17" s="329">
        <v>3.1103776153559748</v>
      </c>
      <c r="U17" s="329">
        <v>2.765317760841576</v>
      </c>
      <c r="V17" s="329">
        <v>2.863338984333426</v>
      </c>
      <c r="W17" s="329">
        <v>2.6388049282596069</v>
      </c>
      <c r="X17" s="329">
        <v>1.975211518347346</v>
      </c>
      <c r="Y17" s="329">
        <v>2.7216318250589748</v>
      </c>
      <c r="DA17" s="72" t="s">
        <v>2149</v>
      </c>
    </row>
    <row r="18" spans="1:105" ht="12" customHeight="1" x14ac:dyDescent="0.25">
      <c r="A18" s="59" t="s">
        <v>28</v>
      </c>
      <c r="B18" s="230">
        <v>0.3018592459427476</v>
      </c>
      <c r="C18" s="230">
        <v>0.3112775641115606</v>
      </c>
      <c r="D18" s="230">
        <v>0.31355541183590518</v>
      </c>
      <c r="E18" s="230">
        <v>0.33394262325587071</v>
      </c>
      <c r="F18" s="230">
        <v>0.23573279367068251</v>
      </c>
      <c r="G18" s="230">
        <v>0.3037971445005952</v>
      </c>
      <c r="H18" s="230">
        <v>0.2301098096290744</v>
      </c>
      <c r="I18" s="230">
        <v>0.16154737605292499</v>
      </c>
      <c r="J18" s="230">
        <v>0.14137195476995101</v>
      </c>
      <c r="K18" s="230">
        <v>9.8287137437671507E-2</v>
      </c>
      <c r="L18" s="230">
        <v>9.6924103275081094E-2</v>
      </c>
      <c r="M18" s="230">
        <v>4.8332319255029697E-2</v>
      </c>
      <c r="N18" s="230">
        <v>5.4046560320742898E-2</v>
      </c>
      <c r="O18" s="230">
        <v>4.3786634806074948E-2</v>
      </c>
      <c r="P18" s="230">
        <v>4.7383542062338073E-2</v>
      </c>
      <c r="Q18" s="230">
        <v>4.0037163987410661E-2</v>
      </c>
      <c r="R18" s="230">
        <v>8.5628132831120196E-2</v>
      </c>
      <c r="S18" s="230">
        <v>7.2049221389871659E-2</v>
      </c>
      <c r="T18" s="230">
        <v>3.338766559415296E-2</v>
      </c>
      <c r="U18" s="230">
        <v>2.7530968206431979E-2</v>
      </c>
      <c r="V18" s="230">
        <v>3.3204294441072403E-2</v>
      </c>
      <c r="W18" s="230">
        <v>1.8725083722201809E-2</v>
      </c>
      <c r="X18" s="230">
        <v>1.3844949323801739E-2</v>
      </c>
      <c r="Y18" s="230">
        <v>1.2583255179236599E-2</v>
      </c>
      <c r="DA18" s="71" t="s">
        <v>2150</v>
      </c>
    </row>
    <row r="19" spans="1:105" ht="12" customHeight="1" x14ac:dyDescent="0.25">
      <c r="A19" s="59" t="s">
        <v>31</v>
      </c>
      <c r="B19" s="230">
        <v>0</v>
      </c>
      <c r="C19" s="230">
        <v>0.10110306791309311</v>
      </c>
      <c r="D19" s="230">
        <v>0.1015378855141357</v>
      </c>
      <c r="E19" s="230">
        <v>9.6317156893380246E-2</v>
      </c>
      <c r="F19" s="230">
        <v>0.1023588315633176</v>
      </c>
      <c r="G19" s="230">
        <v>0.1050726965941907</v>
      </c>
      <c r="H19" s="230">
        <v>0.19874976729535659</v>
      </c>
      <c r="I19" s="230">
        <v>0.18705485648233419</v>
      </c>
      <c r="J19" s="230">
        <v>8.1846921182603172E-2</v>
      </c>
      <c r="K19" s="230">
        <v>0.17070533240702199</v>
      </c>
      <c r="L19" s="230">
        <v>0.16833801145462701</v>
      </c>
      <c r="M19" s="230">
        <v>0.16789889841442421</v>
      </c>
      <c r="N19" s="230">
        <v>0.28162391379544049</v>
      </c>
      <c r="O19" s="230">
        <v>0.331528313809276</v>
      </c>
      <c r="P19" s="230">
        <v>0.35721204236506338</v>
      </c>
      <c r="Q19" s="230">
        <v>0.22875796045200761</v>
      </c>
      <c r="R19" s="230">
        <v>0.32878915778226447</v>
      </c>
      <c r="S19" s="230">
        <v>0.34117274112979751</v>
      </c>
      <c r="T19" s="230">
        <v>0.30452990094718402</v>
      </c>
      <c r="U19" s="230">
        <v>0.26882372399422472</v>
      </c>
      <c r="V19" s="230">
        <v>0.21559327966642339</v>
      </c>
      <c r="W19" s="230">
        <v>0.14281198530452169</v>
      </c>
      <c r="X19" s="230">
        <v>0.1861787425763323</v>
      </c>
      <c r="Y19" s="230">
        <v>0.73886824982646782</v>
      </c>
      <c r="DA19" s="71" t="s">
        <v>2151</v>
      </c>
    </row>
    <row r="20" spans="1:105" ht="12" customHeight="1" x14ac:dyDescent="0.25">
      <c r="A20" s="59" t="s">
        <v>159</v>
      </c>
      <c r="B20" s="230">
        <v>1.138504090434806</v>
      </c>
      <c r="C20" s="230">
        <v>0.99713291304067941</v>
      </c>
      <c r="D20" s="230">
        <v>0.7287128684221903</v>
      </c>
      <c r="E20" s="230">
        <v>0.69421247685872589</v>
      </c>
      <c r="F20" s="230">
        <v>0.73763496252318528</v>
      </c>
      <c r="G20" s="230">
        <v>0.66171525208797044</v>
      </c>
      <c r="H20" s="230">
        <v>0.53727626073208468</v>
      </c>
      <c r="I20" s="230">
        <v>0.42245883795602418</v>
      </c>
      <c r="J20" s="230">
        <v>0.37181381355380427</v>
      </c>
      <c r="K20" s="230">
        <v>0.39647934559635079</v>
      </c>
      <c r="L20" s="230">
        <v>0.31659709509855422</v>
      </c>
      <c r="M20" s="230">
        <v>0.152791793532283</v>
      </c>
      <c r="N20" s="230">
        <v>0.25436311047895799</v>
      </c>
      <c r="O20" s="230">
        <v>0.30091125079693992</v>
      </c>
      <c r="P20" s="230">
        <v>0.32358606806326667</v>
      </c>
      <c r="Q20" s="230">
        <v>0.2082680765389287</v>
      </c>
      <c r="R20" s="230">
        <v>0.22389737479535421</v>
      </c>
      <c r="S20" s="230">
        <v>0.22925034138110109</v>
      </c>
      <c r="T20" s="230">
        <v>0.32618687611218239</v>
      </c>
      <c r="U20" s="230">
        <v>0.16125977145682391</v>
      </c>
      <c r="V20" s="230">
        <v>0.14781347752396901</v>
      </c>
      <c r="W20" s="230">
        <v>0.1391399872288383</v>
      </c>
      <c r="X20" s="230">
        <v>0.25430831177007751</v>
      </c>
      <c r="Y20" s="230">
        <v>0.26234992470450152</v>
      </c>
      <c r="DA20" s="71" t="s">
        <v>2152</v>
      </c>
    </row>
    <row r="21" spans="1:105" ht="12" customHeight="1" x14ac:dyDescent="0.25">
      <c r="A21" s="59" t="s">
        <v>32</v>
      </c>
      <c r="B21" s="230">
        <v>2.8844853258216179</v>
      </c>
      <c r="C21" s="230">
        <v>1.892849239767715</v>
      </c>
      <c r="D21" s="230">
        <v>1.810472672334104</v>
      </c>
      <c r="E21" s="230">
        <v>1.030426070660224</v>
      </c>
      <c r="F21" s="230">
        <v>0.82129813467800361</v>
      </c>
      <c r="G21" s="230">
        <v>0.84307341536050351</v>
      </c>
      <c r="H21" s="230">
        <v>0.88595261881564125</v>
      </c>
      <c r="I21" s="230">
        <v>0.66705388385569764</v>
      </c>
      <c r="J21" s="230">
        <v>0.21890331101747151</v>
      </c>
      <c r="K21" s="230">
        <v>0.45656591810221159</v>
      </c>
      <c r="L21" s="230">
        <v>0.52526782514917292</v>
      </c>
      <c r="M21" s="230">
        <v>0.22452661778874361</v>
      </c>
      <c r="N21" s="230">
        <v>0.41845825757604987</v>
      </c>
      <c r="O21" s="230">
        <v>0.14778562542059351</v>
      </c>
      <c r="P21" s="230">
        <v>7.9617340193541303E-2</v>
      </c>
      <c r="Q21" s="230">
        <v>0</v>
      </c>
      <c r="R21" s="230">
        <v>0</v>
      </c>
      <c r="S21" s="230">
        <v>1.64625139912595E-2</v>
      </c>
      <c r="T21" s="230">
        <v>1.8585322865071419E-2</v>
      </c>
      <c r="U21" s="230">
        <v>8.5155682543178915E-2</v>
      </c>
      <c r="V21" s="230">
        <v>5.5970922021439357E-2</v>
      </c>
      <c r="W21" s="230">
        <v>2.0706318387002501E-2</v>
      </c>
      <c r="X21" s="230">
        <v>6.0476310360145683E-2</v>
      </c>
      <c r="Y21" s="230">
        <v>2.5520280983967969E-2</v>
      </c>
      <c r="DA21" s="71" t="s">
        <v>2153</v>
      </c>
    </row>
    <row r="22" spans="1:105" ht="12" customHeight="1" x14ac:dyDescent="0.25">
      <c r="A22" s="59" t="s">
        <v>35</v>
      </c>
      <c r="B22" s="230">
        <v>3.860023101969178</v>
      </c>
      <c r="C22" s="230">
        <v>4.6509639613834279</v>
      </c>
      <c r="D22" s="230">
        <v>5.2990779347907342</v>
      </c>
      <c r="E22" s="230">
        <v>4.6056487228723944</v>
      </c>
      <c r="F22" s="230">
        <v>5.8050115923902608</v>
      </c>
      <c r="G22" s="230">
        <v>5.7243637046869891</v>
      </c>
      <c r="H22" s="230">
        <v>5.637328983792127</v>
      </c>
      <c r="I22" s="230">
        <v>4.4743711578594789</v>
      </c>
      <c r="J22" s="230">
        <v>3.505663920703761</v>
      </c>
      <c r="K22" s="230">
        <v>3.1778022752946331</v>
      </c>
      <c r="L22" s="230">
        <v>3.0733003735985349</v>
      </c>
      <c r="M22" s="230">
        <v>3.0220398982797381</v>
      </c>
      <c r="N22" s="230">
        <v>3.2851243878163161</v>
      </c>
      <c r="O22" s="230">
        <v>2.860531763085314</v>
      </c>
      <c r="P22" s="230">
        <v>2.9720602029990522</v>
      </c>
      <c r="Q22" s="230">
        <v>2.4223927073194091</v>
      </c>
      <c r="R22" s="230">
        <v>2.334482541520555</v>
      </c>
      <c r="S22" s="230">
        <v>2.059966467228088</v>
      </c>
      <c r="T22" s="230">
        <v>2.4276878498373851</v>
      </c>
      <c r="U22" s="230">
        <v>2.222547614640916</v>
      </c>
      <c r="V22" s="230">
        <v>2.4107570106805221</v>
      </c>
      <c r="W22" s="230">
        <v>2.3174215536170428</v>
      </c>
      <c r="X22" s="230">
        <v>1.460403204316989</v>
      </c>
      <c r="Y22" s="230">
        <v>1.6823101143648009</v>
      </c>
      <c r="DA22" s="71" t="s">
        <v>2154</v>
      </c>
    </row>
    <row r="23" spans="1:105" ht="12" customHeight="1" x14ac:dyDescent="0.25">
      <c r="A23" s="60" t="s">
        <v>2155</v>
      </c>
      <c r="B23" s="329">
        <v>0.69987988923216682</v>
      </c>
      <c r="C23" s="329">
        <v>0.80973444925880389</v>
      </c>
      <c r="D23" s="329">
        <v>0.75435519294620745</v>
      </c>
      <c r="E23" s="329">
        <v>0.98848692499472279</v>
      </c>
      <c r="F23" s="329">
        <v>0.772037313733687</v>
      </c>
      <c r="G23" s="329">
        <v>0.92156242161334267</v>
      </c>
      <c r="H23" s="329">
        <v>0.94944648957290789</v>
      </c>
      <c r="I23" s="329">
        <v>1.4529060023709039</v>
      </c>
      <c r="J23" s="329">
        <v>1.800778408530155</v>
      </c>
      <c r="K23" s="329">
        <v>1.2397489113942</v>
      </c>
      <c r="L23" s="329">
        <v>1.3561337848770409</v>
      </c>
      <c r="M23" s="329">
        <v>1.5548332184471201</v>
      </c>
      <c r="N23" s="329">
        <v>1.0832847101183909</v>
      </c>
      <c r="O23" s="329">
        <v>1.7875810892050079</v>
      </c>
      <c r="P23" s="329">
        <v>1.4086624406097279</v>
      </c>
      <c r="Q23" s="329">
        <v>1.6275607826209699</v>
      </c>
      <c r="R23" s="329">
        <v>1.6287074524195591</v>
      </c>
      <c r="S23" s="329">
        <v>1.849159527180835</v>
      </c>
      <c r="T23" s="329">
        <v>1.7039889034990789</v>
      </c>
      <c r="U23" s="329">
        <v>1.766976458532399</v>
      </c>
      <c r="V23" s="329">
        <v>1.767740648615177</v>
      </c>
      <c r="W23" s="329">
        <v>2.0309136702145629</v>
      </c>
      <c r="X23" s="329">
        <v>2.0674552432149209</v>
      </c>
      <c r="Y23" s="329">
        <v>1.6863227297562851</v>
      </c>
      <c r="DA23" s="72" t="s">
        <v>2156</v>
      </c>
    </row>
    <row r="24" spans="1:105" ht="12" customHeight="1" x14ac:dyDescent="0.25">
      <c r="A24" s="60" t="s">
        <v>2157</v>
      </c>
      <c r="B24" s="329">
        <v>0.10835353039165151</v>
      </c>
      <c r="C24" s="329">
        <v>0.1116544739675306</v>
      </c>
      <c r="D24" s="329">
        <v>0.1110892550061372</v>
      </c>
      <c r="E24" s="329">
        <v>0.1107613795632104</v>
      </c>
      <c r="F24" s="329">
        <v>0.10722374044586119</v>
      </c>
      <c r="G24" s="329">
        <v>0.1134355100348278</v>
      </c>
      <c r="H24" s="329">
        <v>0.1150681181943287</v>
      </c>
      <c r="I24" s="329">
        <v>0.12089031134184031</v>
      </c>
      <c r="J24" s="329">
        <v>0.1156989176583699</v>
      </c>
      <c r="K24" s="329">
        <v>9.6416781470185953E-2</v>
      </c>
      <c r="L24" s="329">
        <v>9.9085819526522512E-2</v>
      </c>
      <c r="M24" s="329">
        <v>9.7649387020347103E-2</v>
      </c>
      <c r="N24" s="329">
        <v>8.870259791852475E-2</v>
      </c>
      <c r="O24" s="329">
        <v>0.10573292192940251</v>
      </c>
      <c r="P24" s="329">
        <v>9.4060974605033654E-2</v>
      </c>
      <c r="Q24" s="329">
        <v>9.1214401151448271E-2</v>
      </c>
      <c r="R24" s="329">
        <v>9.0735957525379551E-2</v>
      </c>
      <c r="S24" s="329">
        <v>9.2872785499456489E-2</v>
      </c>
      <c r="T24" s="329">
        <v>9.2816017739155002E-2</v>
      </c>
      <c r="U24" s="329">
        <v>9.0091159861596715E-2</v>
      </c>
      <c r="V24" s="329">
        <v>9.0957405145911469E-2</v>
      </c>
      <c r="W24" s="329">
        <v>9.7674443300907327E-2</v>
      </c>
      <c r="X24" s="329">
        <v>8.7537138211134721E-2</v>
      </c>
      <c r="Y24" s="329">
        <v>8.9600682503680973E-2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7.4942543198268083</v>
      </c>
      <c r="C25" s="261">
        <f t="shared" si="1"/>
        <v>7.395596391202341</v>
      </c>
      <c r="D25" s="261">
        <f t="shared" si="1"/>
        <v>7.5990010173745137</v>
      </c>
      <c r="E25" s="261">
        <f t="shared" si="1"/>
        <v>6.5498294625821076</v>
      </c>
      <c r="F25" s="261">
        <f t="shared" si="1"/>
        <v>7.1510811408374977</v>
      </c>
      <c r="G25" s="261">
        <f t="shared" si="1"/>
        <v>7.2275167873986845</v>
      </c>
      <c r="H25" s="261">
        <f t="shared" si="1"/>
        <v>7.1282767066929331</v>
      </c>
      <c r="I25" s="261">
        <f t="shared" si="1"/>
        <v>6.238568688266005</v>
      </c>
      <c r="J25" s="261">
        <f t="shared" si="1"/>
        <v>5.1967310395134305</v>
      </c>
      <c r="K25" s="261">
        <f t="shared" si="1"/>
        <v>4.6966714180852298</v>
      </c>
      <c r="L25" s="261">
        <f t="shared" si="1"/>
        <v>4.6963725108162784</v>
      </c>
      <c r="M25" s="261">
        <f t="shared" si="1"/>
        <v>4.3900601106147388</v>
      </c>
      <c r="N25" s="261">
        <f t="shared" si="1"/>
        <v>4.5546696150203525</v>
      </c>
      <c r="O25" s="261">
        <f t="shared" si="1"/>
        <v>4.6482146658771732</v>
      </c>
      <c r="P25" s="261">
        <f t="shared" si="1"/>
        <v>4.4021521757483537</v>
      </c>
      <c r="Q25" s="261">
        <f t="shared" si="1"/>
        <v>3.8485259100584814</v>
      </c>
      <c r="R25" s="261">
        <f t="shared" si="1"/>
        <v>3.9102005140618621</v>
      </c>
      <c r="S25" s="261">
        <f t="shared" si="1"/>
        <v>3.8841113315003408</v>
      </c>
      <c r="T25" s="261">
        <f t="shared" si="1"/>
        <v>4.0893187804951756</v>
      </c>
      <c r="U25" s="261">
        <f t="shared" si="1"/>
        <v>3.8519878160296441</v>
      </c>
      <c r="V25" s="261">
        <f t="shared" si="1"/>
        <v>3.9350308650787631</v>
      </c>
      <c r="W25" s="261">
        <f t="shared" si="1"/>
        <v>3.9728275348125659</v>
      </c>
      <c r="X25" s="261">
        <f t="shared" si="1"/>
        <v>3.4418365831445028</v>
      </c>
      <c r="Y25" s="261">
        <f t="shared" si="1"/>
        <v>3.7479626977657841</v>
      </c>
      <c r="DA25" s="70"/>
    </row>
    <row r="26" spans="1:105" ht="12" customHeight="1" x14ac:dyDescent="0.25">
      <c r="A26" s="60" t="s">
        <v>2160</v>
      </c>
      <c r="B26" s="329">
        <v>6.8207264701402934</v>
      </c>
      <c r="C26" s="329">
        <v>6.6277722885137287</v>
      </c>
      <c r="D26" s="329">
        <v>6.8777973107475594</v>
      </c>
      <c r="E26" s="329">
        <v>5.6337892087838304</v>
      </c>
      <c r="F26" s="329">
        <v>6.4183635956878744</v>
      </c>
      <c r="G26" s="329">
        <v>6.3650185110252089</v>
      </c>
      <c r="H26" s="329">
        <v>6.241181200220236</v>
      </c>
      <c r="I26" s="329">
        <v>4.9270717601720513</v>
      </c>
      <c r="J26" s="329">
        <v>3.5996666010229932</v>
      </c>
      <c r="K26" s="329">
        <v>3.583200007364908</v>
      </c>
      <c r="L26" s="329">
        <v>3.4836895071466421</v>
      </c>
      <c r="M26" s="329">
        <v>3.012991272725182</v>
      </c>
      <c r="N26" s="329">
        <v>3.5780135249895899</v>
      </c>
      <c r="O26" s="329">
        <v>3.0704529899318311</v>
      </c>
      <c r="P26" s="329">
        <v>3.149882663069385</v>
      </c>
      <c r="Q26" s="329">
        <v>2.4162132569147978</v>
      </c>
      <c r="R26" s="329">
        <v>2.477331005774412</v>
      </c>
      <c r="S26" s="329">
        <v>2.265751070933431</v>
      </c>
      <c r="T26" s="329">
        <v>2.5919813461299799</v>
      </c>
      <c r="U26" s="329">
        <v>2.3044314673679809</v>
      </c>
      <c r="V26" s="329">
        <v>2.3861158202778561</v>
      </c>
      <c r="W26" s="329">
        <v>2.1990041068830068</v>
      </c>
      <c r="X26" s="329">
        <v>1.6460095986227889</v>
      </c>
      <c r="Y26" s="329">
        <v>2.2680265208824788</v>
      </c>
      <c r="DA26" s="72" t="s">
        <v>2161</v>
      </c>
    </row>
    <row r="27" spans="1:105" ht="12" customHeight="1" x14ac:dyDescent="0.25">
      <c r="A27" s="59" t="s">
        <v>28</v>
      </c>
      <c r="B27" s="230">
        <v>0.25154937161895641</v>
      </c>
      <c r="C27" s="230">
        <v>0.25939797009296711</v>
      </c>
      <c r="D27" s="230">
        <v>0.2612961765299211</v>
      </c>
      <c r="E27" s="230">
        <v>0.27828551937989232</v>
      </c>
      <c r="F27" s="230">
        <v>0.19644399472556881</v>
      </c>
      <c r="G27" s="230">
        <v>0.25316428708382938</v>
      </c>
      <c r="H27" s="230">
        <v>0.19175817469089529</v>
      </c>
      <c r="I27" s="230">
        <v>0.13462281337743751</v>
      </c>
      <c r="J27" s="230">
        <v>0.11780996230829251</v>
      </c>
      <c r="K27" s="230">
        <v>8.1905947864726256E-2</v>
      </c>
      <c r="L27" s="230">
        <v>8.0770086062567553E-2</v>
      </c>
      <c r="M27" s="230">
        <v>4.0276932712524749E-2</v>
      </c>
      <c r="N27" s="230">
        <v>4.5038800267285767E-2</v>
      </c>
      <c r="O27" s="230">
        <v>3.6488862338395781E-2</v>
      </c>
      <c r="P27" s="230">
        <v>3.9486285051948393E-2</v>
      </c>
      <c r="Q27" s="230">
        <v>3.3364303322842237E-2</v>
      </c>
      <c r="R27" s="230">
        <v>7.1356777359266876E-2</v>
      </c>
      <c r="S27" s="230">
        <v>6.0041017824893052E-2</v>
      </c>
      <c r="T27" s="230">
        <v>2.782305466179414E-2</v>
      </c>
      <c r="U27" s="230">
        <v>2.2942473505359991E-2</v>
      </c>
      <c r="V27" s="230">
        <v>2.767024536756035E-2</v>
      </c>
      <c r="W27" s="230">
        <v>1.560423643516818E-2</v>
      </c>
      <c r="X27" s="230">
        <v>1.1537457769834791E-2</v>
      </c>
      <c r="Y27" s="230">
        <v>1.0486045982697159E-2</v>
      </c>
      <c r="DA27" s="71" t="s">
        <v>2162</v>
      </c>
    </row>
    <row r="28" spans="1:105" ht="12" customHeight="1" x14ac:dyDescent="0.25">
      <c r="A28" s="59" t="s">
        <v>31</v>
      </c>
      <c r="B28" s="230">
        <v>0</v>
      </c>
      <c r="C28" s="230">
        <v>8.4252556594244271E-2</v>
      </c>
      <c r="D28" s="230">
        <v>8.4614904595113158E-2</v>
      </c>
      <c r="E28" s="230">
        <v>8.0264297411150223E-2</v>
      </c>
      <c r="F28" s="230">
        <v>8.5299026302764702E-2</v>
      </c>
      <c r="G28" s="230">
        <v>8.7560580495158982E-2</v>
      </c>
      <c r="H28" s="230">
        <v>0.16562480607946389</v>
      </c>
      <c r="I28" s="230">
        <v>0.15587904706861189</v>
      </c>
      <c r="J28" s="230">
        <v>6.8205767652169333E-2</v>
      </c>
      <c r="K28" s="230">
        <v>0.1422544436725183</v>
      </c>
      <c r="L28" s="230">
        <v>0.1402816762121892</v>
      </c>
      <c r="M28" s="230">
        <v>0.13991574867868689</v>
      </c>
      <c r="N28" s="230">
        <v>0.2346865948295338</v>
      </c>
      <c r="O28" s="230">
        <v>0.27627359484106329</v>
      </c>
      <c r="P28" s="230">
        <v>0.29767670197088608</v>
      </c>
      <c r="Q28" s="230">
        <v>0.19063163371000641</v>
      </c>
      <c r="R28" s="230">
        <v>0.27399096481855389</v>
      </c>
      <c r="S28" s="230">
        <v>0.28431061760816462</v>
      </c>
      <c r="T28" s="230">
        <v>0.25377491745598668</v>
      </c>
      <c r="U28" s="230">
        <v>0.22401976999518719</v>
      </c>
      <c r="V28" s="230">
        <v>0.1796610663886862</v>
      </c>
      <c r="W28" s="230">
        <v>0.1190099877537681</v>
      </c>
      <c r="X28" s="230">
        <v>0.1551489521469436</v>
      </c>
      <c r="Y28" s="230">
        <v>0.61572354152205633</v>
      </c>
      <c r="DA28" s="71" t="s">
        <v>2163</v>
      </c>
    </row>
    <row r="29" spans="1:105" ht="12" customHeight="1" x14ac:dyDescent="0.25">
      <c r="A29" s="59" t="s">
        <v>159</v>
      </c>
      <c r="B29" s="230">
        <v>0.94875340869567171</v>
      </c>
      <c r="C29" s="230">
        <v>0.83094409420056636</v>
      </c>
      <c r="D29" s="230">
        <v>0.60726072368515882</v>
      </c>
      <c r="E29" s="230">
        <v>0.57851039738227161</v>
      </c>
      <c r="F29" s="230">
        <v>0.6146958021026544</v>
      </c>
      <c r="G29" s="230">
        <v>0.55142937673997561</v>
      </c>
      <c r="H29" s="230">
        <v>0.44773021727673729</v>
      </c>
      <c r="I29" s="230">
        <v>0.35204903163002033</v>
      </c>
      <c r="J29" s="230">
        <v>0.3098448446281703</v>
      </c>
      <c r="K29" s="230">
        <v>0.33039945466362569</v>
      </c>
      <c r="L29" s="230">
        <v>0.26383091258212849</v>
      </c>
      <c r="M29" s="230">
        <v>0.12732649461023579</v>
      </c>
      <c r="N29" s="230">
        <v>0.21196925873246511</v>
      </c>
      <c r="O29" s="230">
        <v>0.2507593756641166</v>
      </c>
      <c r="P29" s="230">
        <v>0.26965505671938889</v>
      </c>
      <c r="Q29" s="230">
        <v>0.17355673044910741</v>
      </c>
      <c r="R29" s="230">
        <v>0.18658114566279521</v>
      </c>
      <c r="S29" s="230">
        <v>0.19104195115091749</v>
      </c>
      <c r="T29" s="230">
        <v>0.27182239676015207</v>
      </c>
      <c r="U29" s="230">
        <v>0.13438314288068659</v>
      </c>
      <c r="V29" s="230">
        <v>0.1231778979366408</v>
      </c>
      <c r="W29" s="230">
        <v>0.11594998935736529</v>
      </c>
      <c r="X29" s="230">
        <v>0.21192359314173129</v>
      </c>
      <c r="Y29" s="230">
        <v>0.21862493725375129</v>
      </c>
      <c r="DA29" s="71" t="s">
        <v>2164</v>
      </c>
    </row>
    <row r="30" spans="1:105" ht="12" customHeight="1" x14ac:dyDescent="0.25">
      <c r="A30" s="59" t="s">
        <v>32</v>
      </c>
      <c r="B30" s="230">
        <v>2.4037377715180162</v>
      </c>
      <c r="C30" s="230">
        <v>1.577374366473095</v>
      </c>
      <c r="D30" s="230">
        <v>1.5087272269450871</v>
      </c>
      <c r="E30" s="230">
        <v>0.85868839221685356</v>
      </c>
      <c r="F30" s="230">
        <v>0.68441511223166973</v>
      </c>
      <c r="G30" s="230">
        <v>0.70256117946708652</v>
      </c>
      <c r="H30" s="230">
        <v>0.73829384901303441</v>
      </c>
      <c r="I30" s="230">
        <v>0.55587823654641488</v>
      </c>
      <c r="J30" s="230">
        <v>0.18241942584789289</v>
      </c>
      <c r="K30" s="230">
        <v>0.38047159841850969</v>
      </c>
      <c r="L30" s="230">
        <v>0.43772318762431067</v>
      </c>
      <c r="M30" s="230">
        <v>0.18710551482395299</v>
      </c>
      <c r="N30" s="230">
        <v>0.34871521464670829</v>
      </c>
      <c r="O30" s="230">
        <v>0.1231546878504946</v>
      </c>
      <c r="P30" s="230">
        <v>6.6347783494617757E-2</v>
      </c>
      <c r="Q30" s="230">
        <v>0</v>
      </c>
      <c r="R30" s="230">
        <v>0</v>
      </c>
      <c r="S30" s="230">
        <v>1.3718761659382919E-2</v>
      </c>
      <c r="T30" s="230">
        <v>1.548776905422619E-2</v>
      </c>
      <c r="U30" s="230">
        <v>7.0963068785982436E-2</v>
      </c>
      <c r="V30" s="230">
        <v>4.6642435017866142E-2</v>
      </c>
      <c r="W30" s="230">
        <v>1.7255265322502079E-2</v>
      </c>
      <c r="X30" s="230">
        <v>5.0396925300121409E-2</v>
      </c>
      <c r="Y30" s="230">
        <v>2.1266900819973299E-2</v>
      </c>
      <c r="DA30" s="71" t="s">
        <v>2165</v>
      </c>
    </row>
    <row r="31" spans="1:105" ht="12" customHeight="1" x14ac:dyDescent="0.25">
      <c r="A31" s="59" t="s">
        <v>35</v>
      </c>
      <c r="B31" s="230">
        <v>3.2166859183076491</v>
      </c>
      <c r="C31" s="230">
        <v>3.8758033011528559</v>
      </c>
      <c r="D31" s="230">
        <v>4.4158982789922794</v>
      </c>
      <c r="E31" s="230">
        <v>3.838040602393662</v>
      </c>
      <c r="F31" s="230">
        <v>4.8375096603252166</v>
      </c>
      <c r="G31" s="230">
        <v>4.7703030872391583</v>
      </c>
      <c r="H31" s="230">
        <v>4.6977741531601049</v>
      </c>
      <c r="I31" s="230">
        <v>3.7286426315495662</v>
      </c>
      <c r="J31" s="230">
        <v>2.9213866005864682</v>
      </c>
      <c r="K31" s="230">
        <v>2.648168562745528</v>
      </c>
      <c r="L31" s="230">
        <v>2.5610836446654459</v>
      </c>
      <c r="M31" s="230">
        <v>2.518366581899782</v>
      </c>
      <c r="N31" s="230">
        <v>2.7376036565135968</v>
      </c>
      <c r="O31" s="230">
        <v>2.3837764692377612</v>
      </c>
      <c r="P31" s="230">
        <v>2.4767168358325429</v>
      </c>
      <c r="Q31" s="230">
        <v>2.0186605894328422</v>
      </c>
      <c r="R31" s="230">
        <v>1.945402117933797</v>
      </c>
      <c r="S31" s="230">
        <v>1.716638722690073</v>
      </c>
      <c r="T31" s="230">
        <v>2.0230732081978209</v>
      </c>
      <c r="U31" s="230">
        <v>1.8521230122007639</v>
      </c>
      <c r="V31" s="230">
        <v>2.0089641755671019</v>
      </c>
      <c r="W31" s="230">
        <v>1.9311846280142031</v>
      </c>
      <c r="X31" s="230">
        <v>1.2170026702641581</v>
      </c>
      <c r="Y31" s="230">
        <v>1.401925095304001</v>
      </c>
      <c r="DA31" s="71" t="s">
        <v>2166</v>
      </c>
    </row>
    <row r="32" spans="1:105" ht="12" customHeight="1" x14ac:dyDescent="0.25">
      <c r="A32" s="60" t="s">
        <v>2167</v>
      </c>
      <c r="B32" s="329">
        <v>0.58323324102680574</v>
      </c>
      <c r="C32" s="329">
        <v>0.67477870771566983</v>
      </c>
      <c r="D32" s="329">
        <v>0.62862932745517308</v>
      </c>
      <c r="E32" s="329">
        <v>0.82373910416226914</v>
      </c>
      <c r="F32" s="329">
        <v>0.64336442811140582</v>
      </c>
      <c r="G32" s="329">
        <v>0.7679686846777859</v>
      </c>
      <c r="H32" s="329">
        <v>0.79120540797742323</v>
      </c>
      <c r="I32" s="329">
        <v>1.210755001975754</v>
      </c>
      <c r="J32" s="329">
        <v>1.500648673775129</v>
      </c>
      <c r="K32" s="329">
        <v>1.0331240928284999</v>
      </c>
      <c r="L32" s="329">
        <v>1.130111487397534</v>
      </c>
      <c r="M32" s="329">
        <v>1.295694348705934</v>
      </c>
      <c r="N32" s="329">
        <v>0.90273725843199282</v>
      </c>
      <c r="O32" s="329">
        <v>1.48965090767084</v>
      </c>
      <c r="P32" s="329">
        <v>1.1738853671747731</v>
      </c>
      <c r="Q32" s="329">
        <v>1.356300652184143</v>
      </c>
      <c r="R32" s="329">
        <v>1.357256210349634</v>
      </c>
      <c r="S32" s="329">
        <v>1.5409662726506961</v>
      </c>
      <c r="T32" s="329">
        <v>1.4199907529158999</v>
      </c>
      <c r="U32" s="329">
        <v>1.4724803821103329</v>
      </c>
      <c r="V32" s="329">
        <v>1.4731172071793139</v>
      </c>
      <c r="W32" s="329">
        <v>1.6924280585121361</v>
      </c>
      <c r="X32" s="329">
        <v>1.722879369345768</v>
      </c>
      <c r="Y32" s="329">
        <v>1.4052689414635711</v>
      </c>
      <c r="DA32" s="72" t="s">
        <v>2168</v>
      </c>
    </row>
    <row r="33" spans="1:105" ht="12" customHeight="1" x14ac:dyDescent="0.25">
      <c r="A33" s="60" t="s">
        <v>2169</v>
      </c>
      <c r="B33" s="329">
        <v>9.0294608659709619E-2</v>
      </c>
      <c r="C33" s="329">
        <v>9.3045394972942133E-2</v>
      </c>
      <c r="D33" s="329">
        <v>9.2574379171781032E-2</v>
      </c>
      <c r="E33" s="329">
        <v>9.2301149636008675E-2</v>
      </c>
      <c r="F33" s="329">
        <v>8.9353117038217661E-2</v>
      </c>
      <c r="G33" s="329">
        <v>9.4529591695689863E-2</v>
      </c>
      <c r="H33" s="329">
        <v>9.589009849527394E-2</v>
      </c>
      <c r="I33" s="329">
        <v>0.10074192611820031</v>
      </c>
      <c r="J33" s="329">
        <v>9.6415764715308272E-2</v>
      </c>
      <c r="K33" s="329">
        <v>8.0347317891821646E-2</v>
      </c>
      <c r="L33" s="329">
        <v>8.2571516272102088E-2</v>
      </c>
      <c r="M33" s="329">
        <v>8.1374489183622584E-2</v>
      </c>
      <c r="N33" s="329">
        <v>7.3918831598770635E-2</v>
      </c>
      <c r="O33" s="329">
        <v>8.8110768274502052E-2</v>
      </c>
      <c r="P33" s="329">
        <v>7.8384145504194716E-2</v>
      </c>
      <c r="Q33" s="329">
        <v>7.6012000959540207E-2</v>
      </c>
      <c r="R33" s="329">
        <v>7.5613297937816293E-2</v>
      </c>
      <c r="S33" s="329">
        <v>7.7393987916213741E-2</v>
      </c>
      <c r="T33" s="329">
        <v>7.7346681449295865E-2</v>
      </c>
      <c r="U33" s="329">
        <v>7.5075966551330614E-2</v>
      </c>
      <c r="V33" s="329">
        <v>7.5797837621592895E-2</v>
      </c>
      <c r="W33" s="329">
        <v>8.1395369417422786E-2</v>
      </c>
      <c r="X33" s="329">
        <v>7.2947615175945613E-2</v>
      </c>
      <c r="Y33" s="329">
        <v>7.4667235419734149E-2</v>
      </c>
      <c r="DA33" s="72" t="s">
        <v>2170</v>
      </c>
    </row>
    <row r="34" spans="1:105" ht="12" customHeight="1" x14ac:dyDescent="0.25">
      <c r="A34" s="57" t="s">
        <v>2171</v>
      </c>
      <c r="B34" s="261">
        <v>82.71884990847019</v>
      </c>
      <c r="C34" s="261">
        <v>82.583748715149113</v>
      </c>
      <c r="D34" s="261">
        <v>84.840944973854391</v>
      </c>
      <c r="E34" s="261">
        <v>72.285414635988275</v>
      </c>
      <c r="F34" s="261">
        <v>80.137910464467538</v>
      </c>
      <c r="G34" s="261">
        <v>81.892487121181773</v>
      </c>
      <c r="H34" s="261">
        <v>79.355589628790497</v>
      </c>
      <c r="I34" s="261">
        <v>68.215425679059322</v>
      </c>
      <c r="J34" s="261">
        <v>53.893122671460553</v>
      </c>
      <c r="K34" s="261">
        <v>49.778700848655014</v>
      </c>
      <c r="L34" s="261">
        <v>49.457575668320487</v>
      </c>
      <c r="M34" s="261">
        <v>45.871737368742693</v>
      </c>
      <c r="N34" s="261">
        <v>49.85707177116133</v>
      </c>
      <c r="O34" s="261">
        <v>48.183856107470682</v>
      </c>
      <c r="P34" s="261">
        <v>47.137393434141401</v>
      </c>
      <c r="Q34" s="261">
        <v>38.575935325113207</v>
      </c>
      <c r="R34" s="261">
        <v>40.245378049642461</v>
      </c>
      <c r="S34" s="261">
        <v>39.482580456628192</v>
      </c>
      <c r="T34" s="261">
        <v>43.610555700213141</v>
      </c>
      <c r="U34" s="261">
        <v>40.230806075444583</v>
      </c>
      <c r="V34" s="261">
        <v>41.689179551345617</v>
      </c>
      <c r="W34" s="261">
        <v>39.235986974282277</v>
      </c>
      <c r="X34" s="261">
        <v>32.858453858634142</v>
      </c>
      <c r="Y34" s="261">
        <v>37.574765002980357</v>
      </c>
      <c r="DA34" s="70" t="s">
        <v>2172</v>
      </c>
    </row>
    <row r="35" spans="1:105" ht="12" customHeight="1" x14ac:dyDescent="0.25">
      <c r="A35" s="64" t="s">
        <v>28</v>
      </c>
      <c r="B35" s="229">
        <v>2.341890996374691</v>
      </c>
      <c r="C35" s="229">
        <v>2.3144843784176379</v>
      </c>
      <c r="D35" s="229">
        <v>2.3204489280977438</v>
      </c>
      <c r="E35" s="229">
        <v>2.638286169298242</v>
      </c>
      <c r="F35" s="229">
        <v>1.7242613900144479</v>
      </c>
      <c r="G35" s="229">
        <v>2.1403507912551212</v>
      </c>
      <c r="H35" s="229">
        <v>1.746860766727103</v>
      </c>
      <c r="I35" s="229">
        <v>1.316729349017379</v>
      </c>
      <c r="J35" s="229">
        <v>1.3566570889004561</v>
      </c>
      <c r="K35" s="229">
        <v>0.90031910603517495</v>
      </c>
      <c r="L35" s="229">
        <v>0.90198350080090073</v>
      </c>
      <c r="M35" s="229">
        <v>0.44851167833956668</v>
      </c>
      <c r="N35" s="229">
        <v>0.43814632706952339</v>
      </c>
      <c r="O35" s="229">
        <v>0.41183141252084171</v>
      </c>
      <c r="P35" s="229">
        <v>0.40696686405060528</v>
      </c>
      <c r="Q35" s="229">
        <v>0.41749511686782181</v>
      </c>
      <c r="R35" s="229">
        <v>0.81125725795341186</v>
      </c>
      <c r="S35" s="229">
        <v>0.6869639492245625</v>
      </c>
      <c r="T35" s="229">
        <v>0.27798781457606941</v>
      </c>
      <c r="U35" s="229">
        <v>0.2410837443042671</v>
      </c>
      <c r="V35" s="229">
        <v>0.27808266841490792</v>
      </c>
      <c r="W35" s="229">
        <v>0.19279697374440369</v>
      </c>
      <c r="X35" s="229">
        <v>0.14903984109806279</v>
      </c>
      <c r="Y35" s="229">
        <v>0.1288697561154403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0</v>
      </c>
      <c r="C37" s="229">
        <v>0.75174538185182704</v>
      </c>
      <c r="D37" s="229">
        <v>0.75142532614264912</v>
      </c>
      <c r="E37" s="229">
        <v>0.76094575894623118</v>
      </c>
      <c r="F37" s="229">
        <v>0.74870101203730322</v>
      </c>
      <c r="G37" s="229">
        <v>0.74027170223861294</v>
      </c>
      <c r="H37" s="229">
        <v>1.5087934384199</v>
      </c>
      <c r="I37" s="229">
        <v>1.524633983072754</v>
      </c>
      <c r="J37" s="229">
        <v>0.78543305146868492</v>
      </c>
      <c r="K37" s="229">
        <v>1.5636763494672841</v>
      </c>
      <c r="L37" s="229">
        <v>1.566567074226868</v>
      </c>
      <c r="M37" s="229">
        <v>1.558059242343957</v>
      </c>
      <c r="N37" s="229">
        <v>2.28307745603301</v>
      </c>
      <c r="O37" s="229">
        <v>3.1181609267626191</v>
      </c>
      <c r="P37" s="229">
        <v>3.068015989416065</v>
      </c>
      <c r="Q37" s="229">
        <v>2.3854169956539968</v>
      </c>
      <c r="R37" s="229">
        <v>3.1150111741115971</v>
      </c>
      <c r="S37" s="229">
        <v>3.2529619209353751</v>
      </c>
      <c r="T37" s="229">
        <v>2.5355352083135729</v>
      </c>
      <c r="U37" s="229">
        <v>2.354041073034379</v>
      </c>
      <c r="V37" s="229">
        <v>1.8055723065689151</v>
      </c>
      <c r="W37" s="229">
        <v>1.470418983948043</v>
      </c>
      <c r="X37" s="229">
        <v>2.0042002004088419</v>
      </c>
      <c r="Y37" s="229">
        <v>7.5670221894328478</v>
      </c>
      <c r="DA37" s="73" t="s">
        <v>2175</v>
      </c>
    </row>
    <row r="38" spans="1:105" ht="12" customHeight="1" x14ac:dyDescent="0.25">
      <c r="A38" s="64" t="s">
        <v>159</v>
      </c>
      <c r="B38" s="229">
        <v>8.8327673064906786</v>
      </c>
      <c r="C38" s="229">
        <v>7.4141178694510836</v>
      </c>
      <c r="D38" s="229">
        <v>5.3927979891038653</v>
      </c>
      <c r="E38" s="229">
        <v>5.4845684518903486</v>
      </c>
      <c r="F38" s="229">
        <v>5.3954117541248232</v>
      </c>
      <c r="G38" s="229">
        <v>4.6620015659472216</v>
      </c>
      <c r="H38" s="229">
        <v>4.0786910487632451</v>
      </c>
      <c r="I38" s="229">
        <v>3.443348720849758</v>
      </c>
      <c r="J38" s="229">
        <v>3.5680616196452108</v>
      </c>
      <c r="K38" s="229">
        <v>3.6317868166125149</v>
      </c>
      <c r="L38" s="229">
        <v>2.9462780312748849</v>
      </c>
      <c r="M38" s="229">
        <v>1.417869136220798</v>
      </c>
      <c r="N38" s="229">
        <v>2.0620787324288119</v>
      </c>
      <c r="O38" s="229">
        <v>2.8301947845035982</v>
      </c>
      <c r="P38" s="229">
        <v>2.7792098614519531</v>
      </c>
      <c r="Q38" s="229">
        <v>2.1717548471164818</v>
      </c>
      <c r="R38" s="229">
        <v>2.1212464214031379</v>
      </c>
      <c r="S38" s="229">
        <v>2.1858212599418749</v>
      </c>
      <c r="T38" s="229">
        <v>2.7158525527373309</v>
      </c>
      <c r="U38" s="229">
        <v>1.41212285804677</v>
      </c>
      <c r="V38" s="229">
        <v>1.237923194859633</v>
      </c>
      <c r="W38" s="229">
        <v>1.4326114031067549</v>
      </c>
      <c r="X38" s="229">
        <v>2.7376099030546168</v>
      </c>
      <c r="Y38" s="229">
        <v>2.6868223152114741</v>
      </c>
      <c r="DA38" s="73" t="s">
        <v>2176</v>
      </c>
    </row>
    <row r="39" spans="1:105" ht="12" customHeight="1" x14ac:dyDescent="0.25">
      <c r="A39" s="64" t="s">
        <v>32</v>
      </c>
      <c r="B39" s="229">
        <v>22.378477070063919</v>
      </c>
      <c r="C39" s="229">
        <v>14.074159211076189</v>
      </c>
      <c r="D39" s="229">
        <v>13.39829967299853</v>
      </c>
      <c r="E39" s="229">
        <v>8.140796236796076</v>
      </c>
      <c r="F39" s="229">
        <v>6.0073638515246106</v>
      </c>
      <c r="G39" s="229">
        <v>5.9397294685548827</v>
      </c>
      <c r="H39" s="229">
        <v>6.7256405690956322</v>
      </c>
      <c r="I39" s="229">
        <v>5.4369773605055354</v>
      </c>
      <c r="J39" s="229">
        <v>2.100676397655338</v>
      </c>
      <c r="K39" s="229">
        <v>4.1821852782372604</v>
      </c>
      <c r="L39" s="229">
        <v>4.8881846287654476</v>
      </c>
      <c r="M39" s="229">
        <v>2.0835501322617822</v>
      </c>
      <c r="N39" s="229">
        <v>3.3923703469893391</v>
      </c>
      <c r="O39" s="229">
        <v>1.389984938024855</v>
      </c>
      <c r="P39" s="229">
        <v>0.6838158958228141</v>
      </c>
      <c r="Q39" s="229">
        <v>0</v>
      </c>
      <c r="R39" s="229">
        <v>0</v>
      </c>
      <c r="S39" s="229">
        <v>0.156964272582549</v>
      </c>
      <c r="T39" s="229">
        <v>0.15474257317818119</v>
      </c>
      <c r="U39" s="229">
        <v>0.74569301894362006</v>
      </c>
      <c r="V39" s="229">
        <v>0.46875091343943343</v>
      </c>
      <c r="W39" s="229">
        <v>0.21319613741800489</v>
      </c>
      <c r="X39" s="229">
        <v>0.65102294529729787</v>
      </c>
      <c r="Y39" s="229">
        <v>0.26136260765244901</v>
      </c>
      <c r="DA39" s="73" t="s">
        <v>2177</v>
      </c>
    </row>
    <row r="40" spans="1:105" ht="12" customHeight="1" x14ac:dyDescent="0.25">
      <c r="A40" s="64" t="s">
        <v>33</v>
      </c>
      <c r="B40" s="229">
        <v>6.3073920532985248</v>
      </c>
      <c r="C40" s="229">
        <v>3.6073008898253249</v>
      </c>
      <c r="D40" s="229">
        <v>4.538424148325551</v>
      </c>
      <c r="E40" s="229">
        <v>3.367373729923266</v>
      </c>
      <c r="F40" s="229">
        <v>4.0715559850254079</v>
      </c>
      <c r="G40" s="229">
        <v>4.9188235133766991</v>
      </c>
      <c r="H40" s="229">
        <v>5.1018174627259558</v>
      </c>
      <c r="I40" s="229">
        <v>4.2535205439132433</v>
      </c>
      <c r="J40" s="229">
        <v>3.334512419237619</v>
      </c>
      <c r="K40" s="229">
        <v>0.86769696967452559</v>
      </c>
      <c r="L40" s="229">
        <v>1.777994867415168</v>
      </c>
      <c r="M40" s="229">
        <v>2.9279031895149101</v>
      </c>
      <c r="N40" s="229">
        <v>1.434257639330756</v>
      </c>
      <c r="O40" s="229">
        <v>1.5636441011352911</v>
      </c>
      <c r="P40" s="229">
        <v>1.5636441011348139</v>
      </c>
      <c r="Q40" s="229">
        <v>0.64289393107908999</v>
      </c>
      <c r="R40" s="229">
        <v>0.64289393108095039</v>
      </c>
      <c r="S40" s="229">
        <v>0.54866511250461392</v>
      </c>
      <c r="T40" s="229">
        <v>0.8257295126650428</v>
      </c>
      <c r="U40" s="229">
        <v>0.224882222474169</v>
      </c>
      <c r="V40" s="229">
        <v>2.3359244940240019E-2</v>
      </c>
      <c r="W40" s="229">
        <v>1.330289203415946E-2</v>
      </c>
      <c r="X40" s="229">
        <v>1.6232695636779069E-2</v>
      </c>
      <c r="Y40" s="229">
        <v>2.1933935079393289E-2</v>
      </c>
      <c r="DA40" s="73" t="s">
        <v>2178</v>
      </c>
    </row>
    <row r="41" spans="1:105" ht="12" customHeight="1" x14ac:dyDescent="0.25">
      <c r="A41" s="64" t="s">
        <v>35</v>
      </c>
      <c r="B41" s="229">
        <v>29.946915556843528</v>
      </c>
      <c r="C41" s="229">
        <v>34.581944458250057</v>
      </c>
      <c r="D41" s="229">
        <v>39.215523794328988</v>
      </c>
      <c r="E41" s="229">
        <v>36.386548107367837</v>
      </c>
      <c r="F41" s="229">
        <v>42.460606356397882</v>
      </c>
      <c r="G41" s="229">
        <v>40.330024842399041</v>
      </c>
      <c r="H41" s="229">
        <v>42.795345608229027</v>
      </c>
      <c r="I41" s="229">
        <v>36.469399664036047</v>
      </c>
      <c r="J41" s="229">
        <v>33.641635761948308</v>
      </c>
      <c r="K41" s="229">
        <v>29.108957471308251</v>
      </c>
      <c r="L41" s="229">
        <v>28.60038046597861</v>
      </c>
      <c r="M41" s="229">
        <v>28.043764662618109</v>
      </c>
      <c r="N41" s="229">
        <v>26.631948008277071</v>
      </c>
      <c r="O41" s="229">
        <v>26.904484479558931</v>
      </c>
      <c r="P41" s="229">
        <v>25.526374094044399</v>
      </c>
      <c r="Q41" s="229">
        <v>25.259959140964199</v>
      </c>
      <c r="R41" s="229">
        <v>22.117332735834001</v>
      </c>
      <c r="S41" s="229">
        <v>19.64105471646511</v>
      </c>
      <c r="T41" s="229">
        <v>20.213082521329611</v>
      </c>
      <c r="U41" s="229">
        <v>19.462450314659382</v>
      </c>
      <c r="V41" s="229">
        <v>20.18985055140157</v>
      </c>
      <c r="W41" s="229">
        <v>23.8606069300332</v>
      </c>
      <c r="X41" s="229">
        <v>15.72113096407768</v>
      </c>
      <c r="Y41" s="229">
        <v>17.229158199578311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9.7440516792505587</v>
      </c>
      <c r="C43" s="229">
        <v>17.156533977868641</v>
      </c>
      <c r="D43" s="229">
        <v>17.574387318781572</v>
      </c>
      <c r="E43" s="229">
        <v>14.86899083519566</v>
      </c>
      <c r="F43" s="229">
        <v>19.246117417614801</v>
      </c>
      <c r="G43" s="229">
        <v>22.061500312068691</v>
      </c>
      <c r="H43" s="229">
        <v>16.298655809487379</v>
      </c>
      <c r="I43" s="229">
        <v>14.671031132326039</v>
      </c>
      <c r="J43" s="229">
        <v>8.0063614072697131</v>
      </c>
      <c r="K43" s="229">
        <v>8.0943346992215144</v>
      </c>
      <c r="L43" s="229">
        <v>6.6426566060653336</v>
      </c>
      <c r="M43" s="229">
        <v>7.4124822986174914</v>
      </c>
      <c r="N43" s="229">
        <v>11.23967682643211</v>
      </c>
      <c r="O43" s="229">
        <v>9.436105565401796</v>
      </c>
      <c r="P43" s="229">
        <v>9.9420113820875464</v>
      </c>
      <c r="Q43" s="229">
        <v>5.2349255668887462</v>
      </c>
      <c r="R43" s="229">
        <v>7.8743618773757884</v>
      </c>
      <c r="S43" s="229">
        <v>8.182307991115497</v>
      </c>
      <c r="T43" s="229">
        <v>9.8121498169736689</v>
      </c>
      <c r="U43" s="229">
        <v>9.9041614868394756</v>
      </c>
      <c r="V43" s="229">
        <v>12.10491909579469</v>
      </c>
      <c r="W43" s="229">
        <v>6.4854766021773624</v>
      </c>
      <c r="X43" s="229">
        <v>6.1910709319863839</v>
      </c>
      <c r="Y43" s="229">
        <v>4.6544285341759473</v>
      </c>
      <c r="DA43" s="73" t="s">
        <v>2181</v>
      </c>
    </row>
    <row r="44" spans="1:105" ht="12" customHeight="1" x14ac:dyDescent="0.25">
      <c r="A44" s="64" t="s">
        <v>39</v>
      </c>
      <c r="B44" s="229">
        <v>3.1673552461482761</v>
      </c>
      <c r="C44" s="229">
        <v>2.6834625484083432</v>
      </c>
      <c r="D44" s="229">
        <v>1.64963779607548</v>
      </c>
      <c r="E44" s="229">
        <v>0.6379053465706116</v>
      </c>
      <c r="F44" s="229">
        <v>0.48389269772827681</v>
      </c>
      <c r="G44" s="229">
        <v>1.0997849253415051</v>
      </c>
      <c r="H44" s="229">
        <v>1.099784925342244</v>
      </c>
      <c r="I44" s="229">
        <v>1.099784925338553</v>
      </c>
      <c r="J44" s="229">
        <v>1.0997849253352161</v>
      </c>
      <c r="K44" s="229">
        <v>1.429744158098488</v>
      </c>
      <c r="L44" s="229">
        <v>2.1335304937932791</v>
      </c>
      <c r="M44" s="229">
        <v>1.97959702882607</v>
      </c>
      <c r="N44" s="229">
        <v>2.3755164346007112</v>
      </c>
      <c r="O44" s="229">
        <v>2.5294498995627568</v>
      </c>
      <c r="P44" s="229">
        <v>3.1673552461332122</v>
      </c>
      <c r="Q44" s="229">
        <v>2.4634897265428721</v>
      </c>
      <c r="R44" s="229">
        <v>3.5632746518835781</v>
      </c>
      <c r="S44" s="229">
        <v>4.827841233858611</v>
      </c>
      <c r="T44" s="229">
        <v>7.0754757004396724</v>
      </c>
      <c r="U44" s="229">
        <v>5.8863713571425222</v>
      </c>
      <c r="V44" s="229">
        <v>5.5807215759262236</v>
      </c>
      <c r="W44" s="229">
        <v>5.5675770518203596</v>
      </c>
      <c r="X44" s="229">
        <v>5.3881463770744826</v>
      </c>
      <c r="Y44" s="229">
        <v>5.0251674657344996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14.280432024030263</v>
      </c>
      <c r="C45" s="261">
        <f t="shared" si="2"/>
        <v>14.239475556629763</v>
      </c>
      <c r="D45" s="261">
        <f t="shared" si="2"/>
        <v>14.583703294911091</v>
      </c>
      <c r="E45" s="261">
        <f t="shared" si="2"/>
        <v>12.668613554276002</v>
      </c>
      <c r="F45" s="261">
        <f t="shared" si="2"/>
        <v>13.784334220935584</v>
      </c>
      <c r="G45" s="261">
        <f t="shared" si="2"/>
        <v>14.076239742659467</v>
      </c>
      <c r="H45" s="261">
        <f t="shared" si="2"/>
        <v>13.789965338628631</v>
      </c>
      <c r="I45" s="261">
        <f t="shared" si="2"/>
        <v>12.148431995896457</v>
      </c>
      <c r="J45" s="261">
        <f t="shared" si="2"/>
        <v>9.9254739291792298</v>
      </c>
      <c r="K45" s="261">
        <f t="shared" si="2"/>
        <v>9.0381201652568937</v>
      </c>
      <c r="L45" s="261">
        <f t="shared" si="2"/>
        <v>9.0222486023831792</v>
      </c>
      <c r="M45" s="261">
        <f t="shared" si="2"/>
        <v>8.4134392929308941</v>
      </c>
      <c r="N45" s="261">
        <f t="shared" si="2"/>
        <v>8.8774875905046748</v>
      </c>
      <c r="O45" s="261">
        <f t="shared" si="2"/>
        <v>8.8735001902377721</v>
      </c>
      <c r="P45" s="261">
        <f t="shared" si="2"/>
        <v>8.5286730235887749</v>
      </c>
      <c r="Q45" s="261">
        <f t="shared" si="2"/>
        <v>7.2277593649381204</v>
      </c>
      <c r="R45" s="261">
        <f t="shared" si="2"/>
        <v>7.4344038964338042</v>
      </c>
      <c r="S45" s="261">
        <f t="shared" si="2"/>
        <v>7.3229382818030606</v>
      </c>
      <c r="T45" s="261">
        <f t="shared" si="2"/>
        <v>7.9050754264192298</v>
      </c>
      <c r="U45" s="261">
        <f t="shared" si="2"/>
        <v>7.3620703817460473</v>
      </c>
      <c r="V45" s="261">
        <f t="shared" si="2"/>
        <v>7.5749587996169367</v>
      </c>
      <c r="W45" s="261">
        <f t="shared" si="2"/>
        <v>7.3727239667377971</v>
      </c>
      <c r="X45" s="261">
        <f t="shared" si="2"/>
        <v>6.2344447064043562</v>
      </c>
      <c r="Y45" s="261">
        <f t="shared" si="2"/>
        <v>7.0314991783472243</v>
      </c>
      <c r="DA45" s="70"/>
    </row>
    <row r="46" spans="1:105" ht="12" customHeight="1" x14ac:dyDescent="0.25">
      <c r="A46" s="165" t="s">
        <v>2184</v>
      </c>
      <c r="B46" s="346">
        <v>6.844014534415841</v>
      </c>
      <c r="C46" s="346">
        <v>6.7683967428116771</v>
      </c>
      <c r="D46" s="346">
        <v>6.9571019495552413</v>
      </c>
      <c r="E46" s="346">
        <v>5.9538234068869551</v>
      </c>
      <c r="F46" s="346">
        <v>6.5496484449567189</v>
      </c>
      <c r="G46" s="346">
        <v>6.6311491977384982</v>
      </c>
      <c r="H46" s="346">
        <v>6.5062462846472648</v>
      </c>
      <c r="I46" s="346">
        <v>5.5914647696423847</v>
      </c>
      <c r="J46" s="346">
        <v>4.4734588696974056</v>
      </c>
      <c r="K46" s="346">
        <v>4.1429631831889289</v>
      </c>
      <c r="L46" s="346">
        <v>4.1143787983160456</v>
      </c>
      <c r="M46" s="346">
        <v>3.7840529700360408</v>
      </c>
      <c r="N46" s="346">
        <v>4.0804867308118968</v>
      </c>
      <c r="O46" s="346">
        <v>3.9682242303339561</v>
      </c>
      <c r="P46" s="346">
        <v>3.856110742586532</v>
      </c>
      <c r="Q46" s="346">
        <v>3.2122508625752411</v>
      </c>
      <c r="R46" s="346">
        <v>3.3046824441971561</v>
      </c>
      <c r="S46" s="346">
        <v>3.2195866980823569</v>
      </c>
      <c r="T46" s="346">
        <v>3.5041556640178571</v>
      </c>
      <c r="U46" s="346">
        <v>3.2420799600042609</v>
      </c>
      <c r="V46" s="346">
        <v>3.3379123052325981</v>
      </c>
      <c r="W46" s="346">
        <v>3.2225715862821609</v>
      </c>
      <c r="X46" s="346">
        <v>2.6816331392890649</v>
      </c>
      <c r="Y46" s="346">
        <v>3.1100640450076522</v>
      </c>
      <c r="DA46" s="167" t="s">
        <v>2185</v>
      </c>
    </row>
    <row r="47" spans="1:105" ht="12" customHeight="1" x14ac:dyDescent="0.25">
      <c r="A47" s="59" t="s">
        <v>28</v>
      </c>
      <c r="B47" s="230">
        <v>0.25240823877341301</v>
      </c>
      <c r="C47" s="230">
        <v>0.26490173461631028</v>
      </c>
      <c r="D47" s="230">
        <v>0.26430905957449008</v>
      </c>
      <c r="E47" s="230">
        <v>0.29409386430334061</v>
      </c>
      <c r="F47" s="230">
        <v>0.2004621716101945</v>
      </c>
      <c r="G47" s="230">
        <v>0.2637494543470818</v>
      </c>
      <c r="H47" s="230">
        <v>0.19990220947107801</v>
      </c>
      <c r="I47" s="230">
        <v>0.1527760817844874</v>
      </c>
      <c r="J47" s="230">
        <v>0.14640745358944479</v>
      </c>
      <c r="K47" s="230">
        <v>9.4701196079003985E-2</v>
      </c>
      <c r="L47" s="230">
        <v>9.5392752124508387E-2</v>
      </c>
      <c r="M47" s="230">
        <v>5.0584297483516977E-2</v>
      </c>
      <c r="N47" s="230">
        <v>5.1363759689220703E-2</v>
      </c>
      <c r="O47" s="230">
        <v>4.715785851251774E-2</v>
      </c>
      <c r="P47" s="230">
        <v>4.8339415864234098E-2</v>
      </c>
      <c r="Q47" s="230">
        <v>4.4356396034706938E-2</v>
      </c>
      <c r="R47" s="230">
        <v>9.5187719712868879E-2</v>
      </c>
      <c r="S47" s="230">
        <v>8.5317078653620024E-2</v>
      </c>
      <c r="T47" s="230">
        <v>3.7614589599178093E-2</v>
      </c>
      <c r="U47" s="230">
        <v>3.227752035065351E-2</v>
      </c>
      <c r="V47" s="230">
        <v>3.8707614993487537E-2</v>
      </c>
      <c r="W47" s="230">
        <v>2.2867519348510772E-2</v>
      </c>
      <c r="X47" s="230">
        <v>1.8796505879810081E-2</v>
      </c>
      <c r="Y47" s="230">
        <v>1.437914163913484E-2</v>
      </c>
      <c r="DA47" s="71" t="s">
        <v>2186</v>
      </c>
    </row>
    <row r="48" spans="1:105" ht="12" customHeight="1" x14ac:dyDescent="0.25">
      <c r="A48" s="59" t="s">
        <v>31</v>
      </c>
      <c r="B48" s="230">
        <v>0</v>
      </c>
      <c r="C48" s="230">
        <v>8.6040181346350719E-2</v>
      </c>
      <c r="D48" s="230">
        <v>8.5590559175130462E-2</v>
      </c>
      <c r="E48" s="230">
        <v>8.4823807734723936E-2</v>
      </c>
      <c r="F48" s="230">
        <v>8.7043780965535986E-2</v>
      </c>
      <c r="G48" s="230">
        <v>9.1221615789216198E-2</v>
      </c>
      <c r="H48" s="230">
        <v>0.17265894782255481</v>
      </c>
      <c r="I48" s="230">
        <v>0.17689862101361689</v>
      </c>
      <c r="J48" s="230">
        <v>8.47622099728364E-2</v>
      </c>
      <c r="K48" s="230">
        <v>0.16447726098708049</v>
      </c>
      <c r="L48" s="230">
        <v>0.16567835716002349</v>
      </c>
      <c r="M48" s="230">
        <v>0.175721917662087</v>
      </c>
      <c r="N48" s="230">
        <v>0.26764447071343223</v>
      </c>
      <c r="O48" s="230">
        <v>0.35705336536486543</v>
      </c>
      <c r="P48" s="230">
        <v>0.36441812317196731</v>
      </c>
      <c r="Q48" s="230">
        <v>0.25343649947562907</v>
      </c>
      <c r="R48" s="230">
        <v>0.36549541792921247</v>
      </c>
      <c r="S48" s="230">
        <v>0.40399966894762179</v>
      </c>
      <c r="T48" s="230">
        <v>0.34308380178615128</v>
      </c>
      <c r="U48" s="230">
        <v>0.31517101603186171</v>
      </c>
      <c r="V48" s="230">
        <v>0.25132597469647311</v>
      </c>
      <c r="W48" s="230">
        <v>0.17440540643769031</v>
      </c>
      <c r="X48" s="230">
        <v>0.25276436537874819</v>
      </c>
      <c r="Y48" s="230">
        <v>0.8443197777984669</v>
      </c>
      <c r="DA48" s="71" t="s">
        <v>2187</v>
      </c>
    </row>
    <row r="49" spans="1:105" ht="12" customHeight="1" x14ac:dyDescent="0.25">
      <c r="A49" s="59" t="s">
        <v>159</v>
      </c>
      <c r="B49" s="230">
        <v>0.95199274551119706</v>
      </c>
      <c r="C49" s="230">
        <v>0.84857461237657006</v>
      </c>
      <c r="D49" s="230">
        <v>0.61426276084590614</v>
      </c>
      <c r="E49" s="230">
        <v>0.6113733789847593</v>
      </c>
      <c r="F49" s="230">
        <v>0.62726913867390388</v>
      </c>
      <c r="G49" s="230">
        <v>0.57448544145549729</v>
      </c>
      <c r="H49" s="230">
        <v>0.46674547160692781</v>
      </c>
      <c r="I49" s="230">
        <v>0.39952122748811719</v>
      </c>
      <c r="J49" s="230">
        <v>0.38505737393512829</v>
      </c>
      <c r="K49" s="230">
        <v>0.38201405827294099</v>
      </c>
      <c r="L49" s="230">
        <v>0.31159502327673733</v>
      </c>
      <c r="M49" s="230">
        <v>0.1599109179159203</v>
      </c>
      <c r="N49" s="230">
        <v>0.24173685805180789</v>
      </c>
      <c r="O49" s="230">
        <v>0.32407903125585868</v>
      </c>
      <c r="P49" s="230">
        <v>0.33011380811092478</v>
      </c>
      <c r="Q49" s="230">
        <v>0.23073615521949059</v>
      </c>
      <c r="R49" s="230">
        <v>0.2488934401792971</v>
      </c>
      <c r="S49" s="230">
        <v>0.27146676993417368</v>
      </c>
      <c r="T49" s="230">
        <v>0.36748257954717201</v>
      </c>
      <c r="U49" s="230">
        <v>0.18906220500168691</v>
      </c>
      <c r="V49" s="230">
        <v>0.17231226487887771</v>
      </c>
      <c r="W49" s="230">
        <v>0.16992107470977261</v>
      </c>
      <c r="X49" s="230">
        <v>0.34526003423162022</v>
      </c>
      <c r="Y49" s="230">
        <v>0.29979259520756618</v>
      </c>
      <c r="DA49" s="71" t="s">
        <v>2188</v>
      </c>
    </row>
    <row r="50" spans="1:105" ht="12" customHeight="1" x14ac:dyDescent="0.25">
      <c r="A50" s="59" t="s">
        <v>32</v>
      </c>
      <c r="B50" s="230">
        <v>2.4119448737921991</v>
      </c>
      <c r="C50" s="230">
        <v>1.6108422346877711</v>
      </c>
      <c r="D50" s="230">
        <v>1.526123649431284</v>
      </c>
      <c r="E50" s="230">
        <v>0.9074672230959212</v>
      </c>
      <c r="F50" s="230">
        <v>0.69841452711477503</v>
      </c>
      <c r="G50" s="230">
        <v>0.73193628479094486</v>
      </c>
      <c r="H50" s="230">
        <v>0.76964943942814534</v>
      </c>
      <c r="I50" s="230">
        <v>0.6308358650233421</v>
      </c>
      <c r="J50" s="230">
        <v>0.2267003834000772</v>
      </c>
      <c r="K50" s="230">
        <v>0.43990841182659191</v>
      </c>
      <c r="L50" s="230">
        <v>0.51696886275260445</v>
      </c>
      <c r="M50" s="230">
        <v>0.23498812807357261</v>
      </c>
      <c r="N50" s="230">
        <v>0.39768653647061192</v>
      </c>
      <c r="O50" s="230">
        <v>0.1591639468215397</v>
      </c>
      <c r="P50" s="230">
        <v>8.122347022002864E-2</v>
      </c>
      <c r="Q50" s="230">
        <v>0</v>
      </c>
      <c r="R50" s="230">
        <v>0</v>
      </c>
      <c r="S50" s="230">
        <v>1.9494084376407289E-2</v>
      </c>
      <c r="T50" s="230">
        <v>2.093825009018627E-2</v>
      </c>
      <c r="U50" s="230">
        <v>9.9837181738457612E-2</v>
      </c>
      <c r="V50" s="230">
        <v>6.5247611398015812E-2</v>
      </c>
      <c r="W50" s="230">
        <v>2.5287050427966081E-2</v>
      </c>
      <c r="X50" s="230">
        <v>8.2105271510055214E-2</v>
      </c>
      <c r="Y50" s="230">
        <v>2.9162544167784861E-2</v>
      </c>
      <c r="DA50" s="71" t="s">
        <v>2189</v>
      </c>
    </row>
    <row r="51" spans="1:105" ht="12" customHeight="1" x14ac:dyDescent="0.25">
      <c r="A51" s="59" t="s">
        <v>35</v>
      </c>
      <c r="B51" s="230">
        <v>3.2276686763390319</v>
      </c>
      <c r="C51" s="230">
        <v>3.9580379797846761</v>
      </c>
      <c r="D51" s="230">
        <v>4.4668159205284299</v>
      </c>
      <c r="E51" s="230">
        <v>4.05606513276821</v>
      </c>
      <c r="F51" s="230">
        <v>4.9364588265923093</v>
      </c>
      <c r="G51" s="230">
        <v>4.9697564013557578</v>
      </c>
      <c r="H51" s="230">
        <v>4.8972902163185594</v>
      </c>
      <c r="I51" s="230">
        <v>4.2314329743328214</v>
      </c>
      <c r="J51" s="230">
        <v>3.630531448799919</v>
      </c>
      <c r="K51" s="230">
        <v>3.0618622560233111</v>
      </c>
      <c r="L51" s="230">
        <v>3.0247438030021718</v>
      </c>
      <c r="M51" s="230">
        <v>3.1628477089009439</v>
      </c>
      <c r="N51" s="230">
        <v>3.1220551058868238</v>
      </c>
      <c r="O51" s="230">
        <v>3.0807700283791739</v>
      </c>
      <c r="P51" s="230">
        <v>3.032015925219377</v>
      </c>
      <c r="Q51" s="230">
        <v>2.6837218118454138</v>
      </c>
      <c r="R51" s="230">
        <v>2.5951058663757771</v>
      </c>
      <c r="S51" s="230">
        <v>2.4393090961705339</v>
      </c>
      <c r="T51" s="230">
        <v>2.7350364429951699</v>
      </c>
      <c r="U51" s="230">
        <v>2.605732036881601</v>
      </c>
      <c r="V51" s="230">
        <v>2.8103188392657441</v>
      </c>
      <c r="W51" s="230">
        <v>2.830090535358222</v>
      </c>
      <c r="X51" s="230">
        <v>1.9827069622888309</v>
      </c>
      <c r="Y51" s="230">
        <v>1.922409986194699</v>
      </c>
      <c r="DA51" s="71" t="s">
        <v>2190</v>
      </c>
    </row>
    <row r="52" spans="1:105" ht="12" customHeight="1" x14ac:dyDescent="0.25">
      <c r="A52" s="165" t="s">
        <v>2191</v>
      </c>
      <c r="B52" s="346">
        <v>5.9781595597601118</v>
      </c>
      <c r="C52" s="346">
        <v>5.9683956850050706</v>
      </c>
      <c r="D52" s="346">
        <v>6.1315251217315847</v>
      </c>
      <c r="E52" s="346">
        <v>5.224126580767507</v>
      </c>
      <c r="F52" s="346">
        <v>5.7916329358116503</v>
      </c>
      <c r="G52" s="346">
        <v>5.9184376390355791</v>
      </c>
      <c r="H52" s="346">
        <v>5.7350939632826918</v>
      </c>
      <c r="I52" s="346">
        <v>4.9299851194451376</v>
      </c>
      <c r="J52" s="346">
        <v>3.8949004593295951</v>
      </c>
      <c r="K52" s="346">
        <v>3.5975477981150452</v>
      </c>
      <c r="L52" s="346">
        <v>3.574339816272686</v>
      </c>
      <c r="M52" s="346">
        <v>3.315188322579349</v>
      </c>
      <c r="N52" s="346">
        <v>3.6032117293726338</v>
      </c>
      <c r="O52" s="346">
        <v>3.4822870522706091</v>
      </c>
      <c r="P52" s="346">
        <v>3.4066583311094969</v>
      </c>
      <c r="Q52" s="346">
        <v>2.7879146868663041</v>
      </c>
      <c r="R52" s="346">
        <v>2.9085666905409151</v>
      </c>
      <c r="S52" s="346">
        <v>2.8534386788738519</v>
      </c>
      <c r="T52" s="346">
        <v>3.1517708569952441</v>
      </c>
      <c r="U52" s="346">
        <v>2.907513561937797</v>
      </c>
      <c r="V52" s="346">
        <v>3.012911416795613</v>
      </c>
      <c r="W52" s="346">
        <v>2.8356171643642578</v>
      </c>
      <c r="X52" s="346">
        <v>2.3747075820237691</v>
      </c>
      <c r="Y52" s="346">
        <v>2.715559281310866</v>
      </c>
      <c r="DA52" s="167" t="s">
        <v>2192</v>
      </c>
    </row>
    <row r="53" spans="1:105" ht="12" customHeight="1" x14ac:dyDescent="0.25">
      <c r="A53" s="64" t="s">
        <v>28</v>
      </c>
      <c r="B53" s="229">
        <v>0.1692503953256719</v>
      </c>
      <c r="C53" s="229">
        <v>0.1672696964242493</v>
      </c>
      <c r="D53" s="229">
        <v>0.16770075935282289</v>
      </c>
      <c r="E53" s="229">
        <v>0.19067111912007079</v>
      </c>
      <c r="F53" s="229">
        <v>0.12461379387704261</v>
      </c>
      <c r="G53" s="229">
        <v>0.15468491834860129</v>
      </c>
      <c r="H53" s="229">
        <v>0.1262470694857929</v>
      </c>
      <c r="I53" s="229">
        <v>9.5161116893610453E-2</v>
      </c>
      <c r="J53" s="229">
        <v>9.8046727611672393E-2</v>
      </c>
      <c r="K53" s="229">
        <v>6.5066804924565722E-2</v>
      </c>
      <c r="L53" s="229">
        <v>6.5187092108090955E-2</v>
      </c>
      <c r="M53" s="229">
        <v>3.2414309199131873E-2</v>
      </c>
      <c r="N53" s="229">
        <v>3.1665196707192637E-2</v>
      </c>
      <c r="O53" s="229">
        <v>2.976339611219472E-2</v>
      </c>
      <c r="P53" s="229">
        <v>2.941183117900913E-2</v>
      </c>
      <c r="Q53" s="229">
        <v>3.0172716700222969E-2</v>
      </c>
      <c r="R53" s="229">
        <v>5.8630231651254541E-2</v>
      </c>
      <c r="S53" s="229">
        <v>4.9647451636617303E-2</v>
      </c>
      <c r="T53" s="229">
        <v>2.0090408813028971E-2</v>
      </c>
      <c r="U53" s="229">
        <v>1.742332119353775E-2</v>
      </c>
      <c r="V53" s="229">
        <v>2.009726397825503E-2</v>
      </c>
      <c r="W53" s="229">
        <v>1.393359642884621E-2</v>
      </c>
      <c r="X53" s="229">
        <v>1.0771232334968409E-2</v>
      </c>
      <c r="Y53" s="229">
        <v>9.3135236447065995E-3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</v>
      </c>
      <c r="C55" s="229">
        <v>5.4329259243760801E-2</v>
      </c>
      <c r="D55" s="229">
        <v>5.4306128553481693E-2</v>
      </c>
      <c r="E55" s="229">
        <v>5.499417809044653E-2</v>
      </c>
      <c r="F55" s="229">
        <v>5.4109240124415203E-2</v>
      </c>
      <c r="G55" s="229">
        <v>5.350004694763652E-2</v>
      </c>
      <c r="H55" s="229">
        <v>0.1090417471661396</v>
      </c>
      <c r="I55" s="229">
        <v>0.1101865564031279</v>
      </c>
      <c r="J55" s="229">
        <v>5.6763894933073447E-2</v>
      </c>
      <c r="K55" s="229">
        <v>0.11300818044837729</v>
      </c>
      <c r="L55" s="229">
        <v>0.1132170955127824</v>
      </c>
      <c r="M55" s="229">
        <v>0.1126022274801643</v>
      </c>
      <c r="N55" s="229">
        <v>0.16499989221995889</v>
      </c>
      <c r="O55" s="229">
        <v>0.2253520639349173</v>
      </c>
      <c r="P55" s="229">
        <v>0.22172804792280421</v>
      </c>
      <c r="Q55" s="229">
        <v>0.1723960552203346</v>
      </c>
      <c r="R55" s="229">
        <v>0.225124428710994</v>
      </c>
      <c r="S55" s="229">
        <v>0.23509424304972279</v>
      </c>
      <c r="T55" s="229">
        <v>0.18324522235815091</v>
      </c>
      <c r="U55" s="229">
        <v>0.17012849139464889</v>
      </c>
      <c r="V55" s="229">
        <v>0.13049020093118821</v>
      </c>
      <c r="W55" s="229">
        <v>0.1062683936668422</v>
      </c>
      <c r="X55" s="229">
        <v>0.14484520276823129</v>
      </c>
      <c r="Y55" s="229">
        <v>0.54687493951777877</v>
      </c>
      <c r="DA55" s="73" t="s">
        <v>2195</v>
      </c>
    </row>
    <row r="56" spans="1:105" ht="12" customHeight="1" x14ac:dyDescent="0.25">
      <c r="A56" s="64" t="s">
        <v>159</v>
      </c>
      <c r="B56" s="229">
        <v>0.63835138388483403</v>
      </c>
      <c r="C56" s="229">
        <v>0.5358244181041103</v>
      </c>
      <c r="D56" s="229">
        <v>0.38974196193599642</v>
      </c>
      <c r="E56" s="229">
        <v>0.39637428902973237</v>
      </c>
      <c r="F56" s="229">
        <v>0.38993086089148582</v>
      </c>
      <c r="G56" s="229">
        <v>0.33692670122859347</v>
      </c>
      <c r="H56" s="229">
        <v>0.29477036868201473</v>
      </c>
      <c r="I56" s="229">
        <v>0.2488536542264945</v>
      </c>
      <c r="J56" s="229">
        <v>0.25786675836157857</v>
      </c>
      <c r="K56" s="229">
        <v>0.26247223094575051</v>
      </c>
      <c r="L56" s="229">
        <v>0.21292994520434691</v>
      </c>
      <c r="M56" s="229">
        <v>0.1024705727964822</v>
      </c>
      <c r="N56" s="229">
        <v>0.14902813205077001</v>
      </c>
      <c r="O56" s="229">
        <v>0.2045405131440409</v>
      </c>
      <c r="P56" s="229">
        <v>0.20085579067168921</v>
      </c>
      <c r="Q56" s="229">
        <v>0.1569545153868892</v>
      </c>
      <c r="R56" s="229">
        <v>0.15330422977048161</v>
      </c>
      <c r="S56" s="229">
        <v>0.1579711066523227</v>
      </c>
      <c r="T56" s="229">
        <v>0.19627690567519701</v>
      </c>
      <c r="U56" s="229">
        <v>0.10205528452981601</v>
      </c>
      <c r="V56" s="229">
        <v>8.9465731085329139E-2</v>
      </c>
      <c r="W56" s="229">
        <v>0.1035360085927286</v>
      </c>
      <c r="X56" s="229">
        <v>0.19784932734133789</v>
      </c>
      <c r="Y56" s="229">
        <v>0.19417886644738691</v>
      </c>
      <c r="DA56" s="73" t="s">
        <v>2196</v>
      </c>
    </row>
    <row r="57" spans="1:105" ht="12" customHeight="1" x14ac:dyDescent="0.25">
      <c r="A57" s="64" t="s">
        <v>32</v>
      </c>
      <c r="B57" s="229">
        <v>1.6173110092476779</v>
      </c>
      <c r="C57" s="229">
        <v>1.0171511031207601</v>
      </c>
      <c r="D57" s="229">
        <v>0.96830617644340899</v>
      </c>
      <c r="E57" s="229">
        <v>0.58834206351892537</v>
      </c>
      <c r="F57" s="229">
        <v>0.43415714408127642</v>
      </c>
      <c r="G57" s="229">
        <v>0.42926915139803268</v>
      </c>
      <c r="H57" s="229">
        <v>0.48606759533213012</v>
      </c>
      <c r="I57" s="229">
        <v>0.39293484157324138</v>
      </c>
      <c r="J57" s="229">
        <v>0.15181761717554751</v>
      </c>
      <c r="K57" s="229">
        <v>0.30224998207115988</v>
      </c>
      <c r="L57" s="229">
        <v>0.35327313787197978</v>
      </c>
      <c r="M57" s="229">
        <v>0.15057988783938331</v>
      </c>
      <c r="N57" s="229">
        <v>0.2451694050695985</v>
      </c>
      <c r="O57" s="229">
        <v>0.100455358776996</v>
      </c>
      <c r="P57" s="229">
        <v>4.9419939218841642E-2</v>
      </c>
      <c r="Q57" s="229">
        <v>0</v>
      </c>
      <c r="R57" s="229">
        <v>0</v>
      </c>
      <c r="S57" s="229">
        <v>1.1343937539248511E-2</v>
      </c>
      <c r="T57" s="229">
        <v>1.118337348948437E-2</v>
      </c>
      <c r="U57" s="229">
        <v>5.3891849980710449E-2</v>
      </c>
      <c r="V57" s="229">
        <v>3.3877015425444017E-2</v>
      </c>
      <c r="W57" s="229">
        <v>1.540786082518864E-2</v>
      </c>
      <c r="X57" s="229">
        <v>4.7049965616769343E-2</v>
      </c>
      <c r="Y57" s="229">
        <v>1.888889138606515E-2</v>
      </c>
      <c r="DA57" s="73" t="s">
        <v>2197</v>
      </c>
    </row>
    <row r="58" spans="1:105" ht="12" customHeight="1" x14ac:dyDescent="0.25">
      <c r="A58" s="64" t="s">
        <v>33</v>
      </c>
      <c r="B58" s="229">
        <v>0.45584042986942552</v>
      </c>
      <c r="C58" s="229">
        <v>0.26070261280593832</v>
      </c>
      <c r="D58" s="229">
        <v>0.32799565925517488</v>
      </c>
      <c r="E58" s="229">
        <v>0.24336287892180319</v>
      </c>
      <c r="F58" s="229">
        <v>0.29425471173633588</v>
      </c>
      <c r="G58" s="229">
        <v>0.35548743535244298</v>
      </c>
      <c r="H58" s="229">
        <v>0.36871255911674838</v>
      </c>
      <c r="I58" s="229">
        <v>0.30740544060232639</v>
      </c>
      <c r="J58" s="229">
        <v>0.24098796487453319</v>
      </c>
      <c r="K58" s="229">
        <v>6.2709176203179881E-2</v>
      </c>
      <c r="L58" s="229">
        <v>0.12849715664088321</v>
      </c>
      <c r="M58" s="229">
        <v>0.21160198022359561</v>
      </c>
      <c r="N58" s="229">
        <v>0.1036549834434552</v>
      </c>
      <c r="O58" s="229">
        <v>0.1130058498348062</v>
      </c>
      <c r="P58" s="229">
        <v>0.1130058498347716</v>
      </c>
      <c r="Q58" s="229">
        <v>4.6462475049458787E-2</v>
      </c>
      <c r="R58" s="229">
        <v>4.6462475049593208E-2</v>
      </c>
      <c r="S58" s="229">
        <v>3.9652480553775828E-2</v>
      </c>
      <c r="T58" s="229">
        <v>5.9676153444791963E-2</v>
      </c>
      <c r="U58" s="229">
        <v>1.625242383799623E-2</v>
      </c>
      <c r="V58" s="229">
        <v>1.688191912759834E-3</v>
      </c>
      <c r="W58" s="229">
        <v>9.6141098763419469E-4</v>
      </c>
      <c r="X58" s="229">
        <v>1.1731503122814849E-3</v>
      </c>
      <c r="Y58" s="229">
        <v>1.585183592652995E-3</v>
      </c>
      <c r="DA58" s="73" t="s">
        <v>2198</v>
      </c>
    </row>
    <row r="59" spans="1:105" ht="12" customHeight="1" x14ac:dyDescent="0.25">
      <c r="A59" s="64" t="s">
        <v>35</v>
      </c>
      <c r="B59" s="229">
        <v>2.1642883057437312</v>
      </c>
      <c r="C59" s="229">
        <v>2.499265670242492</v>
      </c>
      <c r="D59" s="229">
        <v>2.8341382734585432</v>
      </c>
      <c r="E59" s="229">
        <v>2.6296858655001492</v>
      </c>
      <c r="F59" s="229">
        <v>3.0686630687392911</v>
      </c>
      <c r="G59" s="229">
        <v>2.9146841841216502</v>
      </c>
      <c r="H59" s="229">
        <v>3.0928549507658878</v>
      </c>
      <c r="I59" s="229">
        <v>2.63567361588697</v>
      </c>
      <c r="J59" s="229">
        <v>2.4313087846215971</v>
      </c>
      <c r="K59" s="229">
        <v>2.103728383244035</v>
      </c>
      <c r="L59" s="229">
        <v>2.0669731032848739</v>
      </c>
      <c r="M59" s="229">
        <v>2.0267460197403731</v>
      </c>
      <c r="N59" s="229">
        <v>1.9247128648051139</v>
      </c>
      <c r="O59" s="229">
        <v>1.9444093005386831</v>
      </c>
      <c r="P59" s="229">
        <v>1.844812125472969</v>
      </c>
      <c r="Q59" s="229">
        <v>1.82555809691259</v>
      </c>
      <c r="R59" s="229">
        <v>1.5984378926620231</v>
      </c>
      <c r="S59" s="229">
        <v>1.419475236260316</v>
      </c>
      <c r="T59" s="229">
        <v>1.460816157874715</v>
      </c>
      <c r="U59" s="229">
        <v>1.4065673487201531</v>
      </c>
      <c r="V59" s="229">
        <v>1.4591371642321409</v>
      </c>
      <c r="W59" s="229">
        <v>1.7244257575908359</v>
      </c>
      <c r="X59" s="229">
        <v>1.136179111135321</v>
      </c>
      <c r="Y59" s="229">
        <v>1.245165484184054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0.70421065768642299</v>
      </c>
      <c r="C61" s="229">
        <v>1.239916871736418</v>
      </c>
      <c r="D61" s="229">
        <v>1.270115477584062</v>
      </c>
      <c r="E61" s="229">
        <v>1.0745942406569711</v>
      </c>
      <c r="F61" s="229">
        <v>1.3909327916876419</v>
      </c>
      <c r="G61" s="229">
        <v>1.594402837311925</v>
      </c>
      <c r="H61" s="229">
        <v>1.1779173084072281</v>
      </c>
      <c r="I61" s="229">
        <v>1.0602875295328831</v>
      </c>
      <c r="J61" s="229">
        <v>0.57862634742535024</v>
      </c>
      <c r="K61" s="229">
        <v>0.58498424984864505</v>
      </c>
      <c r="L61" s="229">
        <v>0.4800702758282287</v>
      </c>
      <c r="M61" s="229">
        <v>0.53570621404995189</v>
      </c>
      <c r="N61" s="229">
        <v>0.81230072157554234</v>
      </c>
      <c r="O61" s="229">
        <v>0.68195513785710971</v>
      </c>
      <c r="P61" s="229">
        <v>0.71851736880815276</v>
      </c>
      <c r="Q61" s="229">
        <v>0.37833239167320742</v>
      </c>
      <c r="R61" s="229">
        <v>0.56908663244632907</v>
      </c>
      <c r="S61" s="229">
        <v>0.59134215226776154</v>
      </c>
      <c r="T61" s="229">
        <v>0.70913216630848108</v>
      </c>
      <c r="U61" s="229">
        <v>0.7157819256369341</v>
      </c>
      <c r="V61" s="229">
        <v>0.87483249456104628</v>
      </c>
      <c r="W61" s="229">
        <v>0.46871074720947081</v>
      </c>
      <c r="X61" s="229">
        <v>0.44743380641970831</v>
      </c>
      <c r="Y61" s="229">
        <v>0.33637939197163552</v>
      </c>
      <c r="DA61" s="73" t="s">
        <v>2201</v>
      </c>
    </row>
    <row r="62" spans="1:105" ht="12" customHeight="1" x14ac:dyDescent="0.25">
      <c r="A62" s="64" t="s">
        <v>39</v>
      </c>
      <c r="B62" s="229">
        <v>0.22890737800234781</v>
      </c>
      <c r="C62" s="229">
        <v>0.19393605332734321</v>
      </c>
      <c r="D62" s="229">
        <v>0.11922068514809479</v>
      </c>
      <c r="E62" s="229">
        <v>4.6101945929408979E-2</v>
      </c>
      <c r="F62" s="229">
        <v>3.4971324674162259E-2</v>
      </c>
      <c r="G62" s="229">
        <v>7.9482364326696864E-2</v>
      </c>
      <c r="H62" s="229">
        <v>7.9482364326750266E-2</v>
      </c>
      <c r="I62" s="229">
        <v>7.9482364326483479E-2</v>
      </c>
      <c r="J62" s="229">
        <v>7.9482364326242338E-2</v>
      </c>
      <c r="K62" s="229">
        <v>0.1033287904293316</v>
      </c>
      <c r="L62" s="229">
        <v>0.1541920098214998</v>
      </c>
      <c r="M62" s="229">
        <v>0.1430671112502675</v>
      </c>
      <c r="N62" s="229">
        <v>0.1716805335010024</v>
      </c>
      <c r="O62" s="229">
        <v>0.18280543207186151</v>
      </c>
      <c r="P62" s="229">
        <v>0.2289073780012591</v>
      </c>
      <c r="Q62" s="229">
        <v>0.17803843592360061</v>
      </c>
      <c r="R62" s="229">
        <v>0.25752080025023938</v>
      </c>
      <c r="S62" s="229">
        <v>0.34891207091408749</v>
      </c>
      <c r="T62" s="229">
        <v>0.51135046903139492</v>
      </c>
      <c r="U62" s="229">
        <v>0.42541291664400099</v>
      </c>
      <c r="V62" s="229">
        <v>0.4033233546694493</v>
      </c>
      <c r="W62" s="229">
        <v>0.40237338906271142</v>
      </c>
      <c r="X62" s="229">
        <v>0.38940578609515092</v>
      </c>
      <c r="Y62" s="229">
        <v>0.36317300056658619</v>
      </c>
      <c r="DA62" s="73" t="s">
        <v>2202</v>
      </c>
    </row>
    <row r="63" spans="1:105" ht="12" customHeight="1" x14ac:dyDescent="0.25">
      <c r="A63" s="166" t="s">
        <v>2203</v>
      </c>
      <c r="B63" s="347">
        <v>0.42889939113362069</v>
      </c>
      <c r="C63" s="347">
        <v>0.441965626121475</v>
      </c>
      <c r="D63" s="347">
        <v>0.43972830106595989</v>
      </c>
      <c r="E63" s="347">
        <v>0.43843046077104131</v>
      </c>
      <c r="F63" s="347">
        <v>0.42442730593153399</v>
      </c>
      <c r="G63" s="347">
        <v>0.44901556055452702</v>
      </c>
      <c r="H63" s="347">
        <v>0.45547796785255118</v>
      </c>
      <c r="I63" s="347">
        <v>0.47852414906145119</v>
      </c>
      <c r="J63" s="347">
        <v>0.45797488239771428</v>
      </c>
      <c r="K63" s="347">
        <v>0.38164975998615269</v>
      </c>
      <c r="L63" s="347">
        <v>0.39221470229248501</v>
      </c>
      <c r="M63" s="347">
        <v>0.38652882362220742</v>
      </c>
      <c r="N63" s="347">
        <v>0.35111445009416048</v>
      </c>
      <c r="O63" s="347">
        <v>0.41852614930388471</v>
      </c>
      <c r="P63" s="347">
        <v>0.37232469114492489</v>
      </c>
      <c r="Q63" s="347">
        <v>0.36105700455781597</v>
      </c>
      <c r="R63" s="347">
        <v>0.35916316520462738</v>
      </c>
      <c r="S63" s="347">
        <v>0.36762144260201529</v>
      </c>
      <c r="T63" s="347">
        <v>0.36739673688415531</v>
      </c>
      <c r="U63" s="347">
        <v>0.35661084111882041</v>
      </c>
      <c r="V63" s="347">
        <v>0.36003972870256618</v>
      </c>
      <c r="W63" s="347">
        <v>0.38662800473275832</v>
      </c>
      <c r="X63" s="347">
        <v>0.34650117208574172</v>
      </c>
      <c r="Y63" s="347">
        <v>0.35466936824373718</v>
      </c>
      <c r="DA63" s="168" t="s">
        <v>2204</v>
      </c>
    </row>
    <row r="64" spans="1:105" ht="12" customHeight="1" x14ac:dyDescent="0.25">
      <c r="A64" s="60" t="s">
        <v>2205</v>
      </c>
      <c r="B64" s="262">
        <v>0.85779878226724138</v>
      </c>
      <c r="C64" s="262">
        <v>0.88393125224294999</v>
      </c>
      <c r="D64" s="262">
        <v>0.8794566021319199</v>
      </c>
      <c r="E64" s="262">
        <v>0.87686092154208262</v>
      </c>
      <c r="F64" s="262">
        <v>0.84885461186306799</v>
      </c>
      <c r="G64" s="262">
        <v>0.89803112110905392</v>
      </c>
      <c r="H64" s="262">
        <v>0.91095593570510236</v>
      </c>
      <c r="I64" s="262">
        <v>0.95704829812290237</v>
      </c>
      <c r="J64" s="262">
        <v>0.91594976479542856</v>
      </c>
      <c r="K64" s="262">
        <v>0.7632995199723055</v>
      </c>
      <c r="L64" s="262">
        <v>0.78442940458497001</v>
      </c>
      <c r="M64" s="262">
        <v>0.77305764724441473</v>
      </c>
      <c r="N64" s="262">
        <v>0.70222890018832096</v>
      </c>
      <c r="O64" s="262">
        <v>0.83705229860776942</v>
      </c>
      <c r="P64" s="262">
        <v>0.74464938228984978</v>
      </c>
      <c r="Q64" s="262">
        <v>0.72211400911563195</v>
      </c>
      <c r="R64" s="262">
        <v>0.71832633040925487</v>
      </c>
      <c r="S64" s="262">
        <v>0.73524288520403058</v>
      </c>
      <c r="T64" s="262">
        <v>0.7347934737683105</v>
      </c>
      <c r="U64" s="262">
        <v>0.71322168223764071</v>
      </c>
      <c r="V64" s="262">
        <v>0.72007945740513246</v>
      </c>
      <c r="W64" s="262">
        <v>0.77325600946551654</v>
      </c>
      <c r="X64" s="262">
        <v>0.69300234417148343</v>
      </c>
      <c r="Y64" s="262">
        <v>0.70933873648747436</v>
      </c>
      <c r="DA64" s="72" t="s">
        <v>2206</v>
      </c>
    </row>
    <row r="65" spans="1:105" ht="12" customHeight="1" x14ac:dyDescent="0.25">
      <c r="A65" s="101" t="s">
        <v>2207</v>
      </c>
      <c r="B65" s="278">
        <v>0.17155975645344829</v>
      </c>
      <c r="C65" s="278">
        <v>0.17678625044859</v>
      </c>
      <c r="D65" s="278">
        <v>0.17589132042638389</v>
      </c>
      <c r="E65" s="278">
        <v>0.1753721843084165</v>
      </c>
      <c r="F65" s="278">
        <v>0.1697709223726136</v>
      </c>
      <c r="G65" s="278">
        <v>0.1796062242218108</v>
      </c>
      <c r="H65" s="278">
        <v>0.18219118714102039</v>
      </c>
      <c r="I65" s="278">
        <v>0.19140965962458051</v>
      </c>
      <c r="J65" s="278">
        <v>0.18318995295908569</v>
      </c>
      <c r="K65" s="278">
        <v>0.15265990399446111</v>
      </c>
      <c r="L65" s="278">
        <v>0.15688588091699401</v>
      </c>
      <c r="M65" s="278">
        <v>0.1546115294488829</v>
      </c>
      <c r="N65" s="278">
        <v>0.1404457800376642</v>
      </c>
      <c r="O65" s="278">
        <v>0.16741045972155391</v>
      </c>
      <c r="P65" s="278">
        <v>0.14892987645797001</v>
      </c>
      <c r="Q65" s="278">
        <v>0.14442280182312639</v>
      </c>
      <c r="R65" s="278">
        <v>0.14366526608185101</v>
      </c>
      <c r="S65" s="278">
        <v>0.14704857704080609</v>
      </c>
      <c r="T65" s="278">
        <v>0.14695869475366211</v>
      </c>
      <c r="U65" s="278">
        <v>0.14264433644752819</v>
      </c>
      <c r="V65" s="278">
        <v>0.1440158914810265</v>
      </c>
      <c r="W65" s="278">
        <v>0.1546512018931033</v>
      </c>
      <c r="X65" s="278">
        <v>0.13860046883429669</v>
      </c>
      <c r="Y65" s="278">
        <v>0.14186774729749491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9.4071781455454229</v>
      </c>
      <c r="C66" s="261">
        <f t="shared" si="3"/>
        <v>9.5661326782633687</v>
      </c>
      <c r="D66" s="261">
        <f t="shared" si="3"/>
        <v>9.6497735688488646</v>
      </c>
      <c r="E66" s="261">
        <f t="shared" si="3"/>
        <v>9.0700451605360435</v>
      </c>
      <c r="F66" s="261">
        <f t="shared" si="3"/>
        <v>9.2394535281792045</v>
      </c>
      <c r="G66" s="261">
        <f t="shared" si="3"/>
        <v>9.6146958994973488</v>
      </c>
      <c r="H66" s="261">
        <f t="shared" si="3"/>
        <v>9.6152461837708625</v>
      </c>
      <c r="I66" s="261">
        <f t="shared" si="3"/>
        <v>9.3993757151573476</v>
      </c>
      <c r="J66" s="261">
        <f t="shared" si="3"/>
        <v>8.4951090201901707</v>
      </c>
      <c r="K66" s="261">
        <f t="shared" si="3"/>
        <v>7.3073793285192474</v>
      </c>
      <c r="L66" s="261">
        <f t="shared" si="3"/>
        <v>7.4286228174261186</v>
      </c>
      <c r="M66" s="261">
        <f t="shared" si="3"/>
        <v>7.1786633400052171</v>
      </c>
      <c r="N66" s="261">
        <f t="shared" si="3"/>
        <v>6.8853734453512114</v>
      </c>
      <c r="O66" s="261">
        <f t="shared" si="3"/>
        <v>7.6982920092941605</v>
      </c>
      <c r="P66" s="261">
        <f t="shared" si="3"/>
        <v>7.037317707437083</v>
      </c>
      <c r="Q66" s="261">
        <f t="shared" si="3"/>
        <v>6.5190857129502744</v>
      </c>
      <c r="R66" s="261">
        <f t="shared" si="3"/>
        <v>6.5513343011336573</v>
      </c>
      <c r="S66" s="261">
        <f t="shared" si="3"/>
        <v>6.6156286799721071</v>
      </c>
      <c r="T66" s="261">
        <f t="shared" si="3"/>
        <v>6.7836898702339434</v>
      </c>
      <c r="U66" s="261">
        <f t="shared" si="3"/>
        <v>6.4928080772120396</v>
      </c>
      <c r="V66" s="261">
        <f t="shared" si="3"/>
        <v>6.5974159076792986</v>
      </c>
      <c r="W66" s="261">
        <f t="shared" si="3"/>
        <v>6.8667642500406121</v>
      </c>
      <c r="X66" s="261">
        <f t="shared" si="3"/>
        <v>6.0350841747324235</v>
      </c>
      <c r="Y66" s="261">
        <f t="shared" si="3"/>
        <v>6.3698847275390236</v>
      </c>
      <c r="DA66" s="70"/>
    </row>
    <row r="67" spans="1:105" ht="12" customHeight="1" x14ac:dyDescent="0.25">
      <c r="A67" s="165" t="s">
        <v>2210</v>
      </c>
      <c r="B67" s="346">
        <v>2.6900560602622758</v>
      </c>
      <c r="C67" s="346">
        <v>2.680521083089082</v>
      </c>
      <c r="D67" s="346">
        <v>2.7625992895411922</v>
      </c>
      <c r="E67" s="346">
        <v>2.3707119709408921</v>
      </c>
      <c r="F67" s="346">
        <v>2.6157638130420389</v>
      </c>
      <c r="G67" s="346">
        <v>2.6465932231007319</v>
      </c>
      <c r="H67" s="346">
        <v>2.5974365771783399</v>
      </c>
      <c r="I67" s="346">
        <v>2.232795793624013</v>
      </c>
      <c r="J67" s="346">
        <v>1.791379408535146</v>
      </c>
      <c r="K67" s="346">
        <v>1.6546189717717139</v>
      </c>
      <c r="L67" s="346">
        <v>1.6425116835790461</v>
      </c>
      <c r="M67" s="346">
        <v>1.515487363286067</v>
      </c>
      <c r="N67" s="346">
        <v>1.629598069771016</v>
      </c>
      <c r="O67" s="346">
        <v>1.586529970273276</v>
      </c>
      <c r="P67" s="346">
        <v>1.542074003647135</v>
      </c>
      <c r="Q67" s="346">
        <v>1.2872752486964629</v>
      </c>
      <c r="R67" s="346">
        <v>1.3214848347720429</v>
      </c>
      <c r="S67" s="346">
        <v>1.2859031139524459</v>
      </c>
      <c r="T67" s="346">
        <v>1.4006979857088431</v>
      </c>
      <c r="U67" s="346">
        <v>1.2964285435564999</v>
      </c>
      <c r="V67" s="346">
        <v>1.3364847818120349</v>
      </c>
      <c r="W67" s="346">
        <v>1.2926301026479481</v>
      </c>
      <c r="X67" s="346">
        <v>1.0708545034876871</v>
      </c>
      <c r="Y67" s="346">
        <v>1.234971418578616</v>
      </c>
      <c r="DA67" s="167" t="s">
        <v>2211</v>
      </c>
    </row>
    <row r="68" spans="1:105" ht="12" customHeight="1" x14ac:dyDescent="0.25">
      <c r="A68" s="165" t="s">
        <v>2212</v>
      </c>
      <c r="B68" s="346">
        <v>1.1260799170739271</v>
      </c>
      <c r="C68" s="346">
        <v>1.1242407384497091</v>
      </c>
      <c r="D68" s="346">
        <v>1.1549687209909909</v>
      </c>
      <c r="E68" s="346">
        <v>0.9840460041334913</v>
      </c>
      <c r="F68" s="346">
        <v>1.090944708130726</v>
      </c>
      <c r="G68" s="346">
        <v>1.114830358599499</v>
      </c>
      <c r="H68" s="346">
        <v>1.080294707765161</v>
      </c>
      <c r="I68" s="346">
        <v>0.92863985629437518</v>
      </c>
      <c r="J68" s="346">
        <v>0.73366546048313686</v>
      </c>
      <c r="K68" s="346">
        <v>0.67765443288593652</v>
      </c>
      <c r="L68" s="346">
        <v>0.67328284627851143</v>
      </c>
      <c r="M68" s="346">
        <v>0.62446760646924016</v>
      </c>
      <c r="N68" s="346">
        <v>0.67872132298431853</v>
      </c>
      <c r="O68" s="346">
        <v>0.65594326746371578</v>
      </c>
      <c r="P68" s="346">
        <v>0.64169741417020976</v>
      </c>
      <c r="Q68" s="346">
        <v>0.52514736483908198</v>
      </c>
      <c r="R68" s="346">
        <v>0.54787405805202827</v>
      </c>
      <c r="S68" s="346">
        <v>0.53748983424770624</v>
      </c>
      <c r="T68" s="346">
        <v>0.59368536918469983</v>
      </c>
      <c r="U68" s="346">
        <v>0.54767568479714734</v>
      </c>
      <c r="V68" s="346">
        <v>0.56752902033823183</v>
      </c>
      <c r="W68" s="346">
        <v>0.53413287306584345</v>
      </c>
      <c r="X68" s="346">
        <v>0.44731333955018349</v>
      </c>
      <c r="Y68" s="346">
        <v>0.51151809177046792</v>
      </c>
      <c r="DA68" s="167" t="s">
        <v>2213</v>
      </c>
    </row>
    <row r="69" spans="1:105" ht="12" customHeight="1" x14ac:dyDescent="0.25">
      <c r="A69" s="64" t="s">
        <v>28</v>
      </c>
      <c r="B69" s="229">
        <v>3.1880960892370323E-2</v>
      </c>
      <c r="C69" s="229">
        <v>3.1507865254429217E-2</v>
      </c>
      <c r="D69" s="229">
        <v>3.1589062703578828E-2</v>
      </c>
      <c r="E69" s="229">
        <v>3.5915889474140747E-2</v>
      </c>
      <c r="F69" s="229">
        <v>2.3472958403431849E-2</v>
      </c>
      <c r="G69" s="229">
        <v>2.913732533990274E-2</v>
      </c>
      <c r="H69" s="229">
        <v>2.3780611426686749E-2</v>
      </c>
      <c r="I69" s="229">
        <v>1.792508573065239E-2</v>
      </c>
      <c r="J69" s="229">
        <v>1.8468635672004768E-2</v>
      </c>
      <c r="K69" s="229">
        <v>1.225635106612318E-2</v>
      </c>
      <c r="L69" s="229">
        <v>1.2279009039751199E-2</v>
      </c>
      <c r="M69" s="229">
        <v>6.1057424530220668E-3</v>
      </c>
      <c r="N69" s="229">
        <v>5.9646353908285304E-3</v>
      </c>
      <c r="O69" s="229">
        <v>5.6064014837375097E-3</v>
      </c>
      <c r="P69" s="229">
        <v>5.5401787262399464E-3</v>
      </c>
      <c r="Q69" s="229">
        <v>5.683503422756679E-3</v>
      </c>
      <c r="R69" s="229">
        <v>1.104392175148285E-2</v>
      </c>
      <c r="S69" s="229">
        <v>9.3518745465096306E-3</v>
      </c>
      <c r="T69" s="229">
        <v>3.784342934310167E-3</v>
      </c>
      <c r="U69" s="229">
        <v>3.2819552386719299E-3</v>
      </c>
      <c r="V69" s="229">
        <v>3.785634211970478E-3</v>
      </c>
      <c r="W69" s="229">
        <v>2.624610961666322E-3</v>
      </c>
      <c r="X69" s="229">
        <v>2.0289301905203651E-3</v>
      </c>
      <c r="Y69" s="229">
        <v>1.7543479441552599E-3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</v>
      </c>
      <c r="C71" s="229">
        <v>1.023376628414331E-2</v>
      </c>
      <c r="D71" s="229">
        <v>1.022940925661151E-2</v>
      </c>
      <c r="E71" s="229">
        <v>1.035901415554117E-2</v>
      </c>
      <c r="F71" s="229">
        <v>1.019232223950203E-2</v>
      </c>
      <c r="G71" s="229">
        <v>1.007757117019192E-2</v>
      </c>
      <c r="H71" s="229">
        <v>2.053971968780469E-2</v>
      </c>
      <c r="I71" s="229">
        <v>2.075536242496592E-2</v>
      </c>
      <c r="J71" s="229">
        <v>1.069236802063433E-2</v>
      </c>
      <c r="K71" s="229">
        <v>2.1286859475040599E-2</v>
      </c>
      <c r="L71" s="229">
        <v>2.1326211897144599E-2</v>
      </c>
      <c r="M71" s="229">
        <v>2.1210391879920139E-2</v>
      </c>
      <c r="N71" s="229">
        <v>3.108031210791469E-2</v>
      </c>
      <c r="O71" s="229">
        <v>4.244858822042763E-2</v>
      </c>
      <c r="P71" s="229">
        <v>4.1765948085181942E-2</v>
      </c>
      <c r="Q71" s="229">
        <v>3.2473495166157197E-2</v>
      </c>
      <c r="R71" s="229">
        <v>4.2405709563289727E-2</v>
      </c>
      <c r="S71" s="229">
        <v>4.4283680131249732E-2</v>
      </c>
      <c r="T71" s="229">
        <v>3.4517105596549212E-2</v>
      </c>
      <c r="U71" s="229">
        <v>3.2046364030016962E-2</v>
      </c>
      <c r="V71" s="229">
        <v>2.4579871643547919E-2</v>
      </c>
      <c r="W71" s="229">
        <v>2.0017315150540921E-2</v>
      </c>
      <c r="X71" s="229">
        <v>2.728386090925132E-2</v>
      </c>
      <c r="Y71" s="229">
        <v>0.1030124539811883</v>
      </c>
      <c r="DA71" s="73" t="s">
        <v>2216</v>
      </c>
    </row>
    <row r="72" spans="1:105" ht="12" customHeight="1" x14ac:dyDescent="0.25">
      <c r="A72" s="64" t="s">
        <v>159</v>
      </c>
      <c r="B72" s="229">
        <v>0.1202434739727665</v>
      </c>
      <c r="C72" s="229">
        <v>0.10093091532154989</v>
      </c>
      <c r="D72" s="229">
        <v>7.341399837021538E-2</v>
      </c>
      <c r="E72" s="229">
        <v>7.4663300980669783E-2</v>
      </c>
      <c r="F72" s="229">
        <v>7.3449580444933618E-2</v>
      </c>
      <c r="G72" s="229">
        <v>6.3465417405940042E-2</v>
      </c>
      <c r="H72" s="229">
        <v>5.5524612383315783E-2</v>
      </c>
      <c r="I72" s="229">
        <v>4.6875480574519741E-2</v>
      </c>
      <c r="J72" s="229">
        <v>4.8573239802181027E-2</v>
      </c>
      <c r="K72" s="229">
        <v>4.9440752643520852E-2</v>
      </c>
      <c r="L72" s="229">
        <v>4.0108687739322968E-2</v>
      </c>
      <c r="M72" s="229">
        <v>1.930193615002988E-2</v>
      </c>
      <c r="N72" s="229">
        <v>2.807178110651622E-2</v>
      </c>
      <c r="O72" s="229">
        <v>3.8528406908018793E-2</v>
      </c>
      <c r="P72" s="229">
        <v>3.7834331760872211E-2</v>
      </c>
      <c r="Q72" s="229">
        <v>2.9564839463458351E-2</v>
      </c>
      <c r="R72" s="229">
        <v>2.8877251037099028E-2</v>
      </c>
      <c r="S72" s="229">
        <v>2.975633033894166E-2</v>
      </c>
      <c r="T72" s="229">
        <v>3.6971827107793342E-2</v>
      </c>
      <c r="U72" s="229">
        <v>1.9223710105339301E-2</v>
      </c>
      <c r="V72" s="229">
        <v>1.6852270675352859E-2</v>
      </c>
      <c r="W72" s="229">
        <v>1.950262765735607E-2</v>
      </c>
      <c r="X72" s="229">
        <v>3.7268017338534562E-2</v>
      </c>
      <c r="Y72" s="229">
        <v>3.6576628582887273E-2</v>
      </c>
      <c r="DA72" s="73" t="s">
        <v>2217</v>
      </c>
    </row>
    <row r="73" spans="1:105" ht="12" customHeight="1" x14ac:dyDescent="0.25">
      <c r="A73" s="64" t="s">
        <v>32</v>
      </c>
      <c r="B73" s="229">
        <v>0.30464584107712489</v>
      </c>
      <c r="C73" s="229">
        <v>0.19159632967371659</v>
      </c>
      <c r="D73" s="229">
        <v>0.18239562326357839</v>
      </c>
      <c r="E73" s="229">
        <v>0.1108234357874984</v>
      </c>
      <c r="F73" s="229">
        <v>8.1780293067941268E-2</v>
      </c>
      <c r="G73" s="229">
        <v>8.0859563144227736E-2</v>
      </c>
      <c r="H73" s="229">
        <v>9.1558439009930298E-2</v>
      </c>
      <c r="I73" s="229">
        <v>7.401542722155241E-2</v>
      </c>
      <c r="J73" s="229">
        <v>2.8597224287914759E-2</v>
      </c>
      <c r="K73" s="229">
        <v>5.6933514628362533E-2</v>
      </c>
      <c r="L73" s="229">
        <v>6.6544524585303688E-2</v>
      </c>
      <c r="M73" s="229">
        <v>2.83640785957841E-2</v>
      </c>
      <c r="N73" s="229">
        <v>4.6181494583747068E-2</v>
      </c>
      <c r="O73" s="229">
        <v>1.8922339049406441E-2</v>
      </c>
      <c r="P73" s="229">
        <v>9.3090190218316649E-3</v>
      </c>
      <c r="Q73" s="229">
        <v>0</v>
      </c>
      <c r="R73" s="229">
        <v>0</v>
      </c>
      <c r="S73" s="229">
        <v>2.1368081791382229E-3</v>
      </c>
      <c r="T73" s="229">
        <v>2.1065634273820981E-3</v>
      </c>
      <c r="U73" s="229">
        <v>1.0151373403568731E-2</v>
      </c>
      <c r="V73" s="229">
        <v>6.3812660635185403E-3</v>
      </c>
      <c r="W73" s="229">
        <v>2.9023117343845639E-3</v>
      </c>
      <c r="X73" s="229">
        <v>8.8625974014967194E-3</v>
      </c>
      <c r="Y73" s="229">
        <v>3.558018322028894E-3</v>
      </c>
      <c r="DA73" s="73" t="s">
        <v>2218</v>
      </c>
    </row>
    <row r="74" spans="1:105" ht="12" customHeight="1" x14ac:dyDescent="0.25">
      <c r="A74" s="64" t="s">
        <v>33</v>
      </c>
      <c r="B74" s="229">
        <v>8.5864679310584308E-2</v>
      </c>
      <c r="C74" s="229">
        <v>4.9107417370647673E-2</v>
      </c>
      <c r="D74" s="229">
        <v>6.1783115870780857E-2</v>
      </c>
      <c r="E74" s="229">
        <v>4.5841207109924141E-2</v>
      </c>
      <c r="F74" s="229">
        <v>5.5427480327066063E-2</v>
      </c>
      <c r="G74" s="229">
        <v>6.6961622171651303E-2</v>
      </c>
      <c r="H74" s="229">
        <v>6.945278121866727E-2</v>
      </c>
      <c r="I74" s="229">
        <v>5.7904625930632128E-2</v>
      </c>
      <c r="J74" s="229">
        <v>4.5393854879413449E-2</v>
      </c>
      <c r="K74" s="229">
        <v>1.1812254797274879E-2</v>
      </c>
      <c r="L74" s="229">
        <v>2.4204450558393511E-2</v>
      </c>
      <c r="M74" s="229">
        <v>3.9858544751259023E-2</v>
      </c>
      <c r="N74" s="229">
        <v>1.9525038432562179E-2</v>
      </c>
      <c r="O74" s="229">
        <v>2.128642046749811E-2</v>
      </c>
      <c r="P74" s="229">
        <v>2.1286420467491601E-2</v>
      </c>
      <c r="Q74" s="229">
        <v>8.7519343583468048E-3</v>
      </c>
      <c r="R74" s="229">
        <v>8.7519343583721265E-3</v>
      </c>
      <c r="S74" s="229">
        <v>7.4691653120685791E-3</v>
      </c>
      <c r="T74" s="229">
        <v>1.124093749098575E-2</v>
      </c>
      <c r="U74" s="229">
        <v>3.0613983960768531E-3</v>
      </c>
      <c r="V74" s="229">
        <v>3.1799736860850059E-4</v>
      </c>
      <c r="W74" s="229">
        <v>1.8109680653497301E-4</v>
      </c>
      <c r="X74" s="229">
        <v>2.209812222580082E-4</v>
      </c>
      <c r="Y74" s="229">
        <v>2.985941393362981E-4</v>
      </c>
      <c r="DA74" s="73" t="s">
        <v>2219</v>
      </c>
    </row>
    <row r="75" spans="1:105" ht="12" customHeight="1" x14ac:dyDescent="0.25">
      <c r="A75" s="64" t="s">
        <v>35</v>
      </c>
      <c r="B75" s="229">
        <v>0.40767757559715712</v>
      </c>
      <c r="C75" s="229">
        <v>0.47077580492102339</v>
      </c>
      <c r="D75" s="229">
        <v>0.53385430081767571</v>
      </c>
      <c r="E75" s="229">
        <v>0.49534248990030483</v>
      </c>
      <c r="F75" s="229">
        <v>0.57803071654922911</v>
      </c>
      <c r="G75" s="229">
        <v>0.54902638371266521</v>
      </c>
      <c r="H75" s="229">
        <v>0.58258763615534714</v>
      </c>
      <c r="I75" s="229">
        <v>0.49647037639976188</v>
      </c>
      <c r="J75" s="229">
        <v>0.45797506192318171</v>
      </c>
      <c r="K75" s="229">
        <v>0.39627016637283768</v>
      </c>
      <c r="L75" s="229">
        <v>0.38934673413676302</v>
      </c>
      <c r="M75" s="229">
        <v>0.38176933335829732</v>
      </c>
      <c r="N75" s="229">
        <v>0.36254979170844231</v>
      </c>
      <c r="O75" s="229">
        <v>0.36625992364717569</v>
      </c>
      <c r="P75" s="229">
        <v>0.34749923693119628</v>
      </c>
      <c r="Q75" s="229">
        <v>0.34387243930763461</v>
      </c>
      <c r="R75" s="229">
        <v>0.30109079418564422</v>
      </c>
      <c r="S75" s="229">
        <v>0.26738037691330058</v>
      </c>
      <c r="T75" s="229">
        <v>0.27516758652487711</v>
      </c>
      <c r="U75" s="229">
        <v>0.2649489742741562</v>
      </c>
      <c r="V75" s="229">
        <v>0.27485132179441979</v>
      </c>
      <c r="W75" s="229">
        <v>0.32482258037722112</v>
      </c>
      <c r="X75" s="229">
        <v>0.2140171178869856</v>
      </c>
      <c r="Y75" s="229">
        <v>0.23454640699311821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0.1326490989547833</v>
      </c>
      <c r="C77" s="229">
        <v>0.23355774869273249</v>
      </c>
      <c r="D77" s="229">
        <v>0.2392461287415962</v>
      </c>
      <c r="E77" s="229">
        <v>0.20241664366945711</v>
      </c>
      <c r="F77" s="229">
        <v>0.2620039607611071</v>
      </c>
      <c r="G77" s="229">
        <v>0.3003307283579249</v>
      </c>
      <c r="H77" s="229">
        <v>0.22187916058640289</v>
      </c>
      <c r="I77" s="229">
        <v>0.19972175071533521</v>
      </c>
      <c r="J77" s="229">
        <v>0.108993328600897</v>
      </c>
      <c r="K77" s="229">
        <v>0.11019093902966159</v>
      </c>
      <c r="L77" s="229">
        <v>9.0428750017505707E-2</v>
      </c>
      <c r="M77" s="229">
        <v>0.1009086497379411</v>
      </c>
      <c r="N77" s="229">
        <v>0.15300955420259521</v>
      </c>
      <c r="O77" s="229">
        <v>0.12845692347446941</v>
      </c>
      <c r="P77" s="229">
        <v>0.13534399190846089</v>
      </c>
      <c r="Q77" s="229">
        <v>7.1264827240382536E-2</v>
      </c>
      <c r="R77" s="229">
        <v>0.10719637397880991</v>
      </c>
      <c r="S77" s="229">
        <v>0.1113885494576393</v>
      </c>
      <c r="T77" s="229">
        <v>0.13357614213012939</v>
      </c>
      <c r="U77" s="229">
        <v>0.1348287283748241</v>
      </c>
      <c r="V77" s="229">
        <v>0.16478839232728859</v>
      </c>
      <c r="W77" s="229">
        <v>8.828900501452637E-2</v>
      </c>
      <c r="X77" s="229">
        <v>8.4281160212022602E-2</v>
      </c>
      <c r="Y77" s="229">
        <v>6.3362323141471513E-2</v>
      </c>
      <c r="DA77" s="73" t="s">
        <v>2222</v>
      </c>
    </row>
    <row r="78" spans="1:105" ht="12" customHeight="1" x14ac:dyDescent="0.25">
      <c r="A78" s="64" t="s">
        <v>39</v>
      </c>
      <c r="B78" s="229">
        <v>4.3118287269140312E-2</v>
      </c>
      <c r="C78" s="229">
        <v>3.653089093146631E-2</v>
      </c>
      <c r="D78" s="229">
        <v>2.2457081966954139E-2</v>
      </c>
      <c r="E78" s="229">
        <v>8.6840230559551528E-3</v>
      </c>
      <c r="F78" s="229">
        <v>6.5873963375153288E-3</v>
      </c>
      <c r="G78" s="229">
        <v>1.4971747296995529E-2</v>
      </c>
      <c r="H78" s="229">
        <v>1.4971747297005591E-2</v>
      </c>
      <c r="I78" s="229">
        <v>1.4971747296955339E-2</v>
      </c>
      <c r="J78" s="229">
        <v>1.4971747296909921E-2</v>
      </c>
      <c r="K78" s="229">
        <v>1.9463594873115091E-2</v>
      </c>
      <c r="L78" s="229">
        <v>2.904447830432683E-2</v>
      </c>
      <c r="M78" s="229">
        <v>2.6948929542986669E-2</v>
      </c>
      <c r="N78" s="229">
        <v>3.2338715451712352E-2</v>
      </c>
      <c r="O78" s="229">
        <v>3.4434264212982221E-2</v>
      </c>
      <c r="P78" s="229">
        <v>4.3118287268935233E-2</v>
      </c>
      <c r="Q78" s="229">
        <v>3.3536325880345802E-2</v>
      </c>
      <c r="R78" s="229">
        <v>4.850807317733042E-2</v>
      </c>
      <c r="S78" s="229">
        <v>6.5723049368858588E-2</v>
      </c>
      <c r="T78" s="229">
        <v>9.6320863972672741E-2</v>
      </c>
      <c r="U78" s="229">
        <v>8.013318097449329E-2</v>
      </c>
      <c r="V78" s="229">
        <v>7.5972266253525073E-2</v>
      </c>
      <c r="W78" s="229">
        <v>7.5793325363613218E-2</v>
      </c>
      <c r="X78" s="229">
        <v>7.3350674389114287E-2</v>
      </c>
      <c r="Y78" s="229">
        <v>6.8409318666282151E-2</v>
      </c>
      <c r="DA78" s="73" t="s">
        <v>2223</v>
      </c>
    </row>
    <row r="79" spans="1:105" ht="12" customHeight="1" x14ac:dyDescent="0.25">
      <c r="A79" s="165" t="s">
        <v>2224</v>
      </c>
      <c r="B79" s="346">
        <v>5.5910421682092197</v>
      </c>
      <c r="C79" s="346">
        <v>5.7613708567245769</v>
      </c>
      <c r="D79" s="346">
        <v>5.7322055583166822</v>
      </c>
      <c r="E79" s="346">
        <v>5.7152871854616594</v>
      </c>
      <c r="F79" s="346">
        <v>5.5327450070064392</v>
      </c>
      <c r="G79" s="346">
        <v>5.8532723177971171</v>
      </c>
      <c r="H79" s="346">
        <v>5.9375148988273621</v>
      </c>
      <c r="I79" s="346">
        <v>6.2379400652389601</v>
      </c>
      <c r="J79" s="346">
        <v>5.9700641511718882</v>
      </c>
      <c r="K79" s="346">
        <v>4.9751059238615971</v>
      </c>
      <c r="L79" s="346">
        <v>5.1128282875685613</v>
      </c>
      <c r="M79" s="346">
        <v>5.0387083702499096</v>
      </c>
      <c r="N79" s="346">
        <v>4.5770540525958774</v>
      </c>
      <c r="O79" s="346">
        <v>5.4558187715571691</v>
      </c>
      <c r="P79" s="346">
        <v>4.8535462896197377</v>
      </c>
      <c r="Q79" s="346">
        <v>4.7066630994147296</v>
      </c>
      <c r="R79" s="346">
        <v>4.6819754083095857</v>
      </c>
      <c r="S79" s="346">
        <v>4.7922357317719548</v>
      </c>
      <c r="T79" s="346">
        <v>4.7893065153404004</v>
      </c>
      <c r="U79" s="346">
        <v>4.6487038488583918</v>
      </c>
      <c r="V79" s="346">
        <v>4.6934021055290316</v>
      </c>
      <c r="W79" s="346">
        <v>5.0400012743268201</v>
      </c>
      <c r="X79" s="346">
        <v>4.5169163316945529</v>
      </c>
      <c r="Y79" s="346">
        <v>4.6233952171899393</v>
      </c>
      <c r="DA79" s="167" t="s">
        <v>2225</v>
      </c>
    </row>
    <row r="80" spans="1:105" ht="12" customHeight="1" x14ac:dyDescent="0.25">
      <c r="A80" s="132" t="s">
        <v>2226</v>
      </c>
      <c r="B80" s="316">
        <v>7.6633034369495574</v>
      </c>
      <c r="C80" s="316">
        <v>7.8967626713535983</v>
      </c>
      <c r="D80" s="316">
        <v>7.8567875603090567</v>
      </c>
      <c r="E80" s="316">
        <v>7.833598569608057</v>
      </c>
      <c r="F80" s="316">
        <v>7.583399043033535</v>
      </c>
      <c r="G80" s="316">
        <v>8.0227264472132003</v>
      </c>
      <c r="H80" s="316">
        <v>8.1381926592938996</v>
      </c>
      <c r="I80" s="316">
        <v>8.5499672696516544</v>
      </c>
      <c r="J80" s="316">
        <v>8.1828059513882128</v>
      </c>
      <c r="K80" s="316">
        <v>6.8190768694789012</v>
      </c>
      <c r="L80" s="316">
        <v>7.007844586013305</v>
      </c>
      <c r="M80" s="316">
        <v>6.9062528970140482</v>
      </c>
      <c r="N80" s="316">
        <v>6.2734912377876633</v>
      </c>
      <c r="O80" s="316">
        <v>7.4779609034569914</v>
      </c>
      <c r="P80" s="316">
        <v>6.6524624289410053</v>
      </c>
      <c r="Q80" s="316">
        <v>6.4511385214361781</v>
      </c>
      <c r="R80" s="316">
        <v>6.4173005959824696</v>
      </c>
      <c r="S80" s="316">
        <v>6.5684277544490586</v>
      </c>
      <c r="T80" s="316">
        <v>6.5644128546017404</v>
      </c>
      <c r="U80" s="316">
        <v>6.3716972812114312</v>
      </c>
      <c r="V80" s="316">
        <v>6.4329624789445861</v>
      </c>
      <c r="W80" s="316">
        <v>6.9080250024566707</v>
      </c>
      <c r="X80" s="316">
        <v>6.191064099982504</v>
      </c>
      <c r="Y80" s="316">
        <v>6.337008270072837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0.99999999999999944</v>
      </c>
      <c r="D84" s="232">
        <f t="shared" si="4"/>
        <v>0.99999999999999978</v>
      </c>
      <c r="E84" s="232">
        <f t="shared" si="4"/>
        <v>1.0000000000000002</v>
      </c>
      <c r="F84" s="232">
        <f t="shared" si="4"/>
        <v>0.99999999999999989</v>
      </c>
      <c r="G84" s="232">
        <f t="shared" si="4"/>
        <v>0.99999999999999978</v>
      </c>
      <c r="H84" s="232">
        <f t="shared" si="4"/>
        <v>1.0000000000000002</v>
      </c>
      <c r="I84" s="232">
        <f t="shared" si="4"/>
        <v>0.99999999999999978</v>
      </c>
      <c r="J84" s="232">
        <f t="shared" si="4"/>
        <v>1.0000000000000007</v>
      </c>
      <c r="K84" s="232">
        <f t="shared" si="4"/>
        <v>1</v>
      </c>
      <c r="L84" s="232">
        <f t="shared" si="4"/>
        <v>0.99999999999999956</v>
      </c>
      <c r="M84" s="232">
        <f t="shared" si="4"/>
        <v>0.99999999999999989</v>
      </c>
      <c r="N84" s="232">
        <f t="shared" si="4"/>
        <v>1</v>
      </c>
      <c r="O84" s="232">
        <f t="shared" si="4"/>
        <v>1</v>
      </c>
      <c r="P84" s="232">
        <f t="shared" si="4"/>
        <v>1</v>
      </c>
      <c r="Q84" s="232">
        <f t="shared" si="4"/>
        <v>0.99999999999999978</v>
      </c>
      <c r="R84" s="232">
        <f t="shared" si="4"/>
        <v>0.99999999999999978</v>
      </c>
      <c r="S84" s="232">
        <f t="shared" si="4"/>
        <v>1</v>
      </c>
      <c r="T84" s="232">
        <f t="shared" si="4"/>
        <v>1.0000000000000002</v>
      </c>
      <c r="U84" s="232">
        <f t="shared" si="4"/>
        <v>1.0000000000000002</v>
      </c>
      <c r="V84" s="232">
        <f t="shared" si="4"/>
        <v>1.0000000000000002</v>
      </c>
      <c r="W84" s="232">
        <f t="shared" si="4"/>
        <v>0.99999999999999978</v>
      </c>
      <c r="X84" s="232">
        <f t="shared" si="4"/>
        <v>0.99999999999999989</v>
      </c>
      <c r="Y84" s="232">
        <f t="shared" si="4"/>
        <v>0.99999999999999978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9.4961808727636807E-3</v>
      </c>
      <c r="C85" s="299">
        <f t="shared" si="5"/>
        <v>9.7656847014509426E-3</v>
      </c>
      <c r="D85" s="299">
        <f t="shared" si="5"/>
        <v>9.5079641894228756E-3</v>
      </c>
      <c r="E85" s="299">
        <f t="shared" si="5"/>
        <v>1.0794902437880937E-2</v>
      </c>
      <c r="F85" s="299">
        <f t="shared" si="5"/>
        <v>9.6830279628331087E-3</v>
      </c>
      <c r="G85" s="299">
        <f t="shared" si="5"/>
        <v>9.9855021101369467E-3</v>
      </c>
      <c r="H85" s="299">
        <f t="shared" si="5"/>
        <v>1.0334944623064004E-2</v>
      </c>
      <c r="I85" s="299">
        <f t="shared" si="5"/>
        <v>1.2109689452217734E-2</v>
      </c>
      <c r="J85" s="299">
        <f t="shared" si="5"/>
        <v>1.3926984134066792E-2</v>
      </c>
      <c r="K85" s="299">
        <f t="shared" si="5"/>
        <v>1.2912184630419262E-2</v>
      </c>
      <c r="L85" s="299">
        <f t="shared" si="5"/>
        <v>1.3241385060277982E-2</v>
      </c>
      <c r="M85" s="299">
        <f t="shared" si="5"/>
        <v>1.3857368833792903E-2</v>
      </c>
      <c r="N85" s="299">
        <f t="shared" si="5"/>
        <v>1.2149901654616333E-2</v>
      </c>
      <c r="O85" s="299">
        <f t="shared" si="5"/>
        <v>1.4164687101313255E-2</v>
      </c>
      <c r="P85" s="299">
        <f t="shared" si="5"/>
        <v>1.3241642150569189E-2</v>
      </c>
      <c r="Q85" s="299">
        <f t="shared" si="5"/>
        <v>1.4896745781754909E-2</v>
      </c>
      <c r="R85" s="299">
        <f t="shared" si="5"/>
        <v>1.4442911353804174E-2</v>
      </c>
      <c r="S85" s="299">
        <f t="shared" si="5"/>
        <v>1.4884498374344055E-2</v>
      </c>
      <c r="T85" s="299">
        <f t="shared" si="5"/>
        <v>1.3912373067029988E-2</v>
      </c>
      <c r="U85" s="299">
        <f t="shared" si="5"/>
        <v>1.4411850018251432E-2</v>
      </c>
      <c r="V85" s="299">
        <f t="shared" si="5"/>
        <v>1.4164866288077491E-2</v>
      </c>
      <c r="W85" s="299">
        <f t="shared" si="5"/>
        <v>1.5448912956978854E-2</v>
      </c>
      <c r="X85" s="299">
        <f t="shared" si="5"/>
        <v>1.6156582615606371E-2</v>
      </c>
      <c r="Y85" s="299">
        <f t="shared" si="5"/>
        <v>1.4996923518475088E-2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1.1078877684890961E-2</v>
      </c>
      <c r="C86" s="233">
        <f t="shared" si="6"/>
        <v>1.1393298818359432E-2</v>
      </c>
      <c r="D86" s="233">
        <f t="shared" si="6"/>
        <v>1.1092624887660024E-2</v>
      </c>
      <c r="E86" s="233">
        <f t="shared" si="6"/>
        <v>1.2594052844194429E-2</v>
      </c>
      <c r="F86" s="233">
        <f t="shared" si="6"/>
        <v>1.1296865956638626E-2</v>
      </c>
      <c r="G86" s="233">
        <f t="shared" si="6"/>
        <v>1.1649752461826441E-2</v>
      </c>
      <c r="H86" s="233">
        <f t="shared" si="6"/>
        <v>1.2057435393574673E-2</v>
      </c>
      <c r="I86" s="233">
        <f t="shared" si="6"/>
        <v>1.4127971027587352E-2</v>
      </c>
      <c r="J86" s="233">
        <f t="shared" si="6"/>
        <v>1.6248148156411259E-2</v>
      </c>
      <c r="K86" s="233">
        <f t="shared" si="6"/>
        <v>1.5064215402155818E-2</v>
      </c>
      <c r="L86" s="233">
        <f t="shared" si="6"/>
        <v>1.5448282570324309E-2</v>
      </c>
      <c r="M86" s="233">
        <f t="shared" si="6"/>
        <v>1.6166930306091724E-2</v>
      </c>
      <c r="N86" s="233">
        <f t="shared" si="6"/>
        <v>1.4174885263719059E-2</v>
      </c>
      <c r="O86" s="233">
        <f t="shared" si="6"/>
        <v>1.6525468284865463E-2</v>
      </c>
      <c r="P86" s="233">
        <f t="shared" si="6"/>
        <v>1.544858250899739E-2</v>
      </c>
      <c r="Q86" s="233">
        <f t="shared" si="6"/>
        <v>1.7379536745380734E-2</v>
      </c>
      <c r="R86" s="233">
        <f t="shared" si="6"/>
        <v>1.6850063246104861E-2</v>
      </c>
      <c r="S86" s="233">
        <f t="shared" si="6"/>
        <v>1.7365248103401391E-2</v>
      </c>
      <c r="T86" s="233">
        <f t="shared" si="6"/>
        <v>1.6231101911534977E-2</v>
      </c>
      <c r="U86" s="233">
        <f t="shared" si="6"/>
        <v>1.6813825021293343E-2</v>
      </c>
      <c r="V86" s="233">
        <f t="shared" si="6"/>
        <v>1.6525677336090415E-2</v>
      </c>
      <c r="W86" s="233">
        <f t="shared" si="6"/>
        <v>1.8023731783141997E-2</v>
      </c>
      <c r="X86" s="233">
        <f t="shared" si="6"/>
        <v>1.8849346384874097E-2</v>
      </c>
      <c r="Y86" s="233">
        <f t="shared" si="6"/>
        <v>1.7496410771554279E-2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2.5323148994036471E-2</v>
      </c>
      <c r="C87" s="233">
        <f t="shared" si="7"/>
        <v>2.6041825870535849E-2</v>
      </c>
      <c r="D87" s="233">
        <f t="shared" si="7"/>
        <v>2.5354571171794345E-2</v>
      </c>
      <c r="E87" s="233">
        <f t="shared" si="7"/>
        <v>2.8786406501015833E-2</v>
      </c>
      <c r="F87" s="233">
        <f t="shared" si="7"/>
        <v>2.5821407900888285E-2</v>
      </c>
      <c r="G87" s="233">
        <f t="shared" si="7"/>
        <v>2.662800562703186E-2</v>
      </c>
      <c r="H87" s="233">
        <f t="shared" si="7"/>
        <v>2.7559852328170681E-2</v>
      </c>
      <c r="I87" s="233">
        <f t="shared" si="7"/>
        <v>3.2292505205913945E-2</v>
      </c>
      <c r="J87" s="233">
        <f t="shared" si="7"/>
        <v>3.7138624357511439E-2</v>
      </c>
      <c r="K87" s="233">
        <f t="shared" si="7"/>
        <v>3.4432492347784713E-2</v>
      </c>
      <c r="L87" s="233">
        <f t="shared" si="7"/>
        <v>3.5310360160741273E-2</v>
      </c>
      <c r="M87" s="233">
        <f t="shared" si="7"/>
        <v>3.6952983556781061E-2</v>
      </c>
      <c r="N87" s="233">
        <f t="shared" si="7"/>
        <v>3.2399737745643552E-2</v>
      </c>
      <c r="O87" s="233">
        <f t="shared" si="7"/>
        <v>3.777249893683534E-2</v>
      </c>
      <c r="P87" s="233">
        <f t="shared" si="7"/>
        <v>3.5311045734851172E-2</v>
      </c>
      <c r="Q87" s="233">
        <f t="shared" si="7"/>
        <v>3.9724655418013108E-2</v>
      </c>
      <c r="R87" s="233">
        <f t="shared" si="7"/>
        <v>3.8514430276811125E-2</v>
      </c>
      <c r="S87" s="233">
        <f t="shared" si="7"/>
        <v>3.969199566491749E-2</v>
      </c>
      <c r="T87" s="233">
        <f t="shared" si="7"/>
        <v>3.7099661512079968E-2</v>
      </c>
      <c r="U87" s="233">
        <f t="shared" si="7"/>
        <v>3.8431600048670481E-2</v>
      </c>
      <c r="V87" s="233">
        <f t="shared" si="7"/>
        <v>3.7772976768206658E-2</v>
      </c>
      <c r="W87" s="233">
        <f t="shared" si="7"/>
        <v>4.1197101218610248E-2</v>
      </c>
      <c r="X87" s="233">
        <f t="shared" si="7"/>
        <v>4.3084220308283634E-2</v>
      </c>
      <c r="Y87" s="233">
        <f t="shared" si="7"/>
        <v>3.9991796049266913E-2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1.8992361745527354E-2</v>
      </c>
      <c r="C88" s="233">
        <f t="shared" si="8"/>
        <v>1.9531369402901882E-2</v>
      </c>
      <c r="D88" s="233">
        <f t="shared" si="8"/>
        <v>1.9015928378845751E-2</v>
      </c>
      <c r="E88" s="233">
        <f t="shared" si="8"/>
        <v>2.1589804875761873E-2</v>
      </c>
      <c r="F88" s="233">
        <f t="shared" si="8"/>
        <v>1.9366055925666217E-2</v>
      </c>
      <c r="G88" s="233">
        <f t="shared" si="8"/>
        <v>1.9971004220273893E-2</v>
      </c>
      <c r="H88" s="233">
        <f t="shared" si="8"/>
        <v>2.0669889246128E-2</v>
      </c>
      <c r="I88" s="233">
        <f t="shared" si="8"/>
        <v>2.4219378904435467E-2</v>
      </c>
      <c r="J88" s="233">
        <f t="shared" si="8"/>
        <v>2.7853968268133585E-2</v>
      </c>
      <c r="K88" s="233">
        <f t="shared" si="8"/>
        <v>2.5824369260838524E-2</v>
      </c>
      <c r="L88" s="233">
        <f t="shared" si="8"/>
        <v>2.6482770120555953E-2</v>
      </c>
      <c r="M88" s="233">
        <f t="shared" si="8"/>
        <v>2.7714737667585795E-2</v>
      </c>
      <c r="N88" s="233">
        <f t="shared" si="8"/>
        <v>2.4299803309232666E-2</v>
      </c>
      <c r="O88" s="233">
        <f t="shared" si="8"/>
        <v>2.832937420262651E-2</v>
      </c>
      <c r="P88" s="233">
        <f t="shared" si="8"/>
        <v>2.648328430113837E-2</v>
      </c>
      <c r="Q88" s="233">
        <f t="shared" si="8"/>
        <v>2.9793491563509817E-2</v>
      </c>
      <c r="R88" s="233">
        <f t="shared" si="8"/>
        <v>2.8885822707608338E-2</v>
      </c>
      <c r="S88" s="233">
        <f t="shared" si="8"/>
        <v>2.9768996748688124E-2</v>
      </c>
      <c r="T88" s="233">
        <f t="shared" si="8"/>
        <v>2.7824746134059976E-2</v>
      </c>
      <c r="U88" s="233">
        <f t="shared" si="8"/>
        <v>2.8823700036502874E-2</v>
      </c>
      <c r="V88" s="233">
        <f t="shared" si="8"/>
        <v>2.8329732576154981E-2</v>
      </c>
      <c r="W88" s="233">
        <f t="shared" si="8"/>
        <v>3.0897825913957708E-2</v>
      </c>
      <c r="X88" s="233">
        <f t="shared" si="8"/>
        <v>3.2313165231212727E-2</v>
      </c>
      <c r="Y88" s="233">
        <f t="shared" si="8"/>
        <v>2.999384703695019E-2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1.973986226797662E-2</v>
      </c>
      <c r="C89" s="300">
        <f t="shared" si="9"/>
        <v>1.9754621243730647E-2</v>
      </c>
      <c r="D89" s="300">
        <f t="shared" si="9"/>
        <v>1.992329362874419E-2</v>
      </c>
      <c r="E89" s="300">
        <f t="shared" si="9"/>
        <v>1.9713712023726907E-2</v>
      </c>
      <c r="F89" s="300">
        <f t="shared" si="9"/>
        <v>2.009101792888366E-2</v>
      </c>
      <c r="G89" s="300">
        <f t="shared" si="9"/>
        <v>1.9748475829165252E-2</v>
      </c>
      <c r="H89" s="300">
        <f t="shared" si="9"/>
        <v>1.9857681599759657E-2</v>
      </c>
      <c r="I89" s="300">
        <f t="shared" si="9"/>
        <v>1.9414393111969564E-2</v>
      </c>
      <c r="J89" s="300">
        <f t="shared" si="9"/>
        <v>1.9570282978262278E-2</v>
      </c>
      <c r="K89" s="300">
        <f t="shared" si="9"/>
        <v>1.9578070610966596E-2</v>
      </c>
      <c r="L89" s="300">
        <f t="shared" si="9"/>
        <v>1.9522690698144069E-2</v>
      </c>
      <c r="M89" s="300">
        <f t="shared" si="9"/>
        <v>1.9472704488141968E-2</v>
      </c>
      <c r="N89" s="300">
        <f t="shared" si="9"/>
        <v>1.9375476790975704E-2</v>
      </c>
      <c r="O89" s="300">
        <f t="shared" si="9"/>
        <v>1.9460078947392108E-2</v>
      </c>
      <c r="P89" s="300">
        <f t="shared" si="9"/>
        <v>1.9346404712015576E-2</v>
      </c>
      <c r="Q89" s="300">
        <f t="shared" si="9"/>
        <v>1.968880750054593E-2</v>
      </c>
      <c r="R89" s="300">
        <f t="shared" si="9"/>
        <v>1.9465411902813284E-2</v>
      </c>
      <c r="S89" s="300">
        <f t="shared" si="9"/>
        <v>1.9578938371311659E-2</v>
      </c>
      <c r="T89" s="300">
        <f t="shared" si="9"/>
        <v>1.9247795626979501E-2</v>
      </c>
      <c r="U89" s="300">
        <f t="shared" si="9"/>
        <v>1.9360006176607877E-2</v>
      </c>
      <c r="V89" s="300">
        <f t="shared" si="9"/>
        <v>1.9259182563158599E-2</v>
      </c>
      <c r="W89" s="300">
        <f t="shared" si="9"/>
        <v>1.9782880630013457E-2</v>
      </c>
      <c r="X89" s="300">
        <f t="shared" si="9"/>
        <v>2.004235723264736E-2</v>
      </c>
      <c r="Y89" s="300">
        <f t="shared" si="9"/>
        <v>1.968981939184871E-2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6.3052973446749067E-2</v>
      </c>
      <c r="C90" s="301">
        <f t="shared" si="10"/>
        <v>6.2097054932528949E-2</v>
      </c>
      <c r="D90" s="301">
        <f t="shared" si="10"/>
        <v>6.2437171230295449E-2</v>
      </c>
      <c r="E90" s="301">
        <f t="shared" si="10"/>
        <v>6.1281810952221134E-2</v>
      </c>
      <c r="F90" s="301">
        <f t="shared" si="10"/>
        <v>6.1995928913460265E-2</v>
      </c>
      <c r="G90" s="301">
        <f t="shared" si="10"/>
        <v>6.1077495702256721E-2</v>
      </c>
      <c r="H90" s="301">
        <f t="shared" si="10"/>
        <v>6.1462316695965809E-2</v>
      </c>
      <c r="I90" s="301">
        <f t="shared" si="10"/>
        <v>5.9992602764089603E-2</v>
      </c>
      <c r="J90" s="301">
        <f t="shared" si="10"/>
        <v>6.0052246393540051E-2</v>
      </c>
      <c r="K90" s="301">
        <f t="shared" si="10"/>
        <v>6.0382141024674971E-2</v>
      </c>
      <c r="L90" s="301">
        <f t="shared" si="10"/>
        <v>6.0249809725955963E-2</v>
      </c>
      <c r="M90" s="301">
        <f t="shared" si="10"/>
        <v>5.9807129006276973E-2</v>
      </c>
      <c r="N90" s="301">
        <f t="shared" si="10"/>
        <v>5.9891409747539218E-2</v>
      </c>
      <c r="O90" s="301">
        <f t="shared" si="10"/>
        <v>5.9779759147499119E-2</v>
      </c>
      <c r="P90" s="301">
        <f t="shared" si="10"/>
        <v>5.9493381911514001E-2</v>
      </c>
      <c r="Q90" s="301">
        <f t="shared" si="10"/>
        <v>6.0338379616822972E-2</v>
      </c>
      <c r="R90" s="301">
        <f t="shared" si="10"/>
        <v>5.9751055372973365E-2</v>
      </c>
      <c r="S90" s="301">
        <f t="shared" si="10"/>
        <v>5.9759731065494343E-2</v>
      </c>
      <c r="T90" s="301">
        <f t="shared" si="10"/>
        <v>5.8843769271788346E-2</v>
      </c>
      <c r="U90" s="301">
        <f t="shared" si="10"/>
        <v>5.9155304395629875E-2</v>
      </c>
      <c r="V90" s="301">
        <f t="shared" si="10"/>
        <v>5.8829315233573265E-2</v>
      </c>
      <c r="W90" s="301">
        <f t="shared" si="10"/>
        <v>6.0323693809805928E-2</v>
      </c>
      <c r="X90" s="301">
        <f t="shared" si="10"/>
        <v>6.0984383898901977E-2</v>
      </c>
      <c r="Y90" s="301">
        <f t="shared" si="10"/>
        <v>6.0222301910629557E-2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5.7386241066240365E-2</v>
      </c>
      <c r="C91" s="302">
        <f t="shared" si="11"/>
        <v>5.5650027139085116E-2</v>
      </c>
      <c r="D91" s="302">
        <f t="shared" si="11"/>
        <v>5.6511402932642445E-2</v>
      </c>
      <c r="E91" s="302">
        <f t="shared" si="11"/>
        <v>5.2711113657186483E-2</v>
      </c>
      <c r="F91" s="302">
        <f t="shared" si="11"/>
        <v>5.5643671968236857E-2</v>
      </c>
      <c r="G91" s="302">
        <f t="shared" si="11"/>
        <v>5.3788791114222828E-2</v>
      </c>
      <c r="H91" s="302">
        <f t="shared" si="11"/>
        <v>5.3813491152030352E-2</v>
      </c>
      <c r="I91" s="302">
        <f t="shared" si="11"/>
        <v>4.7380717223508451E-2</v>
      </c>
      <c r="J91" s="302">
        <f t="shared" si="11"/>
        <v>4.1596931612506431E-2</v>
      </c>
      <c r="K91" s="302">
        <f t="shared" si="11"/>
        <v>4.6066941649610199E-2</v>
      </c>
      <c r="L91" s="302">
        <f t="shared" si="11"/>
        <v>4.469228739127705E-2</v>
      </c>
      <c r="M91" s="302">
        <f t="shared" si="11"/>
        <v>4.1046899860655559E-2</v>
      </c>
      <c r="N91" s="302">
        <f t="shared" si="11"/>
        <v>4.7048917313496752E-2</v>
      </c>
      <c r="O91" s="302">
        <f t="shared" si="11"/>
        <v>3.9488481794806518E-2</v>
      </c>
      <c r="P91" s="302">
        <f t="shared" si="11"/>
        <v>4.2569444391955112E-2</v>
      </c>
      <c r="Q91" s="302">
        <f t="shared" si="11"/>
        <v>3.7882138807975425E-2</v>
      </c>
      <c r="R91" s="302">
        <f t="shared" si="11"/>
        <v>3.7855639773686778E-2</v>
      </c>
      <c r="S91" s="302">
        <f t="shared" si="11"/>
        <v>3.4860142540774075E-2</v>
      </c>
      <c r="T91" s="302">
        <f t="shared" si="11"/>
        <v>3.7297643073446823E-2</v>
      </c>
      <c r="U91" s="302">
        <f t="shared" si="11"/>
        <v>3.5389349972432989E-2</v>
      </c>
      <c r="V91" s="302">
        <f t="shared" si="11"/>
        <v>3.5672797644531941E-2</v>
      </c>
      <c r="W91" s="302">
        <f t="shared" si="11"/>
        <v>3.3389833630513899E-2</v>
      </c>
      <c r="X91" s="302">
        <f t="shared" si="11"/>
        <v>2.9164917868349391E-2</v>
      </c>
      <c r="Y91" s="302">
        <f t="shared" si="11"/>
        <v>3.6442672698775852E-2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4.9070379106876168E-3</v>
      </c>
      <c r="C92" s="302">
        <f t="shared" si="12"/>
        <v>5.6657730173277692E-3</v>
      </c>
      <c r="D92" s="302">
        <f t="shared" si="12"/>
        <v>5.165131162499185E-3</v>
      </c>
      <c r="E92" s="302">
        <f t="shared" si="12"/>
        <v>7.7071051000041756E-3</v>
      </c>
      <c r="F92" s="302">
        <f t="shared" si="12"/>
        <v>5.5776147081967658E-3</v>
      </c>
      <c r="G92" s="302">
        <f t="shared" si="12"/>
        <v>6.4898644192229391E-3</v>
      </c>
      <c r="H92" s="302">
        <f t="shared" si="12"/>
        <v>6.8220299740903477E-3</v>
      </c>
      <c r="I92" s="302">
        <f t="shared" si="12"/>
        <v>1.1643110384403734E-2</v>
      </c>
      <c r="J92" s="302">
        <f t="shared" si="12"/>
        <v>1.7341156050308282E-2</v>
      </c>
      <c r="K92" s="302">
        <f t="shared" si="12"/>
        <v>1.3282224604631233E-2</v>
      </c>
      <c r="L92" s="302">
        <f t="shared" si="12"/>
        <v>1.4498211529856673E-2</v>
      </c>
      <c r="M92" s="302">
        <f t="shared" si="12"/>
        <v>1.7651639638917985E-2</v>
      </c>
      <c r="N92" s="302">
        <f t="shared" si="12"/>
        <v>1.1870500301673161E-2</v>
      </c>
      <c r="O92" s="302">
        <f t="shared" si="12"/>
        <v>1.9158102384587542E-2</v>
      </c>
      <c r="P92" s="302">
        <f t="shared" si="12"/>
        <v>1.5864606147513359E-2</v>
      </c>
      <c r="Q92" s="302">
        <f t="shared" si="12"/>
        <v>2.1264501146307162E-2</v>
      </c>
      <c r="R92" s="302">
        <f t="shared" si="12"/>
        <v>2.0739982690982251E-2</v>
      </c>
      <c r="S92" s="302">
        <f t="shared" si="12"/>
        <v>2.3708828654772748E-2</v>
      </c>
      <c r="T92" s="302">
        <f t="shared" si="12"/>
        <v>2.0433136352979119E-2</v>
      </c>
      <c r="U92" s="302">
        <f t="shared" si="12"/>
        <v>2.2613006421736765E-2</v>
      </c>
      <c r="V92" s="302">
        <f t="shared" si="12"/>
        <v>2.2023328285995111E-2</v>
      </c>
      <c r="W92" s="302">
        <f t="shared" si="12"/>
        <v>2.5697947142733723E-2</v>
      </c>
      <c r="X92" s="302">
        <f t="shared" si="12"/>
        <v>3.0526939421304081E-2</v>
      </c>
      <c r="Y92" s="302">
        <f t="shared" si="12"/>
        <v>2.2579875330375702E-2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7.5969446982109381E-4</v>
      </c>
      <c r="C93" s="302">
        <f t="shared" si="13"/>
        <v>7.8125477611607581E-4</v>
      </c>
      <c r="D93" s="302">
        <f t="shared" si="13"/>
        <v>7.6063713515382996E-4</v>
      </c>
      <c r="E93" s="302">
        <f t="shared" si="13"/>
        <v>8.63592195030475E-4</v>
      </c>
      <c r="F93" s="302">
        <f t="shared" si="13"/>
        <v>7.7464223702664861E-4</v>
      </c>
      <c r="G93" s="302">
        <f t="shared" si="13"/>
        <v>7.9884016881095544E-4</v>
      </c>
      <c r="H93" s="302">
        <f t="shared" si="13"/>
        <v>8.2679556984512016E-4</v>
      </c>
      <c r="I93" s="302">
        <f t="shared" si="13"/>
        <v>9.6877515617741872E-4</v>
      </c>
      <c r="J93" s="302">
        <f t="shared" si="13"/>
        <v>1.1141587307253432E-3</v>
      </c>
      <c r="K93" s="302">
        <f t="shared" si="13"/>
        <v>1.0329747704335415E-3</v>
      </c>
      <c r="L93" s="302">
        <f t="shared" si="13"/>
        <v>1.0593108048222381E-3</v>
      </c>
      <c r="M93" s="302">
        <f t="shared" si="13"/>
        <v>1.1085895067034319E-3</v>
      </c>
      <c r="N93" s="302">
        <f t="shared" si="13"/>
        <v>9.7199213236930689E-4</v>
      </c>
      <c r="O93" s="302">
        <f t="shared" si="13"/>
        <v>1.1331749681050608E-3</v>
      </c>
      <c r="P93" s="302">
        <f t="shared" si="13"/>
        <v>1.0593313720455349E-3</v>
      </c>
      <c r="Q93" s="302">
        <f t="shared" si="13"/>
        <v>1.1917396625403932E-3</v>
      </c>
      <c r="R93" s="302">
        <f t="shared" si="13"/>
        <v>1.1554329083043333E-3</v>
      </c>
      <c r="S93" s="302">
        <f t="shared" si="13"/>
        <v>1.1907598699475246E-3</v>
      </c>
      <c r="T93" s="302">
        <f t="shared" si="13"/>
        <v>1.1129898453623986E-3</v>
      </c>
      <c r="U93" s="302">
        <f t="shared" si="13"/>
        <v>1.1529480014601144E-3</v>
      </c>
      <c r="V93" s="302">
        <f t="shared" si="13"/>
        <v>1.1331893030461996E-3</v>
      </c>
      <c r="W93" s="302">
        <f t="shared" si="13"/>
        <v>1.2359130365583078E-3</v>
      </c>
      <c r="X93" s="302">
        <f t="shared" si="13"/>
        <v>1.2925266092485084E-3</v>
      </c>
      <c r="Y93" s="302">
        <f t="shared" si="13"/>
        <v>1.1997538814780074E-3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5.2544144538957574E-2</v>
      </c>
      <c r="C94" s="301">
        <f t="shared" si="14"/>
        <v>5.1747545777107461E-2</v>
      </c>
      <c r="D94" s="301">
        <f t="shared" si="14"/>
        <v>5.2030976025246228E-2</v>
      </c>
      <c r="E94" s="301">
        <f t="shared" si="14"/>
        <v>5.106817579351762E-2</v>
      </c>
      <c r="F94" s="301">
        <f t="shared" si="14"/>
        <v>5.1663274094550224E-2</v>
      </c>
      <c r="G94" s="301">
        <f t="shared" si="14"/>
        <v>5.089791308521395E-2</v>
      </c>
      <c r="H94" s="301">
        <f t="shared" si="14"/>
        <v>5.1218597246638173E-2</v>
      </c>
      <c r="I94" s="301">
        <f t="shared" si="14"/>
        <v>4.9993835636741348E-2</v>
      </c>
      <c r="J94" s="301">
        <f t="shared" si="14"/>
        <v>5.0043538661283381E-2</v>
      </c>
      <c r="K94" s="301">
        <f t="shared" si="14"/>
        <v>5.0318450853895823E-2</v>
      </c>
      <c r="L94" s="301">
        <f t="shared" si="14"/>
        <v>5.0208174771629963E-2</v>
      </c>
      <c r="M94" s="301">
        <f t="shared" si="14"/>
        <v>4.9839274171897492E-2</v>
      </c>
      <c r="N94" s="301">
        <f t="shared" si="14"/>
        <v>4.9909508122949364E-2</v>
      </c>
      <c r="O94" s="301">
        <f t="shared" si="14"/>
        <v>4.9816465956249265E-2</v>
      </c>
      <c r="P94" s="301">
        <f t="shared" si="14"/>
        <v>4.9577818259595015E-2</v>
      </c>
      <c r="Q94" s="301">
        <f t="shared" si="14"/>
        <v>5.0281983014019191E-2</v>
      </c>
      <c r="R94" s="301">
        <f t="shared" si="14"/>
        <v>4.9792546144144495E-2</v>
      </c>
      <c r="S94" s="301">
        <f t="shared" si="14"/>
        <v>4.979977588791195E-2</v>
      </c>
      <c r="T94" s="301">
        <f t="shared" si="14"/>
        <v>4.9036474393156969E-2</v>
      </c>
      <c r="U94" s="301">
        <f t="shared" si="14"/>
        <v>4.9296086996358235E-2</v>
      </c>
      <c r="V94" s="301">
        <f t="shared" si="14"/>
        <v>4.9024429361311059E-2</v>
      </c>
      <c r="W94" s="301">
        <f t="shared" si="14"/>
        <v>5.0269744841504961E-2</v>
      </c>
      <c r="X94" s="301">
        <f t="shared" si="14"/>
        <v>5.0820319915751672E-2</v>
      </c>
      <c r="Y94" s="301">
        <f t="shared" si="14"/>
        <v>5.0185251592191303E-2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4.782186755520032E-2</v>
      </c>
      <c r="C95" s="302">
        <f t="shared" si="15"/>
        <v>4.6375022615904253E-2</v>
      </c>
      <c r="D95" s="302">
        <f t="shared" si="15"/>
        <v>4.7092835777202045E-2</v>
      </c>
      <c r="E95" s="302">
        <f t="shared" si="15"/>
        <v>4.3925928047655417E-2</v>
      </c>
      <c r="F95" s="302">
        <f t="shared" si="15"/>
        <v>4.6369726640197381E-2</v>
      </c>
      <c r="G95" s="302">
        <f t="shared" si="15"/>
        <v>4.4823992595185699E-2</v>
      </c>
      <c r="H95" s="302">
        <f t="shared" si="15"/>
        <v>4.4844575960025286E-2</v>
      </c>
      <c r="I95" s="302">
        <f t="shared" si="15"/>
        <v>3.9483931019590385E-2</v>
      </c>
      <c r="J95" s="302">
        <f t="shared" si="15"/>
        <v>3.4664109677088696E-2</v>
      </c>
      <c r="K95" s="302">
        <f t="shared" si="15"/>
        <v>3.8389118041341846E-2</v>
      </c>
      <c r="L95" s="302">
        <f t="shared" si="15"/>
        <v>3.7243572826064199E-2</v>
      </c>
      <c r="M95" s="302">
        <f t="shared" si="15"/>
        <v>3.420574988387963E-2</v>
      </c>
      <c r="N95" s="302">
        <f t="shared" si="15"/>
        <v>3.920743109458065E-2</v>
      </c>
      <c r="O95" s="302">
        <f t="shared" si="15"/>
        <v>3.2907068162338758E-2</v>
      </c>
      <c r="P95" s="302">
        <f t="shared" si="15"/>
        <v>3.5474536993295926E-2</v>
      </c>
      <c r="Q95" s="302">
        <f t="shared" si="15"/>
        <v>3.1568449006646203E-2</v>
      </c>
      <c r="R95" s="302">
        <f t="shared" si="15"/>
        <v>3.1546366478072331E-2</v>
      </c>
      <c r="S95" s="302">
        <f t="shared" si="15"/>
        <v>2.9050118783978389E-2</v>
      </c>
      <c r="T95" s="302">
        <f t="shared" si="15"/>
        <v>3.1081369227872364E-2</v>
      </c>
      <c r="U95" s="302">
        <f t="shared" si="15"/>
        <v>2.9491124977027501E-2</v>
      </c>
      <c r="V95" s="302">
        <f t="shared" si="15"/>
        <v>2.9727331370443297E-2</v>
      </c>
      <c r="W95" s="302">
        <f t="shared" si="15"/>
        <v>2.7824861358761596E-2</v>
      </c>
      <c r="X95" s="302">
        <f t="shared" si="15"/>
        <v>2.4304098223624501E-2</v>
      </c>
      <c r="Y95" s="302">
        <f t="shared" si="15"/>
        <v>3.0368893915646542E-2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4.0891982589063482E-3</v>
      </c>
      <c r="C96" s="302">
        <f t="shared" si="16"/>
        <v>4.7214775144398076E-3</v>
      </c>
      <c r="D96" s="302">
        <f t="shared" si="16"/>
        <v>4.3042759687493227E-3</v>
      </c>
      <c r="E96" s="302">
        <f t="shared" si="16"/>
        <v>6.4225875833368142E-3</v>
      </c>
      <c r="F96" s="302">
        <f t="shared" si="16"/>
        <v>4.6480122568306383E-3</v>
      </c>
      <c r="G96" s="302">
        <f t="shared" si="16"/>
        <v>5.4082203493524515E-3</v>
      </c>
      <c r="H96" s="302">
        <f t="shared" si="16"/>
        <v>5.6850249784086227E-3</v>
      </c>
      <c r="I96" s="302">
        <f t="shared" si="16"/>
        <v>9.7025919870031181E-3</v>
      </c>
      <c r="J96" s="302">
        <f t="shared" si="16"/>
        <v>1.4450963375256899E-2</v>
      </c>
      <c r="K96" s="302">
        <f t="shared" si="16"/>
        <v>1.1068520503859361E-2</v>
      </c>
      <c r="L96" s="302">
        <f t="shared" si="16"/>
        <v>1.2081842941547226E-2</v>
      </c>
      <c r="M96" s="302">
        <f t="shared" si="16"/>
        <v>1.4709699699098329E-2</v>
      </c>
      <c r="N96" s="302">
        <f t="shared" si="16"/>
        <v>9.892083584727639E-3</v>
      </c>
      <c r="O96" s="302">
        <f t="shared" si="16"/>
        <v>1.5965085320489618E-2</v>
      </c>
      <c r="P96" s="302">
        <f t="shared" si="16"/>
        <v>1.3220505122927797E-2</v>
      </c>
      <c r="Q96" s="302">
        <f t="shared" si="16"/>
        <v>1.7720417621922651E-2</v>
      </c>
      <c r="R96" s="302">
        <f t="shared" si="16"/>
        <v>1.7283318909151895E-2</v>
      </c>
      <c r="S96" s="302">
        <f t="shared" si="16"/>
        <v>1.9757357212310627E-2</v>
      </c>
      <c r="T96" s="302">
        <f t="shared" si="16"/>
        <v>1.7027613627482608E-2</v>
      </c>
      <c r="U96" s="302">
        <f t="shared" si="16"/>
        <v>1.8844172018113978E-2</v>
      </c>
      <c r="V96" s="302">
        <f t="shared" si="16"/>
        <v>1.8352773571662588E-2</v>
      </c>
      <c r="W96" s="302">
        <f t="shared" si="16"/>
        <v>2.1414955952278106E-2</v>
      </c>
      <c r="X96" s="302">
        <f t="shared" si="16"/>
        <v>2.5439116184420074E-2</v>
      </c>
      <c r="Y96" s="302">
        <f t="shared" si="16"/>
        <v>1.8816562775313087E-2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6.3307872485091174E-4</v>
      </c>
      <c r="C97" s="302">
        <f t="shared" si="17"/>
        <v>6.5104564676339626E-4</v>
      </c>
      <c r="D97" s="302">
        <f t="shared" si="17"/>
        <v>6.3386427929485855E-4</v>
      </c>
      <c r="E97" s="302">
        <f t="shared" si="17"/>
        <v>7.1966016252539592E-4</v>
      </c>
      <c r="F97" s="302">
        <f t="shared" si="17"/>
        <v>6.4553519752220717E-4</v>
      </c>
      <c r="G97" s="302">
        <f t="shared" si="17"/>
        <v>6.657001406757964E-4</v>
      </c>
      <c r="H97" s="302">
        <f t="shared" si="17"/>
        <v>6.88996308204267E-4</v>
      </c>
      <c r="I97" s="302">
        <f t="shared" si="17"/>
        <v>8.0731263014784929E-4</v>
      </c>
      <c r="J97" s="302">
        <f t="shared" si="17"/>
        <v>9.2846560893778611E-4</v>
      </c>
      <c r="K97" s="302">
        <f t="shared" si="17"/>
        <v>8.6081230869461802E-4</v>
      </c>
      <c r="L97" s="302">
        <f t="shared" si="17"/>
        <v>8.8275900401853171E-4</v>
      </c>
      <c r="M97" s="302">
        <f t="shared" si="17"/>
        <v>9.238245889195266E-4</v>
      </c>
      <c r="N97" s="302">
        <f t="shared" si="17"/>
        <v>8.0999344364108921E-4</v>
      </c>
      <c r="O97" s="302">
        <f t="shared" si="17"/>
        <v>9.4431247342088354E-4</v>
      </c>
      <c r="P97" s="302">
        <f t="shared" si="17"/>
        <v>8.8277614337127909E-4</v>
      </c>
      <c r="Q97" s="302">
        <f t="shared" si="17"/>
        <v>9.9311638545032752E-4</v>
      </c>
      <c r="R97" s="302">
        <f t="shared" si="17"/>
        <v>9.6286075692027782E-4</v>
      </c>
      <c r="S97" s="302">
        <f t="shared" si="17"/>
        <v>9.9229989162293703E-4</v>
      </c>
      <c r="T97" s="302">
        <f t="shared" si="17"/>
        <v>9.2749153780199913E-4</v>
      </c>
      <c r="U97" s="302">
        <f t="shared" si="17"/>
        <v>9.6079000121676215E-4</v>
      </c>
      <c r="V97" s="302">
        <f t="shared" si="17"/>
        <v>9.4432441920516642E-4</v>
      </c>
      <c r="W97" s="302">
        <f t="shared" si="17"/>
        <v>1.0299275304652567E-3</v>
      </c>
      <c r="X97" s="302">
        <f t="shared" si="17"/>
        <v>1.0771055077070906E-3</v>
      </c>
      <c r="Y97" s="302">
        <f t="shared" si="17"/>
        <v>9.9979490123167287E-4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0.57996313178059322</v>
      </c>
      <c r="C98" s="301">
        <f t="shared" si="18"/>
        <v>0.57784471880672106</v>
      </c>
      <c r="D98" s="301">
        <f t="shared" si="18"/>
        <v>0.5809128283837276</v>
      </c>
      <c r="E98" s="301">
        <f t="shared" si="18"/>
        <v>0.56360005753228948</v>
      </c>
      <c r="F98" s="301">
        <f t="shared" si="18"/>
        <v>0.57895956599444121</v>
      </c>
      <c r="G98" s="301">
        <f t="shared" si="18"/>
        <v>0.57670660815249497</v>
      </c>
      <c r="H98" s="301">
        <f t="shared" si="18"/>
        <v>0.57019138730266528</v>
      </c>
      <c r="I98" s="301">
        <f t="shared" si="18"/>
        <v>0.54665596384370907</v>
      </c>
      <c r="J98" s="301">
        <f t="shared" si="18"/>
        <v>0.51898059520106399</v>
      </c>
      <c r="K98" s="301">
        <f t="shared" si="18"/>
        <v>0.53331112382671175</v>
      </c>
      <c r="L98" s="301">
        <f t="shared" si="18"/>
        <v>0.52874310911604983</v>
      </c>
      <c r="M98" s="301">
        <f t="shared" si="18"/>
        <v>0.52077056756790163</v>
      </c>
      <c r="N98" s="301">
        <f t="shared" si="18"/>
        <v>0.54632764588307614</v>
      </c>
      <c r="O98" s="301">
        <f t="shared" si="18"/>
        <v>0.51640244695231863</v>
      </c>
      <c r="P98" s="301">
        <f t="shared" si="18"/>
        <v>0.53086968183048133</v>
      </c>
      <c r="Q98" s="301">
        <f t="shared" si="18"/>
        <v>0.50400453838643122</v>
      </c>
      <c r="R98" s="301">
        <f t="shared" si="18"/>
        <v>0.51248518750352223</v>
      </c>
      <c r="S98" s="301">
        <f t="shared" si="18"/>
        <v>0.50622227078569104</v>
      </c>
      <c r="T98" s="301">
        <f t="shared" si="18"/>
        <v>0.52294966781873031</v>
      </c>
      <c r="U98" s="301">
        <f t="shared" si="18"/>
        <v>0.51485659118021243</v>
      </c>
      <c r="V98" s="301">
        <f t="shared" si="18"/>
        <v>0.51938302598423158</v>
      </c>
      <c r="W98" s="301">
        <f t="shared" si="18"/>
        <v>0.49646833055763079</v>
      </c>
      <c r="X98" s="301">
        <f t="shared" si="18"/>
        <v>0.485170372472226</v>
      </c>
      <c r="Y98" s="301">
        <f t="shared" si="18"/>
        <v>0.50312641486963761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0.10012378181032229</v>
      </c>
      <c r="C99" s="301">
        <f t="shared" si="19"/>
        <v>9.9634684511076529E-2</v>
      </c>
      <c r="D99" s="301">
        <f t="shared" si="19"/>
        <v>9.9855798776954691E-2</v>
      </c>
      <c r="E99" s="301">
        <f t="shared" si="19"/>
        <v>9.8775546408632425E-2</v>
      </c>
      <c r="F99" s="301">
        <f t="shared" si="19"/>
        <v>9.9585478481045583E-2</v>
      </c>
      <c r="G99" s="301">
        <f t="shared" si="19"/>
        <v>9.9128268818090115E-2</v>
      </c>
      <c r="H99" s="301">
        <f t="shared" si="19"/>
        <v>9.9084632904493375E-2</v>
      </c>
      <c r="I99" s="301">
        <f t="shared" si="19"/>
        <v>9.7353534567844555E-2</v>
      </c>
      <c r="J99" s="301">
        <f t="shared" si="19"/>
        <v>9.5580439805279513E-2</v>
      </c>
      <c r="K99" s="301">
        <f t="shared" si="19"/>
        <v>9.683117358303367E-2</v>
      </c>
      <c r="L99" s="301">
        <f t="shared" si="19"/>
        <v>9.6455430998767674E-2</v>
      </c>
      <c r="M99" s="301">
        <f t="shared" si="19"/>
        <v>9.5515709827098699E-2</v>
      </c>
      <c r="N99" s="301">
        <f t="shared" si="19"/>
        <v>9.727841456348868E-2</v>
      </c>
      <c r="O99" s="301">
        <f t="shared" si="19"/>
        <v>9.5100259328563502E-2</v>
      </c>
      <c r="P99" s="301">
        <f t="shared" si="19"/>
        <v>9.6051427637690534E-2</v>
      </c>
      <c r="Q99" s="301">
        <f t="shared" si="19"/>
        <v>9.4432539135929625E-2</v>
      </c>
      <c r="R99" s="301">
        <f t="shared" si="19"/>
        <v>9.4669799601364221E-2</v>
      </c>
      <c r="S99" s="301">
        <f t="shared" si="19"/>
        <v>9.3890379072614244E-2</v>
      </c>
      <c r="T99" s="301">
        <f t="shared" si="19"/>
        <v>9.4792568036635688E-2</v>
      </c>
      <c r="U99" s="301">
        <f t="shared" si="19"/>
        <v>9.4216617327190541E-2</v>
      </c>
      <c r="V99" s="301">
        <f t="shared" si="19"/>
        <v>9.4372330311881567E-2</v>
      </c>
      <c r="W99" s="301">
        <f t="shared" si="19"/>
        <v>9.3289967748938052E-2</v>
      </c>
      <c r="X99" s="301">
        <f t="shared" si="19"/>
        <v>9.2054479294036762E-2</v>
      </c>
      <c r="Y99" s="301">
        <f t="shared" si="19"/>
        <v>9.4151832286377177E-2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4.7985146163465532E-2</v>
      </c>
      <c r="C100" s="302">
        <f t="shared" si="20"/>
        <v>4.7358982529511817E-2</v>
      </c>
      <c r="D100" s="302">
        <f t="shared" si="20"/>
        <v>4.7635841068431627E-2</v>
      </c>
      <c r="E100" s="302">
        <f t="shared" si="20"/>
        <v>4.6421193425484772E-2</v>
      </c>
      <c r="F100" s="302">
        <f t="shared" si="20"/>
        <v>4.7318199328264754E-2</v>
      </c>
      <c r="G100" s="302">
        <f t="shared" si="20"/>
        <v>4.6698148956227731E-2</v>
      </c>
      <c r="H100" s="302">
        <f t="shared" si="20"/>
        <v>4.6749140325584637E-2</v>
      </c>
      <c r="I100" s="302">
        <f t="shared" si="20"/>
        <v>4.4808157869273751E-2</v>
      </c>
      <c r="J100" s="302">
        <f t="shared" si="20"/>
        <v>4.3078564234550781E-2</v>
      </c>
      <c r="K100" s="302">
        <f t="shared" si="20"/>
        <v>4.4386219678910675E-2</v>
      </c>
      <c r="L100" s="302">
        <f t="shared" si="20"/>
        <v>4.3986172158783018E-2</v>
      </c>
      <c r="M100" s="302">
        <f t="shared" si="20"/>
        <v>4.2959423949254401E-2</v>
      </c>
      <c r="N100" s="302">
        <f t="shared" si="20"/>
        <v>4.4713470537013571E-2</v>
      </c>
      <c r="O100" s="302">
        <f t="shared" si="20"/>
        <v>4.2528781798396108E-2</v>
      </c>
      <c r="P100" s="302">
        <f t="shared" si="20"/>
        <v>4.3428202831794972E-2</v>
      </c>
      <c r="Q100" s="302">
        <f t="shared" si="20"/>
        <v>4.1968885511887426E-2</v>
      </c>
      <c r="R100" s="302">
        <f t="shared" si="20"/>
        <v>4.2081870866386942E-2</v>
      </c>
      <c r="S100" s="302">
        <f t="shared" si="20"/>
        <v>4.127963447285387E-2</v>
      </c>
      <c r="T100" s="302">
        <f t="shared" si="20"/>
        <v>4.2019575560563301E-2</v>
      </c>
      <c r="U100" s="302">
        <f t="shared" si="20"/>
        <v>4.1490747995732942E-2</v>
      </c>
      <c r="V100" s="302">
        <f t="shared" si="20"/>
        <v>4.1585250950465183E-2</v>
      </c>
      <c r="W100" s="302">
        <f t="shared" si="20"/>
        <v>4.0776462093145206E-2</v>
      </c>
      <c r="X100" s="302">
        <f t="shared" si="20"/>
        <v>3.9595562062055653E-2</v>
      </c>
      <c r="Y100" s="302">
        <f t="shared" si="20"/>
        <v>4.1643783343835949E-2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4.1914414240514529E-2</v>
      </c>
      <c r="C101" s="302">
        <f t="shared" si="21"/>
        <v>4.1761314786335872E-2</v>
      </c>
      <c r="D101" s="302">
        <f t="shared" si="21"/>
        <v>4.198304959791109E-2</v>
      </c>
      <c r="E101" s="302">
        <f t="shared" si="21"/>
        <v>4.0731841358362511E-2</v>
      </c>
      <c r="F101" s="302">
        <f t="shared" si="21"/>
        <v>4.1841885712797185E-2</v>
      </c>
      <c r="G101" s="302">
        <f t="shared" si="21"/>
        <v>4.1679062589948287E-2</v>
      </c>
      <c r="H101" s="302">
        <f t="shared" si="21"/>
        <v>4.1208202201409826E-2</v>
      </c>
      <c r="I101" s="302">
        <f t="shared" si="21"/>
        <v>3.9507277721683033E-2</v>
      </c>
      <c r="J101" s="302">
        <f t="shared" si="21"/>
        <v>3.7507155986383475E-2</v>
      </c>
      <c r="K101" s="302">
        <f t="shared" si="21"/>
        <v>3.8542835118704918E-2</v>
      </c>
      <c r="L101" s="302">
        <f t="shared" si="21"/>
        <v>3.8212700925085379E-2</v>
      </c>
      <c r="M101" s="302">
        <f t="shared" si="21"/>
        <v>3.7636518766793942E-2</v>
      </c>
      <c r="N101" s="302">
        <f t="shared" si="21"/>
        <v>3.9483549911671544E-2</v>
      </c>
      <c r="O101" s="302">
        <f t="shared" si="21"/>
        <v>3.7320831084420143E-2</v>
      </c>
      <c r="P101" s="302">
        <f t="shared" si="21"/>
        <v>3.8366390090449398E-2</v>
      </c>
      <c r="Q101" s="302">
        <f t="shared" si="21"/>
        <v>3.6424823999019397E-2</v>
      </c>
      <c r="R101" s="302">
        <f t="shared" si="21"/>
        <v>3.7037727510714796E-2</v>
      </c>
      <c r="S101" s="302">
        <f t="shared" si="21"/>
        <v>3.6585101350049942E-2</v>
      </c>
      <c r="T101" s="302">
        <f t="shared" si="21"/>
        <v>3.7794004140570089E-2</v>
      </c>
      <c r="U101" s="302">
        <f t="shared" si="21"/>
        <v>3.7209110811806889E-2</v>
      </c>
      <c r="V101" s="302">
        <f t="shared" si="21"/>
        <v>3.7536239991252947E-2</v>
      </c>
      <c r="W101" s="302">
        <f t="shared" si="21"/>
        <v>3.5880176038778952E-2</v>
      </c>
      <c r="X101" s="302">
        <f t="shared" si="21"/>
        <v>3.5063663282511585E-2</v>
      </c>
      <c r="Y101" s="302">
        <f t="shared" si="21"/>
        <v>3.6361361287649725E-2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3.0071239430418308E-3</v>
      </c>
      <c r="C102" s="302">
        <f t="shared" si="22"/>
        <v>3.0924668221261314E-3</v>
      </c>
      <c r="D102" s="302">
        <f t="shared" si="22"/>
        <v>3.0108553266505779E-3</v>
      </c>
      <c r="E102" s="302">
        <f t="shared" si="22"/>
        <v>3.4183857719956314E-3</v>
      </c>
      <c r="F102" s="302">
        <f t="shared" si="22"/>
        <v>3.066292188230485E-3</v>
      </c>
      <c r="G102" s="302">
        <f t="shared" si="22"/>
        <v>3.1620756682100345E-3</v>
      </c>
      <c r="H102" s="302">
        <f t="shared" si="22"/>
        <v>3.2727324639702676E-3</v>
      </c>
      <c r="I102" s="302">
        <f t="shared" si="22"/>
        <v>3.8347349932022819E-3</v>
      </c>
      <c r="J102" s="302">
        <f t="shared" si="22"/>
        <v>4.4102116424544844E-3</v>
      </c>
      <c r="K102" s="302">
        <f t="shared" si="22"/>
        <v>4.0888584662994339E-3</v>
      </c>
      <c r="L102" s="302">
        <f t="shared" si="22"/>
        <v>4.1931052690880261E-3</v>
      </c>
      <c r="M102" s="302">
        <f t="shared" si="22"/>
        <v>4.3881667973677532E-3</v>
      </c>
      <c r="N102" s="302">
        <f t="shared" si="22"/>
        <v>3.8474688572951734E-3</v>
      </c>
      <c r="O102" s="302">
        <f t="shared" si="22"/>
        <v>4.4854842487491962E-3</v>
      </c>
      <c r="P102" s="302">
        <f t="shared" si="22"/>
        <v>4.193186681013576E-3</v>
      </c>
      <c r="Q102" s="302">
        <f t="shared" si="22"/>
        <v>4.7173028308890551E-3</v>
      </c>
      <c r="R102" s="302">
        <f t="shared" si="22"/>
        <v>4.573588595371319E-3</v>
      </c>
      <c r="S102" s="302">
        <f t="shared" si="22"/>
        <v>4.7134244852089511E-3</v>
      </c>
      <c r="T102" s="302">
        <f t="shared" si="22"/>
        <v>4.4055848045594951E-3</v>
      </c>
      <c r="U102" s="302">
        <f t="shared" si="22"/>
        <v>4.5637525057796204E-3</v>
      </c>
      <c r="V102" s="302">
        <f t="shared" si="22"/>
        <v>4.4855409912245396E-3</v>
      </c>
      <c r="W102" s="302">
        <f t="shared" si="22"/>
        <v>4.8921557697099707E-3</v>
      </c>
      <c r="X102" s="302">
        <f t="shared" si="22"/>
        <v>5.1162511616086809E-3</v>
      </c>
      <c r="Y102" s="302">
        <f t="shared" si="22"/>
        <v>4.7490257808504455E-3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6.0142478860836616E-3</v>
      </c>
      <c r="C103" s="302">
        <f t="shared" si="23"/>
        <v>6.1849336442522627E-3</v>
      </c>
      <c r="D103" s="302">
        <f t="shared" si="23"/>
        <v>6.0217106533011567E-3</v>
      </c>
      <c r="E103" s="302">
        <f t="shared" si="23"/>
        <v>6.8367715439912628E-3</v>
      </c>
      <c r="F103" s="302">
        <f t="shared" si="23"/>
        <v>6.13258437646097E-3</v>
      </c>
      <c r="G103" s="302">
        <f t="shared" si="23"/>
        <v>6.3241513364200681E-3</v>
      </c>
      <c r="H103" s="302">
        <f t="shared" si="23"/>
        <v>6.5454649279405351E-3</v>
      </c>
      <c r="I103" s="302">
        <f t="shared" si="23"/>
        <v>7.6694699864045639E-3</v>
      </c>
      <c r="J103" s="302">
        <f t="shared" si="23"/>
        <v>8.8204232849089688E-3</v>
      </c>
      <c r="K103" s="302">
        <f t="shared" si="23"/>
        <v>8.1777169325988695E-3</v>
      </c>
      <c r="L103" s="302">
        <f t="shared" si="23"/>
        <v>8.3862105381760522E-3</v>
      </c>
      <c r="M103" s="302">
        <f t="shared" si="23"/>
        <v>8.7763335947355046E-3</v>
      </c>
      <c r="N103" s="302">
        <f t="shared" si="23"/>
        <v>7.6949377145903467E-3</v>
      </c>
      <c r="O103" s="302">
        <f t="shared" si="23"/>
        <v>8.9709684974983925E-3</v>
      </c>
      <c r="P103" s="302">
        <f t="shared" si="23"/>
        <v>8.3863733620271521E-3</v>
      </c>
      <c r="Q103" s="302">
        <f t="shared" si="23"/>
        <v>9.4346056617781102E-3</v>
      </c>
      <c r="R103" s="302">
        <f t="shared" si="23"/>
        <v>9.1471771907426398E-3</v>
      </c>
      <c r="S103" s="302">
        <f t="shared" si="23"/>
        <v>9.4268489704179021E-3</v>
      </c>
      <c r="T103" s="302">
        <f t="shared" si="23"/>
        <v>8.8111696091189885E-3</v>
      </c>
      <c r="U103" s="302">
        <f t="shared" si="23"/>
        <v>9.127505011559239E-3</v>
      </c>
      <c r="V103" s="302">
        <f t="shared" si="23"/>
        <v>8.971081982449081E-3</v>
      </c>
      <c r="W103" s="302">
        <f t="shared" si="23"/>
        <v>9.7843115394199397E-3</v>
      </c>
      <c r="X103" s="302">
        <f t="shared" si="23"/>
        <v>1.0232502323217362E-2</v>
      </c>
      <c r="Y103" s="302">
        <f t="shared" si="23"/>
        <v>9.4980515617008911E-3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1.2028495772167323E-3</v>
      </c>
      <c r="C104" s="302">
        <f t="shared" si="24"/>
        <v>1.2369867288504525E-3</v>
      </c>
      <c r="D104" s="302">
        <f t="shared" si="24"/>
        <v>1.2043421306602306E-3</v>
      </c>
      <c r="E104" s="302">
        <f t="shared" si="24"/>
        <v>1.3673543087982523E-3</v>
      </c>
      <c r="F104" s="302">
        <f t="shared" si="24"/>
        <v>1.226516875292194E-3</v>
      </c>
      <c r="G104" s="302">
        <f t="shared" si="24"/>
        <v>1.2648302672840137E-3</v>
      </c>
      <c r="H104" s="302">
        <f t="shared" si="24"/>
        <v>1.3090929855881066E-3</v>
      </c>
      <c r="I104" s="302">
        <f t="shared" si="24"/>
        <v>1.5338939972809132E-3</v>
      </c>
      <c r="J104" s="302">
        <f t="shared" si="24"/>
        <v>1.7640846569817934E-3</v>
      </c>
      <c r="K104" s="302">
        <f t="shared" si="24"/>
        <v>1.635543386519774E-3</v>
      </c>
      <c r="L104" s="302">
        <f t="shared" si="24"/>
        <v>1.6772421076352107E-3</v>
      </c>
      <c r="M104" s="302">
        <f t="shared" si="24"/>
        <v>1.7552667189471005E-3</v>
      </c>
      <c r="N104" s="302">
        <f t="shared" si="24"/>
        <v>1.5389875429180693E-3</v>
      </c>
      <c r="O104" s="302">
        <f t="shared" si="24"/>
        <v>1.7941936994996788E-3</v>
      </c>
      <c r="P104" s="302">
        <f t="shared" si="24"/>
        <v>1.6772746724054309E-3</v>
      </c>
      <c r="Q104" s="302">
        <f t="shared" si="24"/>
        <v>1.8869211323556221E-3</v>
      </c>
      <c r="R104" s="302">
        <f t="shared" si="24"/>
        <v>1.8294354381485284E-3</v>
      </c>
      <c r="S104" s="302">
        <f t="shared" si="24"/>
        <v>1.8853697940835804E-3</v>
      </c>
      <c r="T104" s="302">
        <f t="shared" si="24"/>
        <v>1.7622339218237978E-3</v>
      </c>
      <c r="U104" s="302">
        <f t="shared" si="24"/>
        <v>1.8255010023118484E-3</v>
      </c>
      <c r="V104" s="302">
        <f t="shared" si="24"/>
        <v>1.7942163964898162E-3</v>
      </c>
      <c r="W104" s="302">
        <f t="shared" si="24"/>
        <v>1.956862307883988E-3</v>
      </c>
      <c r="X104" s="302">
        <f t="shared" si="24"/>
        <v>2.0465004646434727E-3</v>
      </c>
      <c r="Y104" s="302">
        <f t="shared" si="24"/>
        <v>1.8996103123401786E-3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6.5956145480086215E-2</v>
      </c>
      <c r="C105" s="301">
        <f t="shared" si="25"/>
        <v>6.69349518947773E-2</v>
      </c>
      <c r="D105" s="301">
        <f t="shared" si="25"/>
        <v>6.6072781943553843E-2</v>
      </c>
      <c r="E105" s="301">
        <f t="shared" si="25"/>
        <v>7.0717972637229093E-2</v>
      </c>
      <c r="F105" s="301">
        <f t="shared" si="25"/>
        <v>6.675080462788284E-2</v>
      </c>
      <c r="G105" s="301">
        <f t="shared" si="25"/>
        <v>6.7709003054354913E-2</v>
      </c>
      <c r="H105" s="301">
        <f t="shared" si="25"/>
        <v>6.9088145982244512E-2</v>
      </c>
      <c r="I105" s="301">
        <f t="shared" si="25"/>
        <v>7.5323502564843159E-2</v>
      </c>
      <c r="J105" s="301">
        <f t="shared" si="25"/>
        <v>8.1806295813898505E-2</v>
      </c>
      <c r="K105" s="301">
        <f t="shared" si="25"/>
        <v>7.8288637820606743E-2</v>
      </c>
      <c r="L105" s="301">
        <f t="shared" si="25"/>
        <v>7.9418230106500079E-2</v>
      </c>
      <c r="M105" s="301">
        <f t="shared" si="25"/>
        <v>8.1497601712831588E-2</v>
      </c>
      <c r="N105" s="301">
        <f t="shared" si="25"/>
        <v>7.5449073356939983E-2</v>
      </c>
      <c r="O105" s="301">
        <f t="shared" si="25"/>
        <v>8.2505161523106413E-2</v>
      </c>
      <c r="P105" s="301">
        <f t="shared" si="25"/>
        <v>7.9255519665227009E-2</v>
      </c>
      <c r="Q105" s="301">
        <f t="shared" si="25"/>
        <v>8.5173535204423195E-2</v>
      </c>
      <c r="R105" s="301">
        <f t="shared" si="25"/>
        <v>8.3424779451029829E-2</v>
      </c>
      <c r="S105" s="301">
        <f t="shared" si="25"/>
        <v>8.4821674123587057E-2</v>
      </c>
      <c r="T105" s="301">
        <f t="shared" si="25"/>
        <v>8.1345635414748652E-2</v>
      </c>
      <c r="U105" s="301">
        <f t="shared" si="25"/>
        <v>8.309217139601642E-2</v>
      </c>
      <c r="V105" s="301">
        <f t="shared" si="25"/>
        <v>8.2193650119372019E-2</v>
      </c>
      <c r="W105" s="301">
        <f t="shared" si="25"/>
        <v>8.6887861028831573E-2</v>
      </c>
      <c r="X105" s="301">
        <f t="shared" si="25"/>
        <v>8.9110828207358606E-2</v>
      </c>
      <c r="Y105" s="301">
        <f t="shared" si="25"/>
        <v>8.5292809305536954E-2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1.8860674913896744E-2</v>
      </c>
      <c r="C106" s="302">
        <f t="shared" si="26"/>
        <v>1.8755808202116215E-2</v>
      </c>
      <c r="D106" s="302">
        <f t="shared" si="26"/>
        <v>1.8915741302419652E-2</v>
      </c>
      <c r="E106" s="302">
        <f t="shared" si="26"/>
        <v>1.8484135561001015E-2</v>
      </c>
      <c r="F106" s="302">
        <f t="shared" si="26"/>
        <v>1.8897691157224082E-2</v>
      </c>
      <c r="G106" s="302">
        <f t="shared" si="26"/>
        <v>1.8637946587154241E-2</v>
      </c>
      <c r="H106" s="302">
        <f t="shared" si="26"/>
        <v>1.8663284745283764E-2</v>
      </c>
      <c r="I106" s="302">
        <f t="shared" si="26"/>
        <v>1.7892890420009553E-2</v>
      </c>
      <c r="J106" s="302">
        <f t="shared" si="26"/>
        <v>1.7250645455080003E-2</v>
      </c>
      <c r="K106" s="302">
        <f t="shared" si="26"/>
        <v>1.7726993438889907E-2</v>
      </c>
      <c r="L106" s="302">
        <f t="shared" si="26"/>
        <v>1.7559832292614968E-2</v>
      </c>
      <c r="M106" s="302">
        <f t="shared" si="26"/>
        <v>1.7204955809200471E-2</v>
      </c>
      <c r="N106" s="302">
        <f t="shared" si="26"/>
        <v>1.7856934744983847E-2</v>
      </c>
      <c r="O106" s="302">
        <f t="shared" si="26"/>
        <v>1.7003370526944651E-2</v>
      </c>
      <c r="P106" s="302">
        <f t="shared" si="26"/>
        <v>1.7367110822939003E-2</v>
      </c>
      <c r="Q106" s="302">
        <f t="shared" si="26"/>
        <v>1.6818582933313109E-2</v>
      </c>
      <c r="R106" s="302">
        <f t="shared" si="26"/>
        <v>1.6827805729538379E-2</v>
      </c>
      <c r="S106" s="302">
        <f t="shared" si="26"/>
        <v>1.6487088402706435E-2</v>
      </c>
      <c r="T106" s="302">
        <f t="shared" si="26"/>
        <v>1.6796267201365293E-2</v>
      </c>
      <c r="U106" s="302">
        <f t="shared" si="26"/>
        <v>1.6591136140611144E-2</v>
      </c>
      <c r="V106" s="302">
        <f t="shared" si="26"/>
        <v>1.665054380128728E-2</v>
      </c>
      <c r="W106" s="302">
        <f t="shared" si="26"/>
        <v>1.6356155625976958E-2</v>
      </c>
      <c r="X106" s="302">
        <f t="shared" si="26"/>
        <v>1.5811665410548879E-2</v>
      </c>
      <c r="Y106" s="302">
        <f t="shared" si="26"/>
        <v>1.6536277532185381E-2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7.8952359234210207E-3</v>
      </c>
      <c r="C107" s="302">
        <f t="shared" si="27"/>
        <v>7.86639724507158E-3</v>
      </c>
      <c r="D107" s="302">
        <f t="shared" si="27"/>
        <v>7.9081644671965476E-3</v>
      </c>
      <c r="E107" s="302">
        <f t="shared" si="27"/>
        <v>7.6724798126555395E-3</v>
      </c>
      <c r="F107" s="302">
        <f t="shared" si="27"/>
        <v>7.8815740400836783E-3</v>
      </c>
      <c r="G107" s="302">
        <f t="shared" si="27"/>
        <v>7.8509037565553507E-3</v>
      </c>
      <c r="H107" s="302">
        <f t="shared" si="27"/>
        <v>7.7622098329525446E-3</v>
      </c>
      <c r="I107" s="302">
        <f t="shared" si="27"/>
        <v>7.4418140860788001E-3</v>
      </c>
      <c r="J107" s="302">
        <f t="shared" si="27"/>
        <v>7.0650598533907915E-3</v>
      </c>
      <c r="K107" s="302">
        <f t="shared" si="27"/>
        <v>7.2601462273460798E-3</v>
      </c>
      <c r="L107" s="302">
        <f t="shared" si="27"/>
        <v>7.1979602850576327E-3</v>
      </c>
      <c r="M107" s="302">
        <f t="shared" si="27"/>
        <v>7.0894273577340383E-3</v>
      </c>
      <c r="N107" s="302">
        <f t="shared" si="27"/>
        <v>7.4373445816998994E-3</v>
      </c>
      <c r="O107" s="302">
        <f t="shared" si="27"/>
        <v>7.0299626419406359E-3</v>
      </c>
      <c r="P107" s="302">
        <f t="shared" si="27"/>
        <v>7.2269100447383879E-3</v>
      </c>
      <c r="Q107" s="302">
        <f t="shared" si="27"/>
        <v>6.8611856840258105E-3</v>
      </c>
      <c r="R107" s="302">
        <f t="shared" si="27"/>
        <v>6.976635652987828E-3</v>
      </c>
      <c r="S107" s="302">
        <f t="shared" si="27"/>
        <v>6.8913764315883547E-3</v>
      </c>
      <c r="T107" s="302">
        <f t="shared" si="27"/>
        <v>7.119092192683564E-3</v>
      </c>
      <c r="U107" s="302">
        <f t="shared" si="27"/>
        <v>7.0089183800633482E-3</v>
      </c>
      <c r="V107" s="302">
        <f t="shared" si="27"/>
        <v>7.0705382809008325E-3</v>
      </c>
      <c r="W107" s="302">
        <f t="shared" si="27"/>
        <v>6.7585927164458947E-3</v>
      </c>
      <c r="X107" s="302">
        <f t="shared" si="27"/>
        <v>6.6047897595866677E-3</v>
      </c>
      <c r="Y107" s="302">
        <f t="shared" si="27"/>
        <v>6.8492314890863755E-3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3.9200234642768457E-2</v>
      </c>
      <c r="C108" s="302">
        <f t="shared" si="28"/>
        <v>4.0312746447589497E-2</v>
      </c>
      <c r="D108" s="302">
        <f t="shared" si="28"/>
        <v>3.9248876173937644E-2</v>
      </c>
      <c r="E108" s="302">
        <f t="shared" si="28"/>
        <v>4.4561357263572528E-2</v>
      </c>
      <c r="F108" s="302">
        <f t="shared" si="28"/>
        <v>3.9971539430575083E-2</v>
      </c>
      <c r="G108" s="302">
        <f t="shared" si="28"/>
        <v>4.1220152710645323E-2</v>
      </c>
      <c r="H108" s="302">
        <f t="shared" si="28"/>
        <v>4.2662651404008205E-2</v>
      </c>
      <c r="I108" s="302">
        <f t="shared" si="28"/>
        <v>4.9988798058754808E-2</v>
      </c>
      <c r="J108" s="302">
        <f t="shared" si="28"/>
        <v>5.7490590505427715E-2</v>
      </c>
      <c r="K108" s="302">
        <f t="shared" si="28"/>
        <v>5.3301498154370755E-2</v>
      </c>
      <c r="L108" s="302">
        <f t="shared" si="28"/>
        <v>5.4660437528827481E-2</v>
      </c>
      <c r="M108" s="302">
        <f t="shared" si="28"/>
        <v>5.7203218545897078E-2</v>
      </c>
      <c r="N108" s="302">
        <f t="shared" si="28"/>
        <v>5.0154794030256238E-2</v>
      </c>
      <c r="O108" s="302">
        <f t="shared" si="28"/>
        <v>5.8471828354221128E-2</v>
      </c>
      <c r="P108" s="302">
        <f t="shared" si="28"/>
        <v>5.4661498797549612E-2</v>
      </c>
      <c r="Q108" s="302">
        <f t="shared" si="28"/>
        <v>6.1493766587084275E-2</v>
      </c>
      <c r="R108" s="302">
        <f t="shared" si="28"/>
        <v>5.9620338068503607E-2</v>
      </c>
      <c r="S108" s="302">
        <f t="shared" si="28"/>
        <v>6.1443209289292262E-2</v>
      </c>
      <c r="T108" s="302">
        <f t="shared" si="28"/>
        <v>5.7430276020699791E-2</v>
      </c>
      <c r="U108" s="302">
        <f t="shared" si="28"/>
        <v>5.9492116875341915E-2</v>
      </c>
      <c r="V108" s="302">
        <f t="shared" si="28"/>
        <v>5.8472568037183897E-2</v>
      </c>
      <c r="W108" s="302">
        <f t="shared" si="28"/>
        <v>6.3773112686408714E-2</v>
      </c>
      <c r="X108" s="302">
        <f t="shared" si="28"/>
        <v>6.6694373037223059E-2</v>
      </c>
      <c r="Y108" s="302">
        <f t="shared" si="28"/>
        <v>6.1907300284265193E-2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5.3729391378096888E-2</v>
      </c>
      <c r="C109" s="235">
        <f t="shared" si="29"/>
        <v>5.5254244040809433E-2</v>
      </c>
      <c r="D109" s="235">
        <f t="shared" si="29"/>
        <v>5.3796061383754645E-2</v>
      </c>
      <c r="E109" s="235">
        <f t="shared" si="29"/>
        <v>6.1077557993530353E-2</v>
      </c>
      <c r="F109" s="235">
        <f t="shared" si="29"/>
        <v>5.4786572213709736E-2</v>
      </c>
      <c r="G109" s="235">
        <f t="shared" si="29"/>
        <v>5.6497970939154853E-2</v>
      </c>
      <c r="H109" s="235">
        <f t="shared" si="29"/>
        <v>5.8475116677296136E-2</v>
      </c>
      <c r="I109" s="235">
        <f t="shared" si="29"/>
        <v>6.8516622920647932E-2</v>
      </c>
      <c r="J109" s="235">
        <f t="shared" si="29"/>
        <v>7.8798876230549902E-2</v>
      </c>
      <c r="K109" s="235">
        <f t="shared" si="29"/>
        <v>7.3057140638912207E-2</v>
      </c>
      <c r="L109" s="235">
        <f t="shared" si="29"/>
        <v>7.4919756671052787E-2</v>
      </c>
      <c r="M109" s="235">
        <f t="shared" si="29"/>
        <v>7.8404992861600215E-2</v>
      </c>
      <c r="N109" s="235">
        <f t="shared" si="29"/>
        <v>6.8744143561819238E-2</v>
      </c>
      <c r="O109" s="235">
        <f t="shared" si="29"/>
        <v>8.0143799619230405E-2</v>
      </c>
      <c r="P109" s="235">
        <f t="shared" si="29"/>
        <v>7.4921211287920453E-2</v>
      </c>
      <c r="Q109" s="235">
        <f t="shared" si="29"/>
        <v>8.4285787633169296E-2</v>
      </c>
      <c r="R109" s="235">
        <f t="shared" si="29"/>
        <v>8.1717992439823986E-2</v>
      </c>
      <c r="S109" s="235">
        <f t="shared" si="29"/>
        <v>8.4216491802038648E-2</v>
      </c>
      <c r="T109" s="235">
        <f t="shared" si="29"/>
        <v>7.8716206813255668E-2</v>
      </c>
      <c r="U109" s="235">
        <f t="shared" si="29"/>
        <v>8.1542247403266627E-2</v>
      </c>
      <c r="V109" s="235">
        <f t="shared" si="29"/>
        <v>8.0144813457942443E-2</v>
      </c>
      <c r="W109" s="235">
        <f t="shared" si="29"/>
        <v>8.7409949510586324E-2</v>
      </c>
      <c r="X109" s="235">
        <f t="shared" si="29"/>
        <v>9.141394443910078E-2</v>
      </c>
      <c r="Y109" s="235">
        <f t="shared" si="29"/>
        <v>8.485259326753207E-2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108.94925259389792</v>
      </c>
      <c r="C113" s="320">
        <f t="shared" si="30"/>
        <v>109.19531160357133</v>
      </c>
      <c r="D113" s="320">
        <f t="shared" si="30"/>
        <v>111.52671379556691</v>
      </c>
      <c r="E113" s="320">
        <f t="shared" si="30"/>
        <v>112.03777381256037</v>
      </c>
      <c r="F113" s="320">
        <f t="shared" si="30"/>
        <v>110.07090512905104</v>
      </c>
      <c r="G113" s="320">
        <f t="shared" si="30"/>
        <v>105.75903992192647</v>
      </c>
      <c r="H113" s="320">
        <f t="shared" si="30"/>
        <v>101.6664205946286</v>
      </c>
      <c r="I113" s="320">
        <f t="shared" si="30"/>
        <v>101.40446830003893</v>
      </c>
      <c r="J113" s="320">
        <f t="shared" si="30"/>
        <v>100.46047410561012</v>
      </c>
      <c r="K113" s="320">
        <f t="shared" si="30"/>
        <v>96.667568135169148</v>
      </c>
      <c r="L113" s="320">
        <f t="shared" si="30"/>
        <v>99.194771286176618</v>
      </c>
      <c r="M113" s="320">
        <f t="shared" si="30"/>
        <v>99.21246267542007</v>
      </c>
      <c r="N113" s="320">
        <f t="shared" si="30"/>
        <v>99.996127920555338</v>
      </c>
      <c r="O113" s="320">
        <f t="shared" si="30"/>
        <v>98.644404463652734</v>
      </c>
      <c r="P113" s="320">
        <f t="shared" si="30"/>
        <v>97.287241633792505</v>
      </c>
      <c r="Q113" s="320">
        <f t="shared" si="30"/>
        <v>95.644111514181134</v>
      </c>
      <c r="R113" s="320">
        <f t="shared" si="30"/>
        <v>97.349277509353215</v>
      </c>
      <c r="S113" s="320">
        <f t="shared" si="30"/>
        <v>97.689943262779835</v>
      </c>
      <c r="T113" s="320">
        <f t="shared" si="30"/>
        <v>98.166485076638182</v>
      </c>
      <c r="U113" s="320">
        <f t="shared" si="30"/>
        <v>95.967479901010407</v>
      </c>
      <c r="V113" s="320">
        <f t="shared" si="30"/>
        <v>96.628114700679504</v>
      </c>
      <c r="W113" s="320">
        <f t="shared" si="30"/>
        <v>100.82155772557383</v>
      </c>
      <c r="X113" s="320">
        <f t="shared" si="30"/>
        <v>99.996916203670239</v>
      </c>
      <c r="Y113" s="320">
        <f t="shared" si="30"/>
        <v>91.00165229617707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1.0346018085840718</v>
      </c>
      <c r="C114" s="330">
        <f>IF(C$6=0,0,C$6/FBT!C$5*1000)</f>
        <v>1.0663669839971657</v>
      </c>
      <c r="D114" s="330">
        <f>IF(D$6=0,0,D$6/FBT!D$5*1000)</f>
        <v>1.0603920009322647</v>
      </c>
      <c r="E114" s="330">
        <f>IF(E$6=0,0,E$6/FBT!E$5*1000)</f>
        <v>1.2094368376639606</v>
      </c>
      <c r="F114" s="330">
        <f>IF(F$6=0,0,F$6/FBT!F$5*1000)</f>
        <v>1.0658196522589516</v>
      </c>
      <c r="G114" s="330">
        <f>IF(G$6=0,0,G$6/FBT!G$5*1000)</f>
        <v>1.0560571163064547</v>
      </c>
      <c r="H114" s="330">
        <f>IF(H$6=0,0,H$6/FBT!H$5*1000)</f>
        <v>1.0507168268706202</v>
      </c>
      <c r="I114" s="330">
        <f>IF(I$6=0,0,I$6/FBT!I$5*1000)</f>
        <v>1.2279766201807292</v>
      </c>
      <c r="J114" s="330">
        <f>IF(J$6=0,0,J$6/FBT!J$5*1000)</f>
        <v>1.3991114289696589</v>
      </c>
      <c r="K114" s="330">
        <f>IF(K$6=0,0,K$6/FBT!K$5*1000)</f>
        <v>1.248189487534938</v>
      </c>
      <c r="L114" s="330">
        <f>IF(L$6=0,0,L$6/FBT!L$5*1000)</f>
        <v>1.3134761625664706</v>
      </c>
      <c r="M114" s="330">
        <f>IF(M$6=0,0,M$6/FBT!M$5*1000)</f>
        <v>1.3748236882022076</v>
      </c>
      <c r="N114" s="330">
        <f>IF(N$6=0,0,N$6/FBT!N$5*1000)</f>
        <v>1.2149431200771816</v>
      </c>
      <c r="O114" s="330">
        <f>IF(O$6=0,0,O$6/FBT!O$5*1000)</f>
        <v>1.3972671235230294</v>
      </c>
      <c r="P114" s="330">
        <f>IF(P$6=0,0,P$6/FBT!P$5*1000)</f>
        <v>1.2882428395306367</v>
      </c>
      <c r="Q114" s="330">
        <f>IF(Q$6=0,0,Q$6/FBT!Q$5*1000)</f>
        <v>1.4247860147485738</v>
      </c>
      <c r="R114" s="330">
        <f>IF(R$6=0,0,R$6/FBT!R$5*1000)</f>
        <v>1.406006985424471</v>
      </c>
      <c r="S114" s="330">
        <f>IF(S$6=0,0,S$6/FBT!S$5*1000)</f>
        <v>1.4540658016846095</v>
      </c>
      <c r="T114" s="330">
        <f>IF(T$6=0,0,T$6/FBT!T$5*1000)</f>
        <v>1.3657287630652222</v>
      </c>
      <c r="U114" s="330">
        <f>IF(U$6=0,0,U$6/FBT!U$5*1000)</f>
        <v>1.3830689269629206</v>
      </c>
      <c r="V114" s="330">
        <f>IF(V$6=0,0,V$6/FBT!V$5*1000)</f>
        <v>1.36872432440414</v>
      </c>
      <c r="W114" s="330">
        <f>IF(W$6=0,0,W$6/FBT!W$5*1000)</f>
        <v>1.5575834694894093</v>
      </c>
      <c r="X114" s="330">
        <f>IF(X$6=0,0,X$6/FBT!X$5*1000)</f>
        <v>1.615608437950466</v>
      </c>
      <c r="Y114" s="330">
        <f>IF(Y$6=0,0,Y$6/FBT!Y$5*1000)</f>
        <v>1.3647448195406306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1.2070354433480839</v>
      </c>
      <c r="C115" s="331">
        <f>IF(C$7=0,0,C$7/FBT!C$5*1000)</f>
        <v>1.2440948146633599</v>
      </c>
      <c r="D115" s="331">
        <f>IF(D$7=0,0,D$7/FBT!D$5*1000)</f>
        <v>1.2371240010876423</v>
      </c>
      <c r="E115" s="331">
        <f>IF(E$7=0,0,E$7/FBT!E$5*1000)</f>
        <v>1.4110096439412878</v>
      </c>
      <c r="F115" s="331">
        <f>IF(F$7=0,0,F$7/FBT!F$5*1000)</f>
        <v>1.2434562609687769</v>
      </c>
      <c r="G115" s="331">
        <f>IF(G$7=0,0,G$7/FBT!G$5*1000)</f>
        <v>1.2320666356908641</v>
      </c>
      <c r="H115" s="331">
        <f>IF(H$7=0,0,H$7/FBT!H$5*1000)</f>
        <v>1.2258362980157236</v>
      </c>
      <c r="I115" s="331">
        <f>IF(I$7=0,0,I$7/FBT!I$5*1000)</f>
        <v>1.4326393902108503</v>
      </c>
      <c r="J115" s="331">
        <f>IF(J$7=0,0,J$7/FBT!J$5*1000)</f>
        <v>1.6322966671312689</v>
      </c>
      <c r="K115" s="331">
        <f>IF(K$7=0,0,K$7/FBT!K$5*1000)</f>
        <v>1.4562210687907622</v>
      </c>
      <c r="L115" s="331">
        <f>IF(L$7=0,0,L$7/FBT!L$5*1000)</f>
        <v>1.5323888563275485</v>
      </c>
      <c r="M115" s="331">
        <f>IF(M$7=0,0,M$7/FBT!M$5*1000)</f>
        <v>1.6039609695692427</v>
      </c>
      <c r="N115" s="331">
        <f>IF(N$7=0,0,N$7/FBT!N$5*1000)</f>
        <v>1.417433640090046</v>
      </c>
      <c r="O115" s="331">
        <f>IF(O$7=0,0,O$7/FBT!O$5*1000)</f>
        <v>1.6301449774435344</v>
      </c>
      <c r="P115" s="331">
        <f>IF(P$7=0,0,P$7/FBT!P$5*1000)</f>
        <v>1.5029499794524095</v>
      </c>
      <c r="Q115" s="331">
        <f>IF(Q$7=0,0,Q$7/FBT!Q$5*1000)</f>
        <v>1.6622503505400037</v>
      </c>
      <c r="R115" s="331">
        <f>IF(R$7=0,0,R$7/FBT!R$5*1000)</f>
        <v>1.6403414829952152</v>
      </c>
      <c r="S115" s="331">
        <f>IF(S$7=0,0,S$7/FBT!S$5*1000)</f>
        <v>1.6964101019653772</v>
      </c>
      <c r="T115" s="331">
        <f>IF(T$7=0,0,T$7/FBT!T$5*1000)</f>
        <v>1.5933502235760917</v>
      </c>
      <c r="U115" s="331">
        <f>IF(U$7=0,0,U$7/FBT!U$5*1000)</f>
        <v>1.6135804147900745</v>
      </c>
      <c r="V115" s="331">
        <f>IF(V$7=0,0,V$7/FBT!V$5*1000)</f>
        <v>1.5968450451381642</v>
      </c>
      <c r="W115" s="331">
        <f>IF(W$7=0,0,W$7/FBT!W$5*1000)</f>
        <v>1.8171807144043106</v>
      </c>
      <c r="X115" s="331">
        <f>IF(X$7=0,0,X$7/FBT!X$5*1000)</f>
        <v>1.8848765109422099</v>
      </c>
      <c r="Y115" s="331">
        <f>IF(Y$7=0,0,Y$7/FBT!Y$5*1000)</f>
        <v>1.5922022894640702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2.758938156224191</v>
      </c>
      <c r="C116" s="331">
        <f>IF(C$8=0,0,C$8/FBT!C$5*1000)</f>
        <v>2.8436452906591083</v>
      </c>
      <c r="D116" s="331">
        <f>IF(D$8=0,0,D$8/FBT!D$5*1000)</f>
        <v>2.8277120024860403</v>
      </c>
      <c r="E116" s="331">
        <f>IF(E$8=0,0,E$8/FBT!E$5*1000)</f>
        <v>3.2251649004372291</v>
      </c>
      <c r="F116" s="331">
        <f>IF(F$8=0,0,F$8/FBT!F$5*1000)</f>
        <v>2.8421857393572045</v>
      </c>
      <c r="G116" s="331">
        <f>IF(G$8=0,0,G$8/FBT!G$5*1000)</f>
        <v>2.8161523101505459</v>
      </c>
      <c r="H116" s="331">
        <f>IF(H$8=0,0,H$8/FBT!H$5*1000)</f>
        <v>2.801911538321654</v>
      </c>
      <c r="I116" s="331">
        <f>IF(I$8=0,0,I$8/FBT!I$5*1000)</f>
        <v>3.2746043204819437</v>
      </c>
      <c r="J116" s="331">
        <f>IF(J$8=0,0,J$8/FBT!J$5*1000)</f>
        <v>3.7309638105857559</v>
      </c>
      <c r="K116" s="331">
        <f>IF(K$8=0,0,K$8/FBT!K$5*1000)</f>
        <v>3.3285053000931693</v>
      </c>
      <c r="L116" s="331">
        <f>IF(L$8=0,0,L$8/FBT!L$5*1000)</f>
        <v>3.5026031001772533</v>
      </c>
      <c r="M116" s="331">
        <f>IF(M$8=0,0,M$8/FBT!M$5*1000)</f>
        <v>3.6661965018725526</v>
      </c>
      <c r="N116" s="331">
        <f>IF(N$8=0,0,N$8/FBT!N$5*1000)</f>
        <v>3.2398483202058181</v>
      </c>
      <c r="O116" s="331">
        <f>IF(O$8=0,0,O$8/FBT!O$5*1000)</f>
        <v>3.7260456627280782</v>
      </c>
      <c r="P116" s="331">
        <f>IF(P$8=0,0,P$8/FBT!P$5*1000)</f>
        <v>3.4353142387483642</v>
      </c>
      <c r="Q116" s="331">
        <f>IF(Q$8=0,0,Q$8/FBT!Q$5*1000)</f>
        <v>3.7994293726628654</v>
      </c>
      <c r="R116" s="331">
        <f>IF(R$8=0,0,R$8/FBT!R$5*1000)</f>
        <v>3.7493519611319224</v>
      </c>
      <c r="S116" s="331">
        <f>IF(S$8=0,0,S$8/FBT!S$5*1000)</f>
        <v>3.8775088044922925</v>
      </c>
      <c r="T116" s="331">
        <f>IF(T$8=0,0,T$8/FBT!T$5*1000)</f>
        <v>3.6419433681739259</v>
      </c>
      <c r="U116" s="331">
        <f>IF(U$8=0,0,U$8/FBT!U$5*1000)</f>
        <v>3.6881838052344547</v>
      </c>
      <c r="V116" s="331">
        <f>IF(V$8=0,0,V$8/FBT!V$5*1000)</f>
        <v>3.6499315317443752</v>
      </c>
      <c r="W116" s="331">
        <f>IF(W$8=0,0,W$8/FBT!W$5*1000)</f>
        <v>4.1535559186384221</v>
      </c>
      <c r="X116" s="331">
        <f>IF(X$8=0,0,X$8/FBT!X$5*1000)</f>
        <v>4.3082891678679065</v>
      </c>
      <c r="Y116" s="331">
        <f>IF(Y$8=0,0,Y$8/FBT!Y$5*1000)</f>
        <v>3.6393195187750158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2.0692036171681432</v>
      </c>
      <c r="C117" s="331">
        <f>IF(C$9=0,0,C$9/FBT!C$5*1000)</f>
        <v>2.1327339679943309</v>
      </c>
      <c r="D117" s="331">
        <f>IF(D$9=0,0,D$9/FBT!D$5*1000)</f>
        <v>2.1207840018645294</v>
      </c>
      <c r="E117" s="331">
        <f>IF(E$9=0,0,E$9/FBT!E$5*1000)</f>
        <v>2.4188736753279212</v>
      </c>
      <c r="F117" s="331">
        <f>IF(F$9=0,0,F$9/FBT!F$5*1000)</f>
        <v>2.1316393045179032</v>
      </c>
      <c r="G117" s="331">
        <f>IF(G$9=0,0,G$9/FBT!G$5*1000)</f>
        <v>2.1121142326129094</v>
      </c>
      <c r="H117" s="331">
        <f>IF(H$9=0,0,H$9/FBT!H$5*1000)</f>
        <v>2.1014336537412395</v>
      </c>
      <c r="I117" s="331">
        <f>IF(I$9=0,0,I$9/FBT!I$5*1000)</f>
        <v>2.4559532403614583</v>
      </c>
      <c r="J117" s="331">
        <f>IF(J$9=0,0,J$9/FBT!J$5*1000)</f>
        <v>2.7982228579393178</v>
      </c>
      <c r="K117" s="331">
        <f>IF(K$9=0,0,K$9/FBT!K$5*1000)</f>
        <v>2.4963789750698759</v>
      </c>
      <c r="L117" s="331">
        <f>IF(L$9=0,0,L$9/FBT!L$5*1000)</f>
        <v>2.6269523251329403</v>
      </c>
      <c r="M117" s="331">
        <f>IF(M$9=0,0,M$9/FBT!M$5*1000)</f>
        <v>2.7496473764044143</v>
      </c>
      <c r="N117" s="331">
        <f>IF(N$9=0,0,N$9/FBT!N$5*1000)</f>
        <v>2.4298862401543633</v>
      </c>
      <c r="O117" s="331">
        <f>IF(O$9=0,0,O$9/FBT!O$5*1000)</f>
        <v>2.7945342470460588</v>
      </c>
      <c r="P117" s="331">
        <f>IF(P$9=0,0,P$9/FBT!P$5*1000)</f>
        <v>2.5764856790612725</v>
      </c>
      <c r="Q117" s="331">
        <f>IF(Q$9=0,0,Q$9/FBT!Q$5*1000)</f>
        <v>2.8495720294971476</v>
      </c>
      <c r="R117" s="331">
        <f>IF(R$9=0,0,R$9/FBT!R$5*1000)</f>
        <v>2.8120139708489411</v>
      </c>
      <c r="S117" s="331">
        <f>IF(S$9=0,0,S$9/FBT!S$5*1000)</f>
        <v>2.9081316033692204</v>
      </c>
      <c r="T117" s="331">
        <f>IF(T$9=0,0,T$9/FBT!T$5*1000)</f>
        <v>2.7314575261304443</v>
      </c>
      <c r="U117" s="331">
        <f>IF(U$9=0,0,U$9/FBT!U$5*1000)</f>
        <v>2.7661378539258421</v>
      </c>
      <c r="V117" s="331">
        <f>IF(V$9=0,0,V$9/FBT!V$5*1000)</f>
        <v>2.7374486488082801</v>
      </c>
      <c r="W117" s="331">
        <f>IF(W$9=0,0,W$9/FBT!W$5*1000)</f>
        <v>3.1151669389788186</v>
      </c>
      <c r="X117" s="331">
        <f>IF(X$9=0,0,X$9/FBT!X$5*1000)</f>
        <v>3.2312168759009299</v>
      </c>
      <c r="Y117" s="331">
        <f>IF(Y$9=0,0,Y$9/FBT!Y$5*1000)</f>
        <v>2.7294896390812626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2.1506432404025388</v>
      </c>
      <c r="C118" s="332">
        <f>IF(C$10=0,0,C$10/FBT!C$5*1000)</f>
        <v>2.1571120223196991</v>
      </c>
      <c r="D118" s="332">
        <f>IF(D$10=0,0,D$10/FBT!D$5*1000)</f>
        <v>2.2219794663979955</v>
      </c>
      <c r="E118" s="332">
        <f>IF(E$10=0,0,E$10/FBT!E$5*1000)</f>
        <v>2.2086804087202667</v>
      </c>
      <c r="F118" s="332">
        <f>IF(F$10=0,0,F$10/FBT!F$5*1000)</f>
        <v>2.2114365283962174</v>
      </c>
      <c r="G118" s="332">
        <f>IF(G$10=0,0,G$10/FBT!G$5*1000)</f>
        <v>2.0885798436138883</v>
      </c>
      <c r="H118" s="332">
        <f>IF(H$10=0,0,H$10/FBT!H$5*1000)</f>
        <v>2.0188594095553825</v>
      </c>
      <c r="I118" s="332">
        <f>IF(I$10=0,0,I$10/FBT!I$5*1000)</f>
        <v>1.9687062108872124</v>
      </c>
      <c r="J118" s="332">
        <f>IF(J$10=0,0,J$10/FBT!J$5*1000)</f>
        <v>1.9660399063771783</v>
      </c>
      <c r="K118" s="332">
        <f>IF(K$10=0,0,K$10/FBT!K$5*1000)</f>
        <v>1.8925644747407662</v>
      </c>
      <c r="L118" s="332">
        <f>IF(L$10=0,0,L$10/FBT!L$5*1000)</f>
        <v>1.9365488386931689</v>
      </c>
      <c r="M118" s="332">
        <f>IF(M$10=0,0,M$10/FBT!M$5*1000)</f>
        <v>1.9319349672192698</v>
      </c>
      <c r="N118" s="332">
        <f>IF(N$10=0,0,N$10/FBT!N$5*1000)</f>
        <v>1.9374726557121578</v>
      </c>
      <c r="O118" s="332">
        <f>IF(O$10=0,0,O$10/FBT!O$5*1000)</f>
        <v>1.9196278985811608</v>
      </c>
      <c r="P118" s="332">
        <f>IF(P$10=0,0,P$10/FBT!P$5*1000)</f>
        <v>1.8821583499630012</v>
      </c>
      <c r="Q118" s="332">
        <f>IF(Q$10=0,0,Q$10/FBT!Q$5*1000)</f>
        <v>1.8831185001634607</v>
      </c>
      <c r="R118" s="332">
        <f>IF(R$10=0,0,R$10/FBT!R$5*1000)</f>
        <v>1.8949437851608379</v>
      </c>
      <c r="S118" s="332">
        <f>IF(S$10=0,0,S$10/FBT!S$5*1000)</f>
        <v>1.9126653786388994</v>
      </c>
      <c r="T118" s="332">
        <f>IF(T$10=0,0,T$10/FBT!T$5*1000)</f>
        <v>1.8894884421740652</v>
      </c>
      <c r="U118" s="332">
        <f>IF(U$10=0,0,U$10/FBT!U$5*1000)</f>
        <v>1.8579310036370535</v>
      </c>
      <c r="V118" s="332">
        <f>IF(V$10=0,0,V$10/FBT!V$5*1000)</f>
        <v>1.8609785017542158</v>
      </c>
      <c r="W118" s="332">
        <f>IF(W$10=0,0,W$10/FBT!W$5*1000)</f>
        <v>1.9945408414170385</v>
      </c>
      <c r="X118" s="332">
        <f>IF(X$10=0,0,X$10/FBT!X$5*1000)</f>
        <v>2.004173916717062</v>
      </c>
      <c r="Y118" s="332">
        <f>IF(Y$10=0,0,Y$10/FBT!Y$5*1000)</f>
        <v>1.7918060980715411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6.8695743308462012</v>
      </c>
      <c r="C119" s="348">
        <f>IF(C$16=0,0,C$16/FBT!C$5*1000)</f>
        <v>6.7807072630215881</v>
      </c>
      <c r="D119" s="348">
        <f>IF(D$16=0,0,D$16/FBT!D$5*1000)</f>
        <v>6.9634125260059676</v>
      </c>
      <c r="E119" s="348">
        <f>IF(E$16=0,0,E$16/FBT!E$5*1000)</f>
        <v>6.8658776742890355</v>
      </c>
      <c r="F119" s="348">
        <f>IF(F$16=0,0,F$16/FBT!F$5*1000)</f>
        <v>6.8239480098208789</v>
      </c>
      <c r="G119" s="348">
        <f>IF(G$16=0,0,G$16/FBT!G$5*1000)</f>
        <v>6.4594973063062628</v>
      </c>
      <c r="H119" s="348">
        <f>IF(H$16=0,0,H$16/FBT!H$5*1000)</f>
        <v>6.2486537399323216</v>
      </c>
      <c r="I119" s="348">
        <f>IF(I$16=0,0,I$16/FBT!I$5*1000)</f>
        <v>6.083517985227954</v>
      </c>
      <c r="J119" s="348">
        <f>IF(J$16=0,0,J$16/FBT!J$5*1000)</f>
        <v>6.0328771438019437</v>
      </c>
      <c r="K119" s="348">
        <f>IF(K$16=0,0,K$16/FBT!K$5*1000)</f>
        <v>5.8369947316501607</v>
      </c>
      <c r="L119" s="348">
        <f>IF(L$16=0,0,L$16/FBT!L$5*1000)</f>
        <v>5.9764660958018618</v>
      </c>
      <c r="M119" s="348">
        <f>IF(M$16=0,0,M$16/FBT!M$5*1000)</f>
        <v>5.9336125542592866</v>
      </c>
      <c r="N119" s="348">
        <f>IF(N$16=0,0,N$16/FBT!N$5*1000)</f>
        <v>5.9889090704573276</v>
      </c>
      <c r="O119" s="348">
        <f>IF(O$16=0,0,O$16/FBT!O$5*1000)</f>
        <v>5.8969387400856483</v>
      </c>
      <c r="P119" s="348">
        <f>IF(P$16=0,0,P$16/FBT!P$5*1000)</f>
        <v>5.7879470216369633</v>
      </c>
      <c r="Q119" s="348">
        <f>IF(Q$16=0,0,Q$16/FBT!Q$5*1000)</f>
        <v>5.7710107086564095</v>
      </c>
      <c r="R119" s="348">
        <f>IF(R$16=0,0,R$16/FBT!R$5*1000)</f>
        <v>5.8167220709803154</v>
      </c>
      <c r="S119" s="348">
        <f>IF(S$16=0,0,S$16/FBT!S$5*1000)</f>
        <v>5.8379247371871239</v>
      </c>
      <c r="T119" s="348">
        <f>IF(T$16=0,0,T$16/FBT!T$5*1000)</f>
        <v>5.7764859980721512</v>
      </c>
      <c r="U119" s="348">
        <f>IF(U$16=0,0,U$16/FBT!U$5*1000)</f>
        <v>5.676985485625762</v>
      </c>
      <c r="V119" s="348">
        <f>IF(V$16=0,0,V$16/FBT!V$5*1000)</f>
        <v>5.6845658201521481</v>
      </c>
      <c r="W119" s="348">
        <f>IF(W$16=0,0,W$16/FBT!W$5*1000)</f>
        <v>6.0819287776651896</v>
      </c>
      <c r="X119" s="348">
        <f>IF(X$16=0,0,X$16/FBT!X$5*1000)</f>
        <v>6.098250326470958</v>
      </c>
      <c r="Y119" s="348">
        <f>IF(Y$16=0,0,Y$16/FBT!Y$5*1000)</f>
        <v>5.4803289789465124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5.7246452757051696</v>
      </c>
      <c r="C120" s="348">
        <f>IF(C$25=0,0,C$25/FBT!C$5*1000)</f>
        <v>5.6505893858513234</v>
      </c>
      <c r="D120" s="348">
        <f>IF(D$25=0,0,D$25/FBT!D$5*1000)</f>
        <v>5.8028437716716414</v>
      </c>
      <c r="E120" s="348">
        <f>IF(E$25=0,0,E$25/FBT!E$5*1000)</f>
        <v>5.7215647285741964</v>
      </c>
      <c r="F120" s="348">
        <f>IF(F$25=0,0,F$25/FBT!F$5*1000)</f>
        <v>5.6866233415173992</v>
      </c>
      <c r="G120" s="348">
        <f>IF(G$25=0,0,G$25/FBT!G$5*1000)</f>
        <v>5.3829144219218872</v>
      </c>
      <c r="H120" s="348">
        <f>IF(H$25=0,0,H$25/FBT!H$5*1000)</f>
        <v>5.2072114499436024</v>
      </c>
      <c r="I120" s="348">
        <f>IF(I$25=0,0,I$25/FBT!I$5*1000)</f>
        <v>5.069598321023296</v>
      </c>
      <c r="J120" s="348">
        <f>IF(J$25=0,0,J$25/FBT!J$5*1000)</f>
        <v>5.0273976198349537</v>
      </c>
      <c r="K120" s="348">
        <f>IF(K$25=0,0,K$25/FBT!K$5*1000)</f>
        <v>4.8641622763751355</v>
      </c>
      <c r="L120" s="348">
        <f>IF(L$25=0,0,L$25/FBT!L$5*1000)</f>
        <v>4.9803884131682175</v>
      </c>
      <c r="M120" s="348">
        <f>IF(M$25=0,0,M$25/FBT!M$5*1000)</f>
        <v>4.9446771285494071</v>
      </c>
      <c r="N120" s="348">
        <f>IF(N$25=0,0,N$25/FBT!N$5*1000)</f>
        <v>4.9907575587144413</v>
      </c>
      <c r="O120" s="348">
        <f>IF(O$25=0,0,O$25/FBT!O$5*1000)</f>
        <v>4.9141156167380391</v>
      </c>
      <c r="P120" s="348">
        <f>IF(P$25=0,0,P$25/FBT!P$5*1000)</f>
        <v>4.8232891846974706</v>
      </c>
      <c r="Q120" s="348">
        <f>IF(Q$25=0,0,Q$25/FBT!Q$5*1000)</f>
        <v>4.8091755905470128</v>
      </c>
      <c r="R120" s="348">
        <f>IF(R$25=0,0,R$25/FBT!R$5*1000)</f>
        <v>4.8472683924835982</v>
      </c>
      <c r="S120" s="348">
        <f>IF(S$25=0,0,S$25/FBT!S$5*1000)</f>
        <v>4.8649372809892704</v>
      </c>
      <c r="T120" s="348">
        <f>IF(T$25=0,0,T$25/FBT!T$5*1000)</f>
        <v>4.8137383317267943</v>
      </c>
      <c r="U120" s="348">
        <f>IF(U$25=0,0,U$25/FBT!U$5*1000)</f>
        <v>4.7308212380214689</v>
      </c>
      <c r="V120" s="348">
        <f>IF(V$25=0,0,V$25/FBT!V$5*1000)</f>
        <v>4.7371381834601243</v>
      </c>
      <c r="W120" s="348">
        <f>IF(W$25=0,0,W$25/FBT!W$5*1000)</f>
        <v>5.0682739813876605</v>
      </c>
      <c r="X120" s="348">
        <f>IF(X$25=0,0,X$25/FBT!X$5*1000)</f>
        <v>5.0818752720591345</v>
      </c>
      <c r="Y120" s="348">
        <f>IF(Y$25=0,0,Y$25/FBT!Y$5*1000)</f>
        <v>4.5669408157887608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63.186549739511932</v>
      </c>
      <c r="C121" s="348">
        <f>IF(C$34=0,0,C$34/FBT!C$5*1000)</f>
        <v>63.09793412857799</v>
      </c>
      <c r="D121" s="348">
        <f>IF(D$34=0,0,D$34/FBT!D$5*1000)</f>
        <v>64.787298751325281</v>
      </c>
      <c r="E121" s="348">
        <f>IF(E$34=0,0,E$34/FBT!E$5*1000)</f>
        <v>63.144495766548651</v>
      </c>
      <c r="F121" s="348">
        <f>IF(F$34=0,0,F$34/FBT!F$5*1000)</f>
        <v>63.726603462130718</v>
      </c>
      <c r="G121" s="348">
        <f>IF(G$34=0,0,G$34/FBT!G$5*1000)</f>
        <v>60.991937194838535</v>
      </c>
      <c r="H121" s="348">
        <f>IF(H$34=0,0,H$34/FBT!H$5*1000)</f>
        <v>57.969317400947531</v>
      </c>
      <c r="I121" s="348">
        <f>IF(I$34=0,0,I$34/FBT!I$5*1000)</f>
        <v>55.433357356616639</v>
      </c>
      <c r="J121" s="348">
        <f>IF(J$34=0,0,J$34/FBT!J$5*1000)</f>
        <v>52.137036645510577</v>
      </c>
      <c r="K121" s="348">
        <f>IF(K$34=0,0,K$34/FBT!K$5*1000)</f>
        <v>51.553889399762291</v>
      </c>
      <c r="L121" s="348">
        <f>IF(L$34=0,0,L$34/FBT!L$5*1000)</f>
        <v>52.448551777908499</v>
      </c>
      <c r="M121" s="348">
        <f>IF(M$34=0,0,M$34/FBT!M$5*1000)</f>
        <v>51.666930497287765</v>
      </c>
      <c r="N121" s="348">
        <f>IF(N$34=0,0,N$34/FBT!N$5*1000)</f>
        <v>54.630649164259943</v>
      </c>
      <c r="O121" s="348">
        <f>IF(O$34=0,0,O$34/FBT!O$5*1000)</f>
        <v>50.940211843184493</v>
      </c>
      <c r="P121" s="348">
        <f>IF(P$34=0,0,P$34/FBT!P$5*1000)</f>
        <v>51.646847012296583</v>
      </c>
      <c r="Q121" s="348">
        <f>IF(Q$34=0,0,Q$34/FBT!Q$5*1000)</f>
        <v>48.205066273085215</v>
      </c>
      <c r="R121" s="348">
        <f>IF(R$34=0,0,R$34/FBT!R$5*1000)</f>
        <v>49.890062737713308</v>
      </c>
      <c r="S121" s="348">
        <f>IF(S$34=0,0,S$34/FBT!S$5*1000)</f>
        <v>49.452824911409728</v>
      </c>
      <c r="T121" s="348">
        <f>IF(T$34=0,0,T$34/FBT!T$5*1000)</f>
        <v>51.336130761760288</v>
      </c>
      <c r="U121" s="348">
        <f>IF(U$34=0,0,U$34/FBT!U$5*1000)</f>
        <v>49.409489565989759</v>
      </c>
      <c r="V121" s="348">
        <f>IF(V$34=0,0,V$34/FBT!V$5*1000)</f>
        <v>50.187002608390323</v>
      </c>
      <c r="W121" s="348">
        <f>IF(W$34=0,0,W$34/FBT!W$5*1000)</f>
        <v>50.054710448235454</v>
      </c>
      <c r="X121" s="348">
        <f>IF(X$34=0,0,X$34/FBT!X$5*1000)</f>
        <v>48.515541080608671</v>
      </c>
      <c r="Y121" s="348">
        <f>IF(Y$34=0,0,Y$34/FBT!Y$5*1000)</f>
        <v>45.7853350669889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10.908411195109121</v>
      </c>
      <c r="C122" s="348">
        <f>IF(C$45=0,0,C$45/FBT!C$5*1000)</f>
        <v>10.879640421710528</v>
      </c>
      <c r="D122" s="348">
        <f>IF(D$45=0,0,D$45/FBT!D$5*1000)</f>
        <v>11.136589091025149</v>
      </c>
      <c r="E122" s="348">
        <f>IF(E$45=0,0,E$45/FBT!E$5*1000)</f>
        <v>11.066592326742418</v>
      </c>
      <c r="F122" s="348">
        <f>IF(F$45=0,0,F$45/FBT!F$5*1000)</f>
        <v>10.961463754118325</v>
      </c>
      <c r="G122" s="348">
        <f>IF(G$45=0,0,G$45/FBT!G$5*1000)</f>
        <v>10.483710539323855</v>
      </c>
      <c r="H122" s="348">
        <f>IF(H$45=0,0,H$45/FBT!H$5*1000)</f>
        <v>10.073579963332596</v>
      </c>
      <c r="I122" s="348">
        <f>IF(I$45=0,0,I$45/FBT!I$5*1000)</f>
        <v>9.8720834099817392</v>
      </c>
      <c r="J122" s="348">
        <f>IF(J$45=0,0,J$45/FBT!J$5*1000)</f>
        <v>9.6020562980611004</v>
      </c>
      <c r="K122" s="348">
        <f>IF(K$45=0,0,K$45/FBT!K$5*1000)</f>
        <v>9.3604340699462991</v>
      </c>
      <c r="L122" s="348">
        <f>IF(L$45=0,0,L$45/FBT!L$5*1000)</f>
        <v>9.5678744172323498</v>
      </c>
      <c r="M122" s="348">
        <f>IF(M$45=0,0,M$45/FBT!M$5*1000)</f>
        <v>9.4763487961372839</v>
      </c>
      <c r="N122" s="348">
        <f>IF(N$45=0,0,N$45/FBT!N$5*1000)</f>
        <v>9.7274647865994286</v>
      </c>
      <c r="O122" s="348">
        <f>IF(O$45=0,0,O$45/FBT!O$5*1000)</f>
        <v>9.3811084458050829</v>
      </c>
      <c r="P122" s="348">
        <f>IF(P$45=0,0,P$45/FBT!P$5*1000)</f>
        <v>9.3445784498587354</v>
      </c>
      <c r="Q122" s="348">
        <f>IF(Q$45=0,0,Q$45/FBT!Q$5*1000)</f>
        <v>9.0319163036841257</v>
      </c>
      <c r="R122" s="348">
        <f>IF(R$45=0,0,R$45/FBT!R$5*1000)</f>
        <v>9.2160365931480648</v>
      </c>
      <c r="S122" s="348">
        <f>IF(S$45=0,0,S$45/FBT!S$5*1000)</f>
        <v>9.1721458045245772</v>
      </c>
      <c r="T122" s="348">
        <f>IF(T$45=0,0,T$45/FBT!T$5*1000)</f>
        <v>9.3054532155446061</v>
      </c>
      <c r="U122" s="348">
        <f>IF(U$45=0,0,U$45/FBT!U$5*1000)</f>
        <v>9.0417313296883464</v>
      </c>
      <c r="V122" s="348">
        <f>IF(V$45=0,0,V$45/FBT!V$5*1000)</f>
        <v>9.1190203579469049</v>
      </c>
      <c r="W122" s="348">
        <f>IF(W$45=0,0,W$45/FBT!W$5*1000)</f>
        <v>9.4056398686164808</v>
      </c>
      <c r="X122" s="348">
        <f>IF(X$45=0,0,X$45/FBT!X$5*1000)</f>
        <v>9.2051640521382918</v>
      </c>
      <c r="Y122" s="348">
        <f>IF(Y$45=0,0,Y$45/FBT!Y$5*1000)</f>
        <v>8.5679723047728746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7.1858727540297904</v>
      </c>
      <c r="C123" s="348">
        <f>IF(C$66=0,0,C$66/FBT!C$5*1000)</f>
        <v>7.3089829293202682</v>
      </c>
      <c r="D123" s="348">
        <f>IF(D$66=0,0,D$66/FBT!D$5*1000)</f>
        <v>7.3688802414956331</v>
      </c>
      <c r="E123" s="348">
        <f>IF(E$66=0,0,E$66/FBT!E$5*1000)</f>
        <v>7.9230842228127063</v>
      </c>
      <c r="F123" s="348">
        <f>IF(F$66=0,0,F$66/FBT!F$5*1000)</f>
        <v>7.3473214834835154</v>
      </c>
      <c r="G123" s="348">
        <f>IF(G$66=0,0,G$66/FBT!G$5*1000)</f>
        <v>7.1608391570993648</v>
      </c>
      <c r="H123" s="348">
        <f>IF(H$66=0,0,H$66/FBT!H$5*1000)</f>
        <v>7.0239445075339688</v>
      </c>
      <c r="I123" s="348">
        <f>IF(I$66=0,0,I$66/FBT!I$5*1000)</f>
        <v>7.63813972808454</v>
      </c>
      <c r="J123" s="348">
        <f>IF(J$66=0,0,J$66/FBT!J$5*1000)</f>
        <v>8.218299262288026</v>
      </c>
      <c r="K123" s="348">
        <f>IF(K$66=0,0,K$66/FBT!K$5*1000)</f>
        <v>7.5679722307330826</v>
      </c>
      <c r="L123" s="348">
        <f>IF(L$66=0,0,L$66/FBT!L$5*1000)</f>
        <v>7.877873171367221</v>
      </c>
      <c r="M123" s="348">
        <f>IF(M$66=0,0,M$66/FBT!M$5*1000)</f>
        <v>8.0855777680705554</v>
      </c>
      <c r="N123" s="348">
        <f>IF(N$66=0,0,N$66/FBT!N$5*1000)</f>
        <v>7.5446151908879342</v>
      </c>
      <c r="O123" s="348">
        <f>IF(O$66=0,0,O$66/FBT!O$5*1000)</f>
        <v>8.138672523624308</v>
      </c>
      <c r="P123" s="348">
        <f>IF(P$66=0,0,P$66/FBT!P$5*1000)</f>
        <v>7.7105508924827335</v>
      </c>
      <c r="Q123" s="348">
        <f>IF(Q$66=0,0,Q$66/FBT!Q$5*1000)</f>
        <v>8.1463470991488833</v>
      </c>
      <c r="R123" s="348">
        <f>IF(R$66=0,0,R$66/FBT!R$5*1000)</f>
        <v>8.121342005934892</v>
      </c>
      <c r="S123" s="348">
        <f>IF(S$66=0,0,S$66/FBT!S$5*1000)</f>
        <v>8.2862245325872212</v>
      </c>
      <c r="T123" s="348">
        <f>IF(T$66=0,0,T$66/FBT!T$5*1000)</f>
        <v>7.9854151049915734</v>
      </c>
      <c r="U123" s="348">
        <f>IF(U$66=0,0,U$66/FBT!U$5*1000)</f>
        <v>7.9741462883785168</v>
      </c>
      <c r="V123" s="348">
        <f>IF(V$66=0,0,V$66/FBT!V$5*1000)</f>
        <v>7.9422174514021986</v>
      </c>
      <c r="W123" s="348">
        <f>IF(W$66=0,0,W$66/FBT!W$5*1000)</f>
        <v>8.7601694963699792</v>
      </c>
      <c r="X123" s="348">
        <f>IF(X$66=0,0,X$66/FBT!X$5*1000)</f>
        <v>8.9108080210908938</v>
      </c>
      <c r="Y123" s="348">
        <f>IF(Y$66=0,0,Y$66/FBT!Y$5*1000)</f>
        <v>7.7617865757866111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5.8537770329686776</v>
      </c>
      <c r="C124" s="333">
        <f>IF(C$80=0,0,C$80/FBT!C$5*1000)</f>
        <v>6.0335043954559637</v>
      </c>
      <c r="D124" s="333">
        <f>IF(D$80=0,0,D$80/FBT!D$5*1000)</f>
        <v>5.9996979412747553</v>
      </c>
      <c r="E124" s="333">
        <f>IF(E$80=0,0,E$80/FBT!E$5*1000)</f>
        <v>6.8429936275026915</v>
      </c>
      <c r="F124" s="333">
        <f>IF(F$80=0,0,F$80/FBT!F$5*1000)</f>
        <v>6.0304075924811498</v>
      </c>
      <c r="G124" s="333">
        <f>IF(G$80=0,0,G$80/FBT!G$5*1000)</f>
        <v>5.9751711640619218</v>
      </c>
      <c r="H124" s="333">
        <f>IF(H$80=0,0,H$80/FBT!H$5*1000)</f>
        <v>5.9449558064339687</v>
      </c>
      <c r="I124" s="333">
        <f>IF(I$80=0,0,I$80/FBT!I$5*1000)</f>
        <v>6.9478917169825651</v>
      </c>
      <c r="J124" s="333">
        <f>IF(J$80=0,0,J$80/FBT!J$5*1000)</f>
        <v>7.9161724651103293</v>
      </c>
      <c r="K124" s="333">
        <f>IF(K$80=0,0,K$80/FBT!K$5*1000)</f>
        <v>7.0622561204726813</v>
      </c>
      <c r="L124" s="333">
        <f>IF(L$80=0,0,L$80/FBT!L$5*1000)</f>
        <v>7.4316481278010871</v>
      </c>
      <c r="M124" s="333">
        <f>IF(M$80=0,0,M$80/FBT!M$5*1000)</f>
        <v>7.7787524278480884</v>
      </c>
      <c r="N124" s="333">
        <f>IF(N$80=0,0,N$80/FBT!N$5*1000)</f>
        <v>6.8741481733966969</v>
      </c>
      <c r="O124" s="333">
        <f>IF(O$80=0,0,O$80/FBT!O$5*1000)</f>
        <v>7.9057373848933024</v>
      </c>
      <c r="P124" s="333">
        <f>IF(P$80=0,0,P$80/FBT!P$5*1000)</f>
        <v>7.2888779860643407</v>
      </c>
      <c r="Q124" s="333">
        <f>IF(Q$80=0,0,Q$80/FBT!Q$5*1000)</f>
        <v>8.0614392714474317</v>
      </c>
      <c r="R124" s="333">
        <f>IF(R$80=0,0,R$80/FBT!R$5*1000)</f>
        <v>7.9551875235316549</v>
      </c>
      <c r="S124" s="333">
        <f>IF(S$80=0,0,S$80/FBT!S$5*1000)</f>
        <v>8.2271043059315208</v>
      </c>
      <c r="T124" s="333">
        <f>IF(T$80=0,0,T$80/FBT!T$5*1000)</f>
        <v>7.7272933414230272</v>
      </c>
      <c r="U124" s="333">
        <f>IF(U$80=0,0,U$80/FBT!U$5*1000)</f>
        <v>7.8254039887562072</v>
      </c>
      <c r="V124" s="333">
        <f>IF(V$80=0,0,V$80/FBT!V$5*1000)</f>
        <v>7.7442422274786225</v>
      </c>
      <c r="W124" s="333">
        <f>IF(W$80=0,0,W$80/FBT!W$5*1000)</f>
        <v>8.8128072703710743</v>
      </c>
      <c r="X124" s="333">
        <f>IF(X$80=0,0,X$80/FBT!X$5*1000)</f>
        <v>9.1411125419237287</v>
      </c>
      <c r="Y124" s="333">
        <f>IF(Y$80=0,0,Y$80/FBT!Y$5*1000)</f>
        <v>7.7217261889608899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LV: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65.885690437963476</v>
      </c>
      <c r="C5" s="223">
        <v>66.534492361257264</v>
      </c>
      <c r="D5" s="223">
        <v>68.042728376501287</v>
      </c>
      <c r="E5" s="223">
        <v>60.432908402707334</v>
      </c>
      <c r="F5" s="223">
        <v>65.032673343753203</v>
      </c>
      <c r="G5" s="223">
        <v>66.588162667249094</v>
      </c>
      <c r="H5" s="223">
        <v>65.736227840953219</v>
      </c>
      <c r="I5" s="223">
        <v>59.543784037113099</v>
      </c>
      <c r="J5" s="223">
        <v>50.535497654130403</v>
      </c>
      <c r="K5" s="223">
        <v>45.049192160387108</v>
      </c>
      <c r="L5" s="223">
        <v>45.250595535707831</v>
      </c>
      <c r="M5" s="223">
        <v>42.916223647300491</v>
      </c>
      <c r="N5" s="223">
        <v>43.760315957180772</v>
      </c>
      <c r="O5" s="223">
        <v>45.519306437392672</v>
      </c>
      <c r="P5" s="223">
        <v>43.096679765075031</v>
      </c>
      <c r="Q5" s="223">
        <v>37.826035091837703</v>
      </c>
      <c r="R5" s="223">
        <v>38.502247573575467</v>
      </c>
      <c r="S5" s="223">
        <v>38.337268711576478</v>
      </c>
      <c r="T5" s="223">
        <v>40.771666020088482</v>
      </c>
      <c r="U5" s="223">
        <v>38.270279239357592</v>
      </c>
      <c r="V5" s="223">
        <v>39.166733880944818</v>
      </c>
      <c r="W5" s="223">
        <v>39.262351634702682</v>
      </c>
      <c r="X5" s="223">
        <v>33.635388059942372</v>
      </c>
      <c r="Y5" s="223">
        <v>36.944352181016868</v>
      </c>
      <c r="DA5" s="89" t="s">
        <v>2228</v>
      </c>
    </row>
    <row r="6" spans="1:105" ht="12" customHeight="1" x14ac:dyDescent="0.25">
      <c r="A6" s="55" t="s">
        <v>91</v>
      </c>
      <c r="B6" s="259">
        <v>0.65465782699062691</v>
      </c>
      <c r="C6" s="259">
        <v>0.67460169536845038</v>
      </c>
      <c r="D6" s="259">
        <v>0.67118671649603001</v>
      </c>
      <c r="E6" s="259">
        <v>0.6692057360497613</v>
      </c>
      <c r="F6" s="259">
        <v>0.64783178423785692</v>
      </c>
      <c r="G6" s="259">
        <v>0.68536248181808723</v>
      </c>
      <c r="H6" s="259">
        <v>0.6952264863056451</v>
      </c>
      <c r="I6" s="259">
        <v>0.73040341409463905</v>
      </c>
      <c r="J6" s="259">
        <v>0.69903769397837534</v>
      </c>
      <c r="K6" s="259">
        <v>0.58253755474833468</v>
      </c>
      <c r="L6" s="259">
        <v>0.59866353281107831</v>
      </c>
      <c r="M6" s="259">
        <v>0.58998479590502217</v>
      </c>
      <c r="N6" s="259">
        <v>0.53592946895100779</v>
      </c>
      <c r="O6" s="259">
        <v>0.63882445418691602</v>
      </c>
      <c r="P6" s="259">
        <v>0.56830407848248865</v>
      </c>
      <c r="Q6" s="259">
        <v>0.55110545482198081</v>
      </c>
      <c r="R6" s="259">
        <v>0.54821476115055634</v>
      </c>
      <c r="S6" s="259">
        <v>0.56112519566160191</v>
      </c>
      <c r="T6" s="259">
        <v>0.56078221229532155</v>
      </c>
      <c r="U6" s="259">
        <v>0.544318978189956</v>
      </c>
      <c r="V6" s="259">
        <v>0.54955271864511723</v>
      </c>
      <c r="W6" s="259">
        <v>0.59013618266763845</v>
      </c>
      <c r="X6" s="259">
        <v>0.52888791417446102</v>
      </c>
      <c r="Y6" s="259">
        <v>0.54135557828816583</v>
      </c>
      <c r="DA6" s="67" t="s">
        <v>2229</v>
      </c>
    </row>
    <row r="7" spans="1:105" ht="12" customHeight="1" x14ac:dyDescent="0.25">
      <c r="A7" s="173" t="s">
        <v>92</v>
      </c>
      <c r="B7" s="224">
        <v>0.19793517202799371</v>
      </c>
      <c r="C7" s="224">
        <v>0.20396518168420549</v>
      </c>
      <c r="D7" s="224">
        <v>0.2029326660665558</v>
      </c>
      <c r="E7" s="224">
        <v>0.20233371851067189</v>
      </c>
      <c r="F7" s="224">
        <v>0.19587132448682729</v>
      </c>
      <c r="G7" s="224">
        <v>0.2072186952438867</v>
      </c>
      <c r="H7" s="224">
        <v>0.21020106762932769</v>
      </c>
      <c r="I7" s="224">
        <v>0.22083677832622339</v>
      </c>
      <c r="J7" s="224">
        <v>0.21135338264831091</v>
      </c>
      <c r="K7" s="224">
        <v>0.17612967623394701</v>
      </c>
      <c r="L7" s="224">
        <v>0.18100535038061</v>
      </c>
      <c r="M7" s="224">
        <v>0.1783813425223636</v>
      </c>
      <c r="N7" s="224">
        <v>0.1620377657734898</v>
      </c>
      <c r="O7" s="224">
        <v>0.19314796680340729</v>
      </c>
      <c r="P7" s="224">
        <v>0.17182619820759029</v>
      </c>
      <c r="Q7" s="224">
        <v>0.16662621068351829</v>
      </c>
      <c r="R7" s="224">
        <v>0.16575221219828851</v>
      </c>
      <c r="S7" s="224">
        <v>0.16965566980704699</v>
      </c>
      <c r="T7" s="224">
        <v>0.1695519691121061</v>
      </c>
      <c r="U7" s="224">
        <v>0.16457432592136911</v>
      </c>
      <c r="V7" s="224">
        <v>0.16615674237563241</v>
      </c>
      <c r="W7" s="224">
        <v>0.17842711416621451</v>
      </c>
      <c r="X7" s="224">
        <v>0.1599087583766832</v>
      </c>
      <c r="Y7" s="224">
        <v>0.16367834477646331</v>
      </c>
      <c r="DA7" s="177" t="s">
        <v>2230</v>
      </c>
    </row>
    <row r="8" spans="1:105" ht="12" customHeight="1" x14ac:dyDescent="0.25">
      <c r="A8" s="173" t="s">
        <v>93</v>
      </c>
      <c r="B8" s="224">
        <v>2.4724195899948449</v>
      </c>
      <c r="C8" s="224">
        <v>2.547740786572116</v>
      </c>
      <c r="D8" s="224">
        <v>2.534843574753229</v>
      </c>
      <c r="E8" s="224">
        <v>2.527362086469088</v>
      </c>
      <c r="F8" s="224">
        <v>2.4466399519483999</v>
      </c>
      <c r="G8" s="224">
        <v>2.588380611110888</v>
      </c>
      <c r="H8" s="224">
        <v>2.625633595685966</v>
      </c>
      <c r="I8" s="224">
        <v>2.7584848682066658</v>
      </c>
      <c r="J8" s="224">
        <v>2.640027228700196</v>
      </c>
      <c r="K8" s="224">
        <v>2.2000458909782492</v>
      </c>
      <c r="L8" s="224">
        <v>2.2609482164777108</v>
      </c>
      <c r="M8" s="224">
        <v>2.2281715837723759</v>
      </c>
      <c r="N8" s="224">
        <v>2.02402302891733</v>
      </c>
      <c r="O8" s="224">
        <v>2.4126223348767959</v>
      </c>
      <c r="P8" s="224">
        <v>2.1462909000463091</v>
      </c>
      <c r="Q8" s="224">
        <v>2.0813375575427031</v>
      </c>
      <c r="R8" s="224">
        <v>2.0704203923195239</v>
      </c>
      <c r="S8" s="224">
        <v>2.1191787052647548</v>
      </c>
      <c r="T8" s="224">
        <v>2.1178833739345979</v>
      </c>
      <c r="U8" s="224">
        <v>2.055707347255304</v>
      </c>
      <c r="V8" s="224">
        <v>2.075473401973956</v>
      </c>
      <c r="W8" s="224">
        <v>2.228743320001787</v>
      </c>
      <c r="X8" s="224">
        <v>1.9974294753756481</v>
      </c>
      <c r="Y8" s="224">
        <v>2.044515595368896</v>
      </c>
      <c r="DA8" s="177" t="s">
        <v>2231</v>
      </c>
    </row>
    <row r="9" spans="1:105" ht="12" customHeight="1" x14ac:dyDescent="0.25">
      <c r="A9" s="173" t="s">
        <v>94</v>
      </c>
      <c r="B9" s="224">
        <v>1.310453791215789</v>
      </c>
      <c r="C9" s="224">
        <v>1.3503762008314639</v>
      </c>
      <c r="D9" s="224">
        <v>1.343540306069682</v>
      </c>
      <c r="E9" s="224">
        <v>1.3395749011984519</v>
      </c>
      <c r="F9" s="224">
        <v>1.296789838482667</v>
      </c>
      <c r="G9" s="224">
        <v>1.3719164815980029</v>
      </c>
      <c r="H9" s="224">
        <v>1.391661639364939</v>
      </c>
      <c r="I9" s="224">
        <v>1.4620766508165179</v>
      </c>
      <c r="J9" s="224">
        <v>1.399290680579949</v>
      </c>
      <c r="K9" s="224">
        <v>1.16608786402925</v>
      </c>
      <c r="L9" s="224">
        <v>1.198367855527293</v>
      </c>
      <c r="M9" s="224">
        <v>1.1809952935374879</v>
      </c>
      <c r="N9" s="224">
        <v>1.0727906632378319</v>
      </c>
      <c r="O9" s="224">
        <v>1.278759518936581</v>
      </c>
      <c r="P9" s="224">
        <v>1.137596166281589</v>
      </c>
      <c r="Q9" s="224">
        <v>1.103169018769719</v>
      </c>
      <c r="R9" s="224">
        <v>1.0973826058914451</v>
      </c>
      <c r="S9" s="224">
        <v>1.1232259199919039</v>
      </c>
      <c r="T9" s="224">
        <v>1.122539356975111</v>
      </c>
      <c r="U9" s="224">
        <v>1.08958426706467</v>
      </c>
      <c r="V9" s="224">
        <v>1.100060846949515</v>
      </c>
      <c r="W9" s="224">
        <v>1.1812983302519851</v>
      </c>
      <c r="X9" s="224">
        <v>1.058695311784696</v>
      </c>
      <c r="Y9" s="224">
        <v>1.0836523153242621</v>
      </c>
      <c r="DA9" s="177" t="s">
        <v>2232</v>
      </c>
    </row>
    <row r="10" spans="1:105" ht="12" customHeight="1" x14ac:dyDescent="0.25">
      <c r="A10" s="56" t="s">
        <v>95</v>
      </c>
      <c r="B10" s="260">
        <v>1.93638954308468</v>
      </c>
      <c r="C10" s="260">
        <v>1.9515803509841769</v>
      </c>
      <c r="D10" s="260">
        <v>2.0136336514239601</v>
      </c>
      <c r="E10" s="260">
        <v>1.768696895738193</v>
      </c>
      <c r="F10" s="260">
        <v>1.923081343663277</v>
      </c>
      <c r="G10" s="260">
        <v>1.9508198492860629</v>
      </c>
      <c r="H10" s="260">
        <v>1.928682528693068</v>
      </c>
      <c r="I10" s="260">
        <v>1.7309052849418141</v>
      </c>
      <c r="J10" s="260">
        <v>1.4821768617192721</v>
      </c>
      <c r="K10" s="260">
        <v>1.3124555603986949</v>
      </c>
      <c r="L10" s="260">
        <v>1.32207898768851</v>
      </c>
      <c r="M10" s="260">
        <v>1.258119318045021</v>
      </c>
      <c r="N10" s="260">
        <v>1.266302425042598</v>
      </c>
      <c r="O10" s="260">
        <v>1.3382428297481239</v>
      </c>
      <c r="P10" s="260">
        <v>1.247377922750085</v>
      </c>
      <c r="Q10" s="260">
        <v>1.117159504030552</v>
      </c>
      <c r="R10" s="260">
        <v>1.134478121646749</v>
      </c>
      <c r="S10" s="260">
        <v>1.151005112740614</v>
      </c>
      <c r="T10" s="260">
        <v>1.190424962349649</v>
      </c>
      <c r="U10" s="260">
        <v>1.1364326940904119</v>
      </c>
      <c r="V10" s="260">
        <v>1.1573350836398499</v>
      </c>
      <c r="W10" s="260">
        <v>1.1821791511576409</v>
      </c>
      <c r="X10" s="260">
        <v>1.0442235622535001</v>
      </c>
      <c r="Y10" s="260">
        <v>1.110679096839611</v>
      </c>
      <c r="DA10" s="68" t="s">
        <v>2233</v>
      </c>
    </row>
    <row r="11" spans="1:105" ht="12" customHeight="1" x14ac:dyDescent="0.25">
      <c r="A11" s="37" t="s">
        <v>159</v>
      </c>
      <c r="B11" s="226">
        <v>0.34509441096251009</v>
      </c>
      <c r="C11" s="226">
        <v>0.26744044627084168</v>
      </c>
      <c r="D11" s="226">
        <v>0.1918021858099784</v>
      </c>
      <c r="E11" s="226">
        <v>0.17124286155050081</v>
      </c>
      <c r="F11" s="226">
        <v>0.1720466559495715</v>
      </c>
      <c r="G11" s="226">
        <v>0.15578484872730419</v>
      </c>
      <c r="H11" s="226">
        <v>0.12786879784844771</v>
      </c>
      <c r="I11" s="226">
        <v>9.8884821843221449E-2</v>
      </c>
      <c r="J11" s="226">
        <v>8.1639146763628934E-2</v>
      </c>
      <c r="K11" s="226">
        <v>9.233218557949166E-2</v>
      </c>
      <c r="L11" s="226">
        <v>7.4733047322307344E-2</v>
      </c>
      <c r="M11" s="226">
        <v>3.3994078220371392E-2</v>
      </c>
      <c r="N11" s="226">
        <v>5.9687886889995982E-2</v>
      </c>
      <c r="O11" s="226">
        <v>6.7730658606169628E-2</v>
      </c>
      <c r="P11" s="226">
        <v>7.2490399322854379E-2</v>
      </c>
      <c r="Q11" s="226">
        <v>4.5217283068213113E-2</v>
      </c>
      <c r="R11" s="226">
        <v>5.0146872502686853E-2</v>
      </c>
      <c r="S11" s="226">
        <v>5.1404090381553233E-2</v>
      </c>
      <c r="T11" s="226">
        <v>7.1439418559841802E-2</v>
      </c>
      <c r="U11" s="226">
        <v>3.5734216400294373E-2</v>
      </c>
      <c r="V11" s="226">
        <v>3.211749810385027E-2</v>
      </c>
      <c r="W11" s="226">
        <v>2.948301718200963E-2</v>
      </c>
      <c r="X11" s="226">
        <v>5.5521821341660428E-2</v>
      </c>
      <c r="Y11" s="226">
        <v>6.4632602429352454E-2</v>
      </c>
      <c r="DA11" s="69" t="s">
        <v>2234</v>
      </c>
    </row>
    <row r="12" spans="1:105" ht="12" customHeight="1" x14ac:dyDescent="0.25">
      <c r="A12" s="37" t="s">
        <v>35</v>
      </c>
      <c r="B12" s="226">
        <v>1.298040931836739</v>
      </c>
      <c r="C12" s="226">
        <v>1.3839237559392741</v>
      </c>
      <c r="D12" s="226">
        <v>1.547364302094534</v>
      </c>
      <c r="E12" s="226">
        <v>1.2603931255069889</v>
      </c>
      <c r="F12" s="226">
        <v>1.5021143223067841</v>
      </c>
      <c r="G12" s="226">
        <v>1.4951213551010749</v>
      </c>
      <c r="H12" s="226">
        <v>1.4884541582969999</v>
      </c>
      <c r="I12" s="226">
        <v>1.1619097483276231</v>
      </c>
      <c r="J12" s="226">
        <v>0.85396165228222853</v>
      </c>
      <c r="K12" s="226">
        <v>0.8210215808083734</v>
      </c>
      <c r="L12" s="226">
        <v>0.80483328278839295</v>
      </c>
      <c r="M12" s="226">
        <v>0.74593088200217106</v>
      </c>
      <c r="N12" s="226">
        <v>0.85522236268431417</v>
      </c>
      <c r="O12" s="226">
        <v>0.71431340535150967</v>
      </c>
      <c r="P12" s="226">
        <v>0.7386580461003458</v>
      </c>
      <c r="Q12" s="226">
        <v>0.58347393668449998</v>
      </c>
      <c r="R12" s="226">
        <v>0.5800703066487547</v>
      </c>
      <c r="S12" s="226">
        <v>0.51243996348020415</v>
      </c>
      <c r="T12" s="226">
        <v>0.58987423304930098</v>
      </c>
      <c r="U12" s="226">
        <v>0.54639214873558384</v>
      </c>
      <c r="V12" s="226">
        <v>0.58113397210905482</v>
      </c>
      <c r="W12" s="226">
        <v>0.54477875334964876</v>
      </c>
      <c r="X12" s="226">
        <v>0.35372933687724128</v>
      </c>
      <c r="Y12" s="226">
        <v>0.45980311432411269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1.3996321852310501E-2</v>
      </c>
      <c r="T14" s="226">
        <v>1.322312010401663E-2</v>
      </c>
      <c r="U14" s="226">
        <v>1.3045768350787079E-2</v>
      </c>
      <c r="V14" s="226">
        <v>1.312139692784724E-2</v>
      </c>
      <c r="W14" s="226">
        <v>1.303812355552778E-2</v>
      </c>
      <c r="X14" s="226">
        <v>1.101252879099541E-2</v>
      </c>
      <c r="Y14" s="226">
        <v>1.1956639016737811E-2</v>
      </c>
      <c r="DA14" s="69" t="s">
        <v>2237</v>
      </c>
    </row>
    <row r="15" spans="1:105" ht="12" customHeight="1" x14ac:dyDescent="0.25">
      <c r="A15" s="37" t="s">
        <v>40</v>
      </c>
      <c r="B15" s="226">
        <v>0.29325420028543031</v>
      </c>
      <c r="C15" s="226">
        <v>0.30021614877406111</v>
      </c>
      <c r="D15" s="226">
        <v>0.27446716351944739</v>
      </c>
      <c r="E15" s="226">
        <v>0.33706090868070299</v>
      </c>
      <c r="F15" s="226">
        <v>0.24892036540692189</v>
      </c>
      <c r="G15" s="226">
        <v>0.29991364545768401</v>
      </c>
      <c r="H15" s="226">
        <v>0.3123595725476202</v>
      </c>
      <c r="I15" s="226">
        <v>0.47011071477097011</v>
      </c>
      <c r="J15" s="226">
        <v>0.54657606267341474</v>
      </c>
      <c r="K15" s="226">
        <v>0.39910179401083012</v>
      </c>
      <c r="L15" s="226">
        <v>0.44251265757780972</v>
      </c>
      <c r="M15" s="226">
        <v>0.4781943578224781</v>
      </c>
      <c r="N15" s="226">
        <v>0.3513921754682876</v>
      </c>
      <c r="O15" s="226">
        <v>0.55619876579044425</v>
      </c>
      <c r="P15" s="226">
        <v>0.43622947732688477</v>
      </c>
      <c r="Q15" s="226">
        <v>0.48846828427783839</v>
      </c>
      <c r="R15" s="226">
        <v>0.50426094249530717</v>
      </c>
      <c r="S15" s="226">
        <v>0.57316473702654591</v>
      </c>
      <c r="T15" s="226">
        <v>0.51588819063649005</v>
      </c>
      <c r="U15" s="226">
        <v>0.54126056060374639</v>
      </c>
      <c r="V15" s="226">
        <v>0.53096221649909758</v>
      </c>
      <c r="W15" s="226">
        <v>0.59487925707045519</v>
      </c>
      <c r="X15" s="226">
        <v>0.62395987524360286</v>
      </c>
      <c r="Y15" s="226">
        <v>0.57428674106940769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4.6691017253800986</v>
      </c>
      <c r="C16" s="261">
        <f t="shared" si="0"/>
        <v>4.6975915697019763</v>
      </c>
      <c r="D16" s="261">
        <f t="shared" si="0"/>
        <v>4.8390712935954685</v>
      </c>
      <c r="E16" s="261">
        <f t="shared" si="0"/>
        <v>4.2483437231556662</v>
      </c>
      <c r="F16" s="261">
        <f t="shared" si="0"/>
        <v>4.6316793273504677</v>
      </c>
      <c r="G16" s="261">
        <f t="shared" si="0"/>
        <v>4.6968470560535271</v>
      </c>
      <c r="H16" s="261">
        <f t="shared" si="0"/>
        <v>4.6433197664731392</v>
      </c>
      <c r="I16" s="261">
        <f t="shared" si="0"/>
        <v>4.161180081327247</v>
      </c>
      <c r="J16" s="261">
        <f t="shared" si="0"/>
        <v>3.5705597675116896</v>
      </c>
      <c r="K16" s="261">
        <f t="shared" si="0"/>
        <v>3.1542647529472219</v>
      </c>
      <c r="L16" s="261">
        <f t="shared" si="0"/>
        <v>3.1679248067387151</v>
      </c>
      <c r="M16" s="261">
        <f t="shared" si="0"/>
        <v>3.0289861688489759</v>
      </c>
      <c r="N16" s="261">
        <f t="shared" si="0"/>
        <v>3.0515093469707071</v>
      </c>
      <c r="O16" s="261">
        <f t="shared" si="0"/>
        <v>3.224712661107362</v>
      </c>
      <c r="P16" s="261">
        <f t="shared" si="0"/>
        <v>3.0177045714601416</v>
      </c>
      <c r="Q16" s="261">
        <f t="shared" si="0"/>
        <v>2.7010442443375653</v>
      </c>
      <c r="R16" s="261">
        <f t="shared" si="0"/>
        <v>2.734462135474649</v>
      </c>
      <c r="S16" s="261">
        <f t="shared" si="0"/>
        <v>2.746137719040382</v>
      </c>
      <c r="T16" s="261">
        <f t="shared" si="0"/>
        <v>2.8601145992816197</v>
      </c>
      <c r="U16" s="261">
        <f t="shared" si="0"/>
        <v>2.7172287092362266</v>
      </c>
      <c r="V16" s="261">
        <f t="shared" si="0"/>
        <v>2.7744387171106291</v>
      </c>
      <c r="W16" s="261">
        <f t="shared" si="0"/>
        <v>2.8398178199585193</v>
      </c>
      <c r="X16" s="261">
        <f t="shared" si="0"/>
        <v>2.4911554400362039</v>
      </c>
      <c r="Y16" s="261">
        <f t="shared" si="0"/>
        <v>2.6323368743509712</v>
      </c>
      <c r="DA16" s="70"/>
    </row>
    <row r="17" spans="1:105" ht="12" customHeight="1" x14ac:dyDescent="0.25">
      <c r="A17" s="60" t="s">
        <v>2148</v>
      </c>
      <c r="B17" s="329">
        <v>4.1260727385572347</v>
      </c>
      <c r="C17" s="329">
        <v>4.0787101666105494</v>
      </c>
      <c r="D17" s="329">
        <v>4.2576759916618911</v>
      </c>
      <c r="E17" s="329">
        <v>3.5103253666210361</v>
      </c>
      <c r="F17" s="329">
        <v>4.0410846436562027</v>
      </c>
      <c r="G17" s="329">
        <v>4.0018316517913073</v>
      </c>
      <c r="H17" s="329">
        <v>3.9285069360109759</v>
      </c>
      <c r="I17" s="329">
        <v>3.1051085461512651</v>
      </c>
      <c r="J17" s="329">
        <v>2.2849982505053461</v>
      </c>
      <c r="K17" s="329">
        <v>2.2577424951748628</v>
      </c>
      <c r="L17" s="329">
        <v>2.1916079618065329</v>
      </c>
      <c r="M17" s="329">
        <v>1.92054161043912</v>
      </c>
      <c r="N17" s="329">
        <v>2.2650848383729629</v>
      </c>
      <c r="O17" s="329">
        <v>1.954814227262792</v>
      </c>
      <c r="P17" s="329">
        <v>2.00963785629048</v>
      </c>
      <c r="Q17" s="329">
        <v>1.548283625958093</v>
      </c>
      <c r="R17" s="329">
        <v>1.581260860316456</v>
      </c>
      <c r="S17" s="329">
        <v>1.443790376451737</v>
      </c>
      <c r="T17" s="329">
        <v>1.6550575592121419</v>
      </c>
      <c r="U17" s="329">
        <v>1.4718408476982729</v>
      </c>
      <c r="V17" s="329">
        <v>1.5279459427954509</v>
      </c>
      <c r="W17" s="329">
        <v>1.4124244291259951</v>
      </c>
      <c r="X17" s="329">
        <v>1.046221752549789</v>
      </c>
      <c r="Y17" s="329">
        <v>1.44131560593734</v>
      </c>
      <c r="DA17" s="72" t="s">
        <v>2239</v>
      </c>
    </row>
    <row r="18" spans="1:105" ht="12" customHeight="1" x14ac:dyDescent="0.25">
      <c r="A18" s="59" t="s">
        <v>28</v>
      </c>
      <c r="B18" s="230">
        <v>0.13558922324868841</v>
      </c>
      <c r="C18" s="230">
        <v>0.13981974612311629</v>
      </c>
      <c r="D18" s="230">
        <v>0.1408429104216227</v>
      </c>
      <c r="E18" s="230">
        <v>0.15000044393366291</v>
      </c>
      <c r="F18" s="230">
        <v>0.10588652432436479</v>
      </c>
      <c r="G18" s="230">
        <v>0.13645968908243369</v>
      </c>
      <c r="H18" s="230">
        <v>0.1033607907290254</v>
      </c>
      <c r="I18" s="230">
        <v>7.2563897019189902E-2</v>
      </c>
      <c r="J18" s="230">
        <v>6.3501495462033902E-2</v>
      </c>
      <c r="K18" s="230">
        <v>4.4148644772797757E-2</v>
      </c>
      <c r="L18" s="230">
        <v>4.3536396694095168E-2</v>
      </c>
      <c r="M18" s="230">
        <v>2.17099251180136E-2</v>
      </c>
      <c r="N18" s="230">
        <v>2.4276649569789251E-2</v>
      </c>
      <c r="O18" s="230">
        <v>1.9668093264752041E-2</v>
      </c>
      <c r="P18" s="230">
        <v>2.1283753104658978E-2</v>
      </c>
      <c r="Q18" s="230">
        <v>1.7983904879835921E-2</v>
      </c>
      <c r="R18" s="230">
        <v>3.8462469428579858E-2</v>
      </c>
      <c r="S18" s="230">
        <v>3.2363090066747022E-2</v>
      </c>
      <c r="T18" s="230">
        <v>1.4997081271636041E-2</v>
      </c>
      <c r="U18" s="230">
        <v>1.236636824800938E-2</v>
      </c>
      <c r="V18" s="230">
        <v>1.491471456415038E-2</v>
      </c>
      <c r="W18" s="230">
        <v>8.4109385128509472E-3</v>
      </c>
      <c r="X18" s="230">
        <v>6.2188783347314706E-3</v>
      </c>
      <c r="Y18" s="230">
        <v>5.6521501945854726E-3</v>
      </c>
      <c r="DA18" s="71" t="s">
        <v>2240</v>
      </c>
    </row>
    <row r="19" spans="1:105" ht="12" customHeight="1" x14ac:dyDescent="0.25">
      <c r="A19" s="59" t="s">
        <v>31</v>
      </c>
      <c r="B19" s="230">
        <v>0</v>
      </c>
      <c r="C19" s="230">
        <v>5.2709248914938972E-2</v>
      </c>
      <c r="D19" s="230">
        <v>5.2935937477798928E-2</v>
      </c>
      <c r="E19" s="230">
        <v>5.021415375680157E-2</v>
      </c>
      <c r="F19" s="230">
        <v>5.3363930916032268E-2</v>
      </c>
      <c r="G19" s="230">
        <v>5.4778782021804862E-2</v>
      </c>
      <c r="H19" s="230">
        <v>0.10361654866064141</v>
      </c>
      <c r="I19" s="230">
        <v>9.7519503557999404E-2</v>
      </c>
      <c r="J19" s="230">
        <v>4.2670215954708282E-2</v>
      </c>
      <c r="K19" s="230">
        <v>8.8995814297974291E-2</v>
      </c>
      <c r="L19" s="230">
        <v>8.7761631083587616E-2</v>
      </c>
      <c r="M19" s="230">
        <v>8.7532703129020104E-2</v>
      </c>
      <c r="N19" s="230">
        <v>0.14682230004536609</v>
      </c>
      <c r="O19" s="230">
        <v>0.17283954656988321</v>
      </c>
      <c r="P19" s="230">
        <v>0.1862295461955564</v>
      </c>
      <c r="Q19" s="230">
        <v>0.1192610721674958</v>
      </c>
      <c r="R19" s="230">
        <v>0.17141151021228521</v>
      </c>
      <c r="S19" s="230">
        <v>0.1778675890494287</v>
      </c>
      <c r="T19" s="230">
        <v>0.15876414714600481</v>
      </c>
      <c r="U19" s="230">
        <v>0.1401490268765371</v>
      </c>
      <c r="V19" s="230">
        <v>0.11239777463621289</v>
      </c>
      <c r="W19" s="230">
        <v>7.4453848303823872E-2</v>
      </c>
      <c r="X19" s="230">
        <v>9.7062748813534189E-2</v>
      </c>
      <c r="Y19" s="230">
        <v>0.38520285585127229</v>
      </c>
      <c r="DA19" s="71" t="s">
        <v>2241</v>
      </c>
    </row>
    <row r="20" spans="1:105" ht="12" customHeight="1" x14ac:dyDescent="0.25">
      <c r="A20" s="59" t="s">
        <v>159</v>
      </c>
      <c r="B20" s="230">
        <v>0.56738520650164082</v>
      </c>
      <c r="C20" s="230">
        <v>0.49693142829122361</v>
      </c>
      <c r="D20" s="230">
        <v>0.36316154224111968</v>
      </c>
      <c r="E20" s="230">
        <v>0.34596791776837149</v>
      </c>
      <c r="F20" s="230">
        <v>0.36760795947093122</v>
      </c>
      <c r="G20" s="230">
        <v>0.32977259204034232</v>
      </c>
      <c r="H20" s="230">
        <v>0.26775714264450362</v>
      </c>
      <c r="I20" s="230">
        <v>0.21053670076897071</v>
      </c>
      <c r="J20" s="230">
        <v>0.18529723270719159</v>
      </c>
      <c r="K20" s="230">
        <v>0.1975895539285307</v>
      </c>
      <c r="L20" s="230">
        <v>0.15777941396039191</v>
      </c>
      <c r="M20" s="230">
        <v>7.6145359558578304E-2</v>
      </c>
      <c r="N20" s="230">
        <v>0.12676446854959059</v>
      </c>
      <c r="O20" s="230">
        <v>0.14996221235084389</v>
      </c>
      <c r="P20" s="230">
        <v>0.16126244041777019</v>
      </c>
      <c r="Q20" s="230">
        <v>0.10379253496542989</v>
      </c>
      <c r="R20" s="230">
        <v>0.11158155627260059</v>
      </c>
      <c r="S20" s="230">
        <v>0.1142492621483787</v>
      </c>
      <c r="T20" s="230">
        <v>0.16255857982060851</v>
      </c>
      <c r="U20" s="230">
        <v>8.0365463327842779E-2</v>
      </c>
      <c r="V20" s="230">
        <v>7.3664364645921507E-2</v>
      </c>
      <c r="W20" s="230">
        <v>6.9341841676053881E-2</v>
      </c>
      <c r="X20" s="230">
        <v>0.1267371590502086</v>
      </c>
      <c r="Y20" s="230">
        <v>0.13074477944765661</v>
      </c>
      <c r="DA20" s="71" t="s">
        <v>2242</v>
      </c>
    </row>
    <row r="21" spans="1:105" ht="12" customHeight="1" x14ac:dyDescent="0.25">
      <c r="A21" s="59" t="s">
        <v>32</v>
      </c>
      <c r="B21" s="230">
        <v>1.34003383105249</v>
      </c>
      <c r="C21" s="230">
        <v>0.87935341381853982</v>
      </c>
      <c r="D21" s="230">
        <v>0.84108406078739806</v>
      </c>
      <c r="E21" s="230">
        <v>0.47870092550735149</v>
      </c>
      <c r="F21" s="230">
        <v>0.38154719526449399</v>
      </c>
      <c r="G21" s="230">
        <v>0.39166325046990652</v>
      </c>
      <c r="H21" s="230">
        <v>0.41158347081704949</v>
      </c>
      <c r="I21" s="230">
        <v>0.30989055950457328</v>
      </c>
      <c r="J21" s="230">
        <v>0.10169503719325131</v>
      </c>
      <c r="K21" s="230">
        <v>0.2121050056610132</v>
      </c>
      <c r="L21" s="230">
        <v>0.24402157631457619</v>
      </c>
      <c r="M21" s="230">
        <v>0.1043074343680383</v>
      </c>
      <c r="N21" s="230">
        <v>0.19440148196124371</v>
      </c>
      <c r="O21" s="230">
        <v>6.8656177944131841E-2</v>
      </c>
      <c r="P21" s="230">
        <v>3.6987509848874299E-2</v>
      </c>
      <c r="Q21" s="230">
        <v>0</v>
      </c>
      <c r="R21" s="230">
        <v>0</v>
      </c>
      <c r="S21" s="230">
        <v>7.6479243957252576E-3</v>
      </c>
      <c r="T21" s="230">
        <v>8.6341092385814593E-3</v>
      </c>
      <c r="U21" s="230">
        <v>3.9560435441536548E-2</v>
      </c>
      <c r="V21" s="230">
        <v>2.6002187770730181E-2</v>
      </c>
      <c r="W21" s="230">
        <v>9.6194516597944701E-3</v>
      </c>
      <c r="X21" s="230">
        <v>2.8095238042766538E-2</v>
      </c>
      <c r="Y21" s="230">
        <v>1.1855855042958699E-2</v>
      </c>
      <c r="DA21" s="71" t="s">
        <v>2243</v>
      </c>
    </row>
    <row r="22" spans="1:105" ht="12" customHeight="1" x14ac:dyDescent="0.25">
      <c r="A22" s="59" t="s">
        <v>35</v>
      </c>
      <c r="B22" s="230">
        <v>2.0830644777544158</v>
      </c>
      <c r="C22" s="230">
        <v>2.509896329462729</v>
      </c>
      <c r="D22" s="230">
        <v>2.8596515407339518</v>
      </c>
      <c r="E22" s="230">
        <v>2.485441925654849</v>
      </c>
      <c r="F22" s="230">
        <v>3.1326790336803798</v>
      </c>
      <c r="G22" s="230">
        <v>3.08915733817682</v>
      </c>
      <c r="H22" s="230">
        <v>3.0421889831597562</v>
      </c>
      <c r="I22" s="230">
        <v>2.4145978853005312</v>
      </c>
      <c r="J22" s="230">
        <v>1.8918342691881611</v>
      </c>
      <c r="K22" s="230">
        <v>1.714903476514547</v>
      </c>
      <c r="L22" s="230">
        <v>1.658508943753882</v>
      </c>
      <c r="M22" s="230">
        <v>1.6308461882654699</v>
      </c>
      <c r="N22" s="230">
        <v>1.7728199382469729</v>
      </c>
      <c r="O22" s="230">
        <v>1.5436881971331811</v>
      </c>
      <c r="P22" s="230">
        <v>1.60387460672362</v>
      </c>
      <c r="Q22" s="230">
        <v>1.3072461139453311</v>
      </c>
      <c r="R22" s="230">
        <v>1.2598053244029901</v>
      </c>
      <c r="S22" s="230">
        <v>1.1116625107914571</v>
      </c>
      <c r="T22" s="230">
        <v>1.3101036417353109</v>
      </c>
      <c r="U22" s="230">
        <v>1.1993995538043469</v>
      </c>
      <c r="V22" s="230">
        <v>1.3009669011784359</v>
      </c>
      <c r="W22" s="230">
        <v>1.250598348973472</v>
      </c>
      <c r="X22" s="230">
        <v>0.78810772830854825</v>
      </c>
      <c r="Y22" s="230">
        <v>0.90785996540086722</v>
      </c>
      <c r="DA22" s="71" t="s">
        <v>2244</v>
      </c>
    </row>
    <row r="23" spans="1:105" ht="12" customHeight="1" x14ac:dyDescent="0.25">
      <c r="A23" s="60" t="s">
        <v>2155</v>
      </c>
      <c r="B23" s="329">
        <v>0.46885745560092762</v>
      </c>
      <c r="C23" s="329">
        <v>0.54245026815731556</v>
      </c>
      <c r="D23" s="329">
        <v>0.50535107784298661</v>
      </c>
      <c r="E23" s="329">
        <v>0.66219857389568471</v>
      </c>
      <c r="F23" s="329">
        <v>0.51719653059794624</v>
      </c>
      <c r="G23" s="329">
        <v>0.61736509195755651</v>
      </c>
      <c r="H23" s="329">
        <v>0.63604494453864446</v>
      </c>
      <c r="I23" s="329">
        <v>0.97331816784489034</v>
      </c>
      <c r="J23" s="329">
        <v>1.206361828242873</v>
      </c>
      <c r="K23" s="329">
        <v>0.83052182113420459</v>
      </c>
      <c r="L23" s="329">
        <v>0.90848936455292817</v>
      </c>
      <c r="M23" s="329">
        <v>1.0416003630061339</v>
      </c>
      <c r="N23" s="329">
        <v>0.72570468260592169</v>
      </c>
      <c r="O23" s="329">
        <v>1.197520794724493</v>
      </c>
      <c r="P23" s="329">
        <v>0.94367890528967457</v>
      </c>
      <c r="Q23" s="329">
        <v>1.0903213810196879</v>
      </c>
      <c r="R23" s="329">
        <v>1.0910895480901419</v>
      </c>
      <c r="S23" s="329">
        <v>1.238772886966921</v>
      </c>
      <c r="T23" s="329">
        <v>1.141521443834157</v>
      </c>
      <c r="U23" s="329">
        <v>1.1837175195348679</v>
      </c>
      <c r="V23" s="329">
        <v>1.184229459116672</v>
      </c>
      <c r="W23" s="329">
        <v>1.360532043586226</v>
      </c>
      <c r="X23" s="329">
        <v>1.385011656737277</v>
      </c>
      <c r="Y23" s="329">
        <v>1.129686674184843</v>
      </c>
      <c r="DA23" s="72" t="s">
        <v>2245</v>
      </c>
    </row>
    <row r="24" spans="1:105" ht="12" customHeight="1" x14ac:dyDescent="0.25">
      <c r="A24" s="60" t="s">
        <v>2157</v>
      </c>
      <c r="B24" s="329">
        <v>7.417153122193669E-2</v>
      </c>
      <c r="C24" s="329">
        <v>7.6431134934110953E-2</v>
      </c>
      <c r="D24" s="329">
        <v>7.6044224090590848E-2</v>
      </c>
      <c r="E24" s="329">
        <v>7.5819782638945926E-2</v>
      </c>
      <c r="F24" s="329">
        <v>7.3398153096318391E-2</v>
      </c>
      <c r="G24" s="329">
        <v>7.7650312304663086E-2</v>
      </c>
      <c r="H24" s="329">
        <v>7.8767885923518993E-2</v>
      </c>
      <c r="I24" s="329">
        <v>8.2753367331091759E-2</v>
      </c>
      <c r="J24" s="329">
        <v>7.9199688763470721E-2</v>
      </c>
      <c r="K24" s="329">
        <v>6.6000436638154483E-2</v>
      </c>
      <c r="L24" s="329">
        <v>6.7827480379254027E-2</v>
      </c>
      <c r="M24" s="329">
        <v>6.6844195403721718E-2</v>
      </c>
      <c r="N24" s="329">
        <v>6.0719825991822719E-2</v>
      </c>
      <c r="O24" s="329">
        <v>7.2377639120077206E-2</v>
      </c>
      <c r="P24" s="329">
        <v>6.4387809879986949E-2</v>
      </c>
      <c r="Q24" s="329">
        <v>6.2439237359784037E-2</v>
      </c>
      <c r="R24" s="329">
        <v>6.211172706805082E-2</v>
      </c>
      <c r="S24" s="329">
        <v>6.3574455621723938E-2</v>
      </c>
      <c r="T24" s="329">
        <v>6.3535596235321096E-2</v>
      </c>
      <c r="U24" s="329">
        <v>6.1670342003085889E-2</v>
      </c>
      <c r="V24" s="329">
        <v>6.2263315198506169E-2</v>
      </c>
      <c r="W24" s="329">
        <v>6.686134724629815E-2</v>
      </c>
      <c r="X24" s="329">
        <v>5.9922030749137677E-2</v>
      </c>
      <c r="Y24" s="329">
        <v>6.133459422878814E-2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2.1223189660818633</v>
      </c>
      <c r="C25" s="261">
        <f t="shared" si="1"/>
        <v>2.1352688953190793</v>
      </c>
      <c r="D25" s="261">
        <f t="shared" si="1"/>
        <v>2.199577860725213</v>
      </c>
      <c r="E25" s="261">
        <f t="shared" si="1"/>
        <v>1.9310653287071211</v>
      </c>
      <c r="F25" s="261">
        <f t="shared" si="1"/>
        <v>2.1053087851593024</v>
      </c>
      <c r="G25" s="261">
        <f t="shared" si="1"/>
        <v>2.1349304800243307</v>
      </c>
      <c r="H25" s="261">
        <f t="shared" si="1"/>
        <v>2.1105998938514259</v>
      </c>
      <c r="I25" s="261">
        <f t="shared" si="1"/>
        <v>1.8914454915123848</v>
      </c>
      <c r="J25" s="261">
        <f t="shared" si="1"/>
        <v>1.6229817125053134</v>
      </c>
      <c r="K25" s="261">
        <f t="shared" si="1"/>
        <v>1.4337567058851013</v>
      </c>
      <c r="L25" s="261">
        <f t="shared" si="1"/>
        <v>1.4399658212448705</v>
      </c>
      <c r="M25" s="261">
        <f t="shared" si="1"/>
        <v>1.3768118949313528</v>
      </c>
      <c r="N25" s="261">
        <f t="shared" si="1"/>
        <v>1.3870497031685034</v>
      </c>
      <c r="O25" s="261">
        <f t="shared" si="1"/>
        <v>1.4657784823215279</v>
      </c>
      <c r="P25" s="261">
        <f t="shared" si="1"/>
        <v>1.3716838961182458</v>
      </c>
      <c r="Q25" s="261">
        <f t="shared" si="1"/>
        <v>1.227747383789803</v>
      </c>
      <c r="R25" s="261">
        <f t="shared" si="1"/>
        <v>1.2429373343066588</v>
      </c>
      <c r="S25" s="261">
        <f t="shared" si="1"/>
        <v>1.2482444177456282</v>
      </c>
      <c r="T25" s="261">
        <f t="shared" si="1"/>
        <v>1.3000520905825546</v>
      </c>
      <c r="U25" s="261">
        <f t="shared" si="1"/>
        <v>1.2351039587437396</v>
      </c>
      <c r="V25" s="261">
        <f t="shared" si="1"/>
        <v>1.2611085077775588</v>
      </c>
      <c r="W25" s="261">
        <f t="shared" si="1"/>
        <v>1.290826281799327</v>
      </c>
      <c r="X25" s="261">
        <f t="shared" si="1"/>
        <v>1.1323433818346378</v>
      </c>
      <c r="Y25" s="261">
        <f t="shared" si="1"/>
        <v>1.1965167610686229</v>
      </c>
      <c r="DA25" s="70"/>
    </row>
    <row r="26" spans="1:105" ht="12" customHeight="1" x14ac:dyDescent="0.25">
      <c r="A26" s="60" t="s">
        <v>2160</v>
      </c>
      <c r="B26" s="329">
        <v>1.8754876084351071</v>
      </c>
      <c r="C26" s="329">
        <v>1.8539591666411579</v>
      </c>
      <c r="D26" s="329">
        <v>1.935307268937223</v>
      </c>
      <c r="E26" s="329">
        <v>1.595602439373198</v>
      </c>
      <c r="F26" s="329">
        <v>1.836856656207364</v>
      </c>
      <c r="G26" s="329">
        <v>1.819014387177867</v>
      </c>
      <c r="H26" s="329">
        <v>1.785684970914079</v>
      </c>
      <c r="I26" s="329">
        <v>1.411412975523302</v>
      </c>
      <c r="J26" s="329">
        <v>1.0386355684115209</v>
      </c>
      <c r="K26" s="329">
        <v>1.026246588715847</v>
      </c>
      <c r="L26" s="329">
        <v>0.99618543718478747</v>
      </c>
      <c r="M26" s="329">
        <v>0.87297345929050918</v>
      </c>
      <c r="N26" s="329">
        <v>1.0295840174422559</v>
      </c>
      <c r="O26" s="329">
        <v>0.88855192148308682</v>
      </c>
      <c r="P26" s="329">
        <v>0.91347175285930893</v>
      </c>
      <c r="Q26" s="329">
        <v>0.70376528452640619</v>
      </c>
      <c r="R26" s="329">
        <v>0.71875493650748012</v>
      </c>
      <c r="S26" s="329">
        <v>0.65626835293260766</v>
      </c>
      <c r="T26" s="329">
        <v>0.75229889055097365</v>
      </c>
      <c r="U26" s="329">
        <v>0.66901856713557861</v>
      </c>
      <c r="V26" s="329">
        <v>0.69452088308884163</v>
      </c>
      <c r="W26" s="329">
        <v>0.64201110414817963</v>
      </c>
      <c r="X26" s="329">
        <v>0.47555534206808592</v>
      </c>
      <c r="Y26" s="329">
        <v>0.65514345724424539</v>
      </c>
      <c r="DA26" s="72" t="s">
        <v>2247</v>
      </c>
    </row>
    <row r="27" spans="1:105" ht="12" customHeight="1" x14ac:dyDescent="0.25">
      <c r="A27" s="59" t="s">
        <v>28</v>
      </c>
      <c r="B27" s="230">
        <v>6.1631465113040178E-2</v>
      </c>
      <c r="C27" s="230">
        <v>6.3554430055961939E-2</v>
      </c>
      <c r="D27" s="230">
        <v>6.4019504737101232E-2</v>
      </c>
      <c r="E27" s="230">
        <v>6.8182019969846797E-2</v>
      </c>
      <c r="F27" s="230">
        <v>4.8130238329256732E-2</v>
      </c>
      <c r="G27" s="230">
        <v>6.2027131401106259E-2</v>
      </c>
      <c r="H27" s="230">
        <v>4.6982177604102462E-2</v>
      </c>
      <c r="I27" s="230">
        <v>3.2983589554177239E-2</v>
      </c>
      <c r="J27" s="230">
        <v>2.886431611910632E-2</v>
      </c>
      <c r="K27" s="230">
        <v>2.0067565805817159E-2</v>
      </c>
      <c r="L27" s="230">
        <v>1.9789271224588709E-2</v>
      </c>
      <c r="M27" s="230">
        <v>9.8681477809152741E-3</v>
      </c>
      <c r="N27" s="230">
        <v>1.1034840713540569E-2</v>
      </c>
      <c r="O27" s="230">
        <v>8.940042393069109E-3</v>
      </c>
      <c r="P27" s="230">
        <v>9.674433229390442E-3</v>
      </c>
      <c r="Q27" s="230">
        <v>8.1745022181072408E-3</v>
      </c>
      <c r="R27" s="230">
        <v>1.7482940649354489E-2</v>
      </c>
      <c r="S27" s="230">
        <v>1.4710495484885009E-2</v>
      </c>
      <c r="T27" s="230">
        <v>6.8168551234709281E-3</v>
      </c>
      <c r="U27" s="230">
        <v>5.6210764763678991E-3</v>
      </c>
      <c r="V27" s="230">
        <v>6.7794157109774458E-3</v>
      </c>
      <c r="W27" s="230">
        <v>3.8231538694777031E-3</v>
      </c>
      <c r="X27" s="230">
        <v>2.8267628794233961E-3</v>
      </c>
      <c r="Y27" s="230">
        <v>2.5691591793570328E-3</v>
      </c>
      <c r="DA27" s="71" t="s">
        <v>2248</v>
      </c>
    </row>
    <row r="28" spans="1:105" ht="12" customHeight="1" x14ac:dyDescent="0.25">
      <c r="A28" s="59" t="s">
        <v>31</v>
      </c>
      <c r="B28" s="230">
        <v>0</v>
      </c>
      <c r="C28" s="230">
        <v>2.3958749506790441E-2</v>
      </c>
      <c r="D28" s="230">
        <v>2.4061789762635889E-2</v>
      </c>
      <c r="E28" s="230">
        <v>2.282461534400072E-2</v>
      </c>
      <c r="F28" s="230">
        <v>2.425633223456012E-2</v>
      </c>
      <c r="G28" s="230">
        <v>2.489944637354766E-2</v>
      </c>
      <c r="H28" s="230">
        <v>4.7098431209382473E-2</v>
      </c>
      <c r="I28" s="230">
        <v>4.4327047071817907E-2</v>
      </c>
      <c r="J28" s="230">
        <v>1.9395552706685588E-2</v>
      </c>
      <c r="K28" s="230">
        <v>4.045264286271559E-2</v>
      </c>
      <c r="L28" s="230">
        <v>3.9891650492539822E-2</v>
      </c>
      <c r="M28" s="230">
        <v>3.9787592331372773E-2</v>
      </c>
      <c r="N28" s="230">
        <v>6.6737409111530074E-2</v>
      </c>
      <c r="O28" s="230">
        <v>7.8563430259037823E-2</v>
      </c>
      <c r="P28" s="230">
        <v>8.46497937252529E-2</v>
      </c>
      <c r="Q28" s="230">
        <v>5.4209578257952681E-2</v>
      </c>
      <c r="R28" s="230">
        <v>7.7914322823766022E-2</v>
      </c>
      <c r="S28" s="230">
        <v>8.0848904113376682E-2</v>
      </c>
      <c r="T28" s="230">
        <v>7.2165521430002169E-2</v>
      </c>
      <c r="U28" s="230">
        <v>6.3704103125698672E-2</v>
      </c>
      <c r="V28" s="230">
        <v>5.1089897561914933E-2</v>
      </c>
      <c r="W28" s="230">
        <v>3.3842658319919963E-2</v>
      </c>
      <c r="X28" s="230">
        <v>4.4119431278879163E-2</v>
      </c>
      <c r="Y28" s="230">
        <v>0.1750922072051237</v>
      </c>
      <c r="DA28" s="71" t="s">
        <v>2249</v>
      </c>
    </row>
    <row r="29" spans="1:105" ht="12" customHeight="1" x14ac:dyDescent="0.25">
      <c r="A29" s="59" t="s">
        <v>159</v>
      </c>
      <c r="B29" s="230">
        <v>0.25790236659165477</v>
      </c>
      <c r="C29" s="230">
        <v>0.22587792195055609</v>
      </c>
      <c r="D29" s="230">
        <v>0.16507342829141811</v>
      </c>
      <c r="E29" s="230">
        <v>0.15725814444016889</v>
      </c>
      <c r="F29" s="230">
        <v>0.1670945270322414</v>
      </c>
      <c r="G29" s="230">
        <v>0.14989663274561019</v>
      </c>
      <c r="H29" s="230">
        <v>0.121707792111138</v>
      </c>
      <c r="I29" s="230">
        <v>9.5698500349532159E-2</v>
      </c>
      <c r="J29" s="230">
        <v>8.4226014866905285E-2</v>
      </c>
      <c r="K29" s="230">
        <v>8.9813433603877571E-2</v>
      </c>
      <c r="L29" s="230">
        <v>7.1717915436541768E-2</v>
      </c>
      <c r="M29" s="230">
        <v>3.4611527072081039E-2</v>
      </c>
      <c r="N29" s="230">
        <v>5.7620212977086659E-2</v>
      </c>
      <c r="O29" s="230">
        <v>6.8164641977656301E-2</v>
      </c>
      <c r="P29" s="230">
        <v>7.3301109280804619E-2</v>
      </c>
      <c r="Q29" s="230">
        <v>4.717842498428635E-2</v>
      </c>
      <c r="R29" s="230">
        <v>5.0718889214818458E-2</v>
      </c>
      <c r="S29" s="230">
        <v>5.1931482794717598E-2</v>
      </c>
      <c r="T29" s="230">
        <v>7.3890263554822061E-2</v>
      </c>
      <c r="U29" s="230">
        <v>3.6529756058110353E-2</v>
      </c>
      <c r="V29" s="230">
        <v>3.3483802111782507E-2</v>
      </c>
      <c r="W29" s="230">
        <v>3.1519018943660861E-2</v>
      </c>
      <c r="X29" s="230">
        <v>5.7607799568276608E-2</v>
      </c>
      <c r="Y29" s="230">
        <v>5.9429445203480223E-2</v>
      </c>
      <c r="DA29" s="71" t="s">
        <v>2250</v>
      </c>
    </row>
    <row r="30" spans="1:105" ht="12" customHeight="1" x14ac:dyDescent="0.25">
      <c r="A30" s="59" t="s">
        <v>32</v>
      </c>
      <c r="B30" s="230">
        <v>0.60910628684204082</v>
      </c>
      <c r="C30" s="230">
        <v>0.39970609719024541</v>
      </c>
      <c r="D30" s="230">
        <v>0.3823109367215447</v>
      </c>
      <c r="E30" s="230">
        <v>0.21759132977606899</v>
      </c>
      <c r="F30" s="230">
        <v>0.1734305433020428</v>
      </c>
      <c r="G30" s="230">
        <v>0.17802875021359391</v>
      </c>
      <c r="H30" s="230">
        <v>0.18708339582593159</v>
      </c>
      <c r="I30" s="230">
        <v>0.14085934522935159</v>
      </c>
      <c r="J30" s="230">
        <v>4.6225016906023313E-2</v>
      </c>
      <c r="K30" s="230">
        <v>9.641136620955143E-2</v>
      </c>
      <c r="L30" s="230">
        <v>0.11091889832480741</v>
      </c>
      <c r="M30" s="230">
        <v>4.7412470167290152E-2</v>
      </c>
      <c r="N30" s="230">
        <v>8.8364309982383552E-2</v>
      </c>
      <c r="O30" s="230">
        <v>3.1207353610969019E-2</v>
      </c>
      <c r="P30" s="230">
        <v>1.681250447676105E-2</v>
      </c>
      <c r="Q30" s="230">
        <v>0</v>
      </c>
      <c r="R30" s="230">
        <v>0</v>
      </c>
      <c r="S30" s="230">
        <v>3.4763292707842082E-3</v>
      </c>
      <c r="T30" s="230">
        <v>3.9245951084461187E-3</v>
      </c>
      <c r="U30" s="230">
        <v>1.7982016109789341E-2</v>
      </c>
      <c r="V30" s="230">
        <v>1.181917625942281E-2</v>
      </c>
      <c r="W30" s="230">
        <v>4.3724780271793056E-3</v>
      </c>
      <c r="X30" s="230">
        <v>1.2770562746712059E-2</v>
      </c>
      <c r="Y30" s="230">
        <v>5.3890250195266793E-3</v>
      </c>
      <c r="DA30" s="71" t="s">
        <v>2251</v>
      </c>
    </row>
    <row r="31" spans="1:105" ht="12" customHeight="1" x14ac:dyDescent="0.25">
      <c r="A31" s="59" t="s">
        <v>35</v>
      </c>
      <c r="B31" s="230">
        <v>0.94684748988837086</v>
      </c>
      <c r="C31" s="230">
        <v>1.140861967937604</v>
      </c>
      <c r="D31" s="230">
        <v>1.299841609424524</v>
      </c>
      <c r="E31" s="230">
        <v>1.129746329843113</v>
      </c>
      <c r="F31" s="230">
        <v>1.423945015309263</v>
      </c>
      <c r="G31" s="230">
        <v>1.4041624264440089</v>
      </c>
      <c r="H31" s="230">
        <v>1.382813174163525</v>
      </c>
      <c r="I31" s="230">
        <v>1.097544493318424</v>
      </c>
      <c r="J31" s="230">
        <v>0.85992466781280041</v>
      </c>
      <c r="K31" s="230">
        <v>0.77950158023388483</v>
      </c>
      <c r="L31" s="230">
        <v>0.75386770170630979</v>
      </c>
      <c r="M31" s="230">
        <v>0.7412937219388499</v>
      </c>
      <c r="N31" s="230">
        <v>0.80582724465771527</v>
      </c>
      <c r="O31" s="230">
        <v>0.70167645324235461</v>
      </c>
      <c r="P31" s="230">
        <v>0.72903391214709989</v>
      </c>
      <c r="Q31" s="230">
        <v>0.59420277906605989</v>
      </c>
      <c r="R31" s="230">
        <v>0.57263878381954114</v>
      </c>
      <c r="S31" s="230">
        <v>0.50530114126884418</v>
      </c>
      <c r="T31" s="230">
        <v>0.59550165533423238</v>
      </c>
      <c r="U31" s="230">
        <v>0.54518161536561238</v>
      </c>
      <c r="V31" s="230">
        <v>0.59134859144474394</v>
      </c>
      <c r="W31" s="230">
        <v>0.5684537949879418</v>
      </c>
      <c r="X31" s="230">
        <v>0.35823078559479471</v>
      </c>
      <c r="Y31" s="230">
        <v>0.41266362063675771</v>
      </c>
      <c r="DA31" s="71" t="s">
        <v>2252</v>
      </c>
    </row>
    <row r="32" spans="1:105" ht="12" customHeight="1" x14ac:dyDescent="0.25">
      <c r="A32" s="60" t="s">
        <v>2167</v>
      </c>
      <c r="B32" s="329">
        <v>0.21311702527314891</v>
      </c>
      <c r="C32" s="329">
        <v>0.24656830370787061</v>
      </c>
      <c r="D32" s="329">
        <v>0.2297050353831758</v>
      </c>
      <c r="E32" s="329">
        <v>0.30099935177076581</v>
      </c>
      <c r="F32" s="329">
        <v>0.23508933208997551</v>
      </c>
      <c r="G32" s="329">
        <v>0.28062049634434399</v>
      </c>
      <c r="H32" s="329">
        <v>0.28911133842665659</v>
      </c>
      <c r="I32" s="329">
        <v>0.44241734902040469</v>
      </c>
      <c r="J32" s="329">
        <v>0.54834628556494225</v>
      </c>
      <c r="K32" s="329">
        <v>0.37750991869736572</v>
      </c>
      <c r="L32" s="329">
        <v>0.4129497111604219</v>
      </c>
      <c r="M32" s="329">
        <v>0.47345471045733378</v>
      </c>
      <c r="N32" s="329">
        <v>0.32986576482087349</v>
      </c>
      <c r="O32" s="329">
        <v>0.54432763396567863</v>
      </c>
      <c r="P32" s="329">
        <v>0.42894495694985202</v>
      </c>
      <c r="Q32" s="329">
        <v>0.49560062773622221</v>
      </c>
      <c r="R32" s="329">
        <v>0.49594979458642829</v>
      </c>
      <c r="S32" s="329">
        <v>0.56307858498496421</v>
      </c>
      <c r="T32" s="329">
        <v>0.51887338356098045</v>
      </c>
      <c r="U32" s="329">
        <v>0.53805341797039452</v>
      </c>
      <c r="V32" s="329">
        <v>0.53828611778030533</v>
      </c>
      <c r="W32" s="329">
        <v>0.61842365617555728</v>
      </c>
      <c r="X32" s="329">
        <v>0.62955075306239838</v>
      </c>
      <c r="Y32" s="329">
        <v>0.51349394281129213</v>
      </c>
      <c r="DA32" s="72" t="s">
        <v>2253</v>
      </c>
    </row>
    <row r="33" spans="1:105" ht="12" customHeight="1" x14ac:dyDescent="0.25">
      <c r="A33" s="60" t="s">
        <v>2169</v>
      </c>
      <c r="B33" s="329">
        <v>3.3714332373607582E-2</v>
      </c>
      <c r="C33" s="329">
        <v>3.4741424970050422E-2</v>
      </c>
      <c r="D33" s="329">
        <v>3.456555640481402E-2</v>
      </c>
      <c r="E33" s="329">
        <v>3.4463537563157232E-2</v>
      </c>
      <c r="F33" s="329">
        <v>3.3362796861962897E-2</v>
      </c>
      <c r="G33" s="329">
        <v>3.5295596502119581E-2</v>
      </c>
      <c r="H33" s="329">
        <v>3.5803584510690441E-2</v>
      </c>
      <c r="I33" s="329">
        <v>3.7615166968678067E-2</v>
      </c>
      <c r="J33" s="329">
        <v>3.5999858528850327E-2</v>
      </c>
      <c r="K33" s="329">
        <v>3.0000198471888409E-2</v>
      </c>
      <c r="L33" s="329">
        <v>3.0830672899660912E-2</v>
      </c>
      <c r="M33" s="329">
        <v>3.038372518350986E-2</v>
      </c>
      <c r="N33" s="329">
        <v>2.759992090537396E-2</v>
      </c>
      <c r="O33" s="329">
        <v>3.289892687276235E-2</v>
      </c>
      <c r="P33" s="329">
        <v>2.926718630908498E-2</v>
      </c>
      <c r="Q33" s="329">
        <v>2.8381471527174549E-2</v>
      </c>
      <c r="R33" s="329">
        <v>2.8232603212750371E-2</v>
      </c>
      <c r="S33" s="329">
        <v>2.8897479828056329E-2</v>
      </c>
      <c r="T33" s="329">
        <v>2.8879816470600509E-2</v>
      </c>
      <c r="U33" s="329">
        <v>2.803197363776631E-2</v>
      </c>
      <c r="V33" s="329">
        <v>2.8301506908411891E-2</v>
      </c>
      <c r="W33" s="329">
        <v>3.0391521475590069E-2</v>
      </c>
      <c r="X33" s="329">
        <v>2.7237286704153488E-2</v>
      </c>
      <c r="Y33" s="329">
        <v>2.787936101308551E-2</v>
      </c>
      <c r="DA33" s="72" t="s">
        <v>2254</v>
      </c>
    </row>
    <row r="34" spans="1:105" ht="12" customHeight="1" x14ac:dyDescent="0.25">
      <c r="A34" s="57" t="s">
        <v>2171</v>
      </c>
      <c r="B34" s="261">
        <v>36.827239950034468</v>
      </c>
      <c r="C34" s="261">
        <v>36.986753133726637</v>
      </c>
      <c r="D34" s="261">
        <v>38.078123906785883</v>
      </c>
      <c r="E34" s="261">
        <v>32.627023558883167</v>
      </c>
      <c r="F34" s="261">
        <v>36.272430351966641</v>
      </c>
      <c r="G34" s="261">
        <v>36.84701168460267</v>
      </c>
      <c r="H34" s="261">
        <v>36.030624570702912</v>
      </c>
      <c r="I34" s="261">
        <v>30.970537912917731</v>
      </c>
      <c r="J34" s="261">
        <v>24.859022609351712</v>
      </c>
      <c r="K34" s="261">
        <v>22.902739499677981</v>
      </c>
      <c r="L34" s="261">
        <v>22.77511465772599</v>
      </c>
      <c r="M34" s="261">
        <v>21.18731687547422</v>
      </c>
      <c r="N34" s="261">
        <v>22.800544830545238</v>
      </c>
      <c r="O34" s="261">
        <v>22.23400295431146</v>
      </c>
      <c r="P34" s="261">
        <v>21.749005504328391</v>
      </c>
      <c r="Q34" s="261">
        <v>18.097811672157789</v>
      </c>
      <c r="R34" s="261">
        <v>18.67145785789139</v>
      </c>
      <c r="S34" s="261">
        <v>18.293666449046601</v>
      </c>
      <c r="T34" s="261">
        <v>20.200426712569431</v>
      </c>
      <c r="U34" s="261">
        <v>18.58594373132814</v>
      </c>
      <c r="V34" s="261">
        <v>19.16234510977381</v>
      </c>
      <c r="W34" s="261">
        <v>18.431681027610701</v>
      </c>
      <c r="X34" s="261">
        <v>15.29821866633427</v>
      </c>
      <c r="Y34" s="261">
        <v>17.636999926698518</v>
      </c>
      <c r="DA34" s="70" t="s">
        <v>2255</v>
      </c>
    </row>
    <row r="35" spans="1:105" ht="12" customHeight="1" x14ac:dyDescent="0.25">
      <c r="A35" s="64" t="s">
        <v>28</v>
      </c>
      <c r="B35" s="229">
        <v>0.93510474000085964</v>
      </c>
      <c r="C35" s="229">
        <v>0.92416142180257188</v>
      </c>
      <c r="D35" s="229">
        <v>0.9265430350742706</v>
      </c>
      <c r="E35" s="229">
        <v>1.053453771421724</v>
      </c>
      <c r="F35" s="229">
        <v>0.6884884912658038</v>
      </c>
      <c r="G35" s="229">
        <v>0.85463079761848626</v>
      </c>
      <c r="H35" s="229">
        <v>0.697512303355172</v>
      </c>
      <c r="I35" s="229">
        <v>0.52576309378636776</v>
      </c>
      <c r="J35" s="229">
        <v>0.54170603002037065</v>
      </c>
      <c r="K35" s="229">
        <v>0.35949267701618082</v>
      </c>
      <c r="L35" s="229">
        <v>0.36015726107968848</v>
      </c>
      <c r="M35" s="229">
        <v>0.1790883508285912</v>
      </c>
      <c r="N35" s="229">
        <v>0.17494952066126229</v>
      </c>
      <c r="O35" s="229">
        <v>0.1644421138838835</v>
      </c>
      <c r="P35" s="229">
        <v>0.1624997253015269</v>
      </c>
      <c r="Q35" s="229">
        <v>0.16670360119863181</v>
      </c>
      <c r="R35" s="229">
        <v>0.32393075017013367</v>
      </c>
      <c r="S35" s="229">
        <v>0.27430108665348829</v>
      </c>
      <c r="T35" s="229">
        <v>0.1109990701851488</v>
      </c>
      <c r="U35" s="229">
        <v>9.6263469301116164E-2</v>
      </c>
      <c r="V35" s="229">
        <v>0.1110369448233974</v>
      </c>
      <c r="W35" s="229">
        <v>7.6982816145285862E-2</v>
      </c>
      <c r="X35" s="229">
        <v>5.9510823550506228E-2</v>
      </c>
      <c r="Y35" s="229">
        <v>5.1457014853744487E-2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0</v>
      </c>
      <c r="C37" s="229">
        <v>0.35186299956743988</v>
      </c>
      <c r="D37" s="229">
        <v>0.35171319384255118</v>
      </c>
      <c r="E37" s="229">
        <v>0.35616934099598851</v>
      </c>
      <c r="F37" s="229">
        <v>0.35043804755497499</v>
      </c>
      <c r="G37" s="229">
        <v>0.34649261296814182</v>
      </c>
      <c r="H37" s="229">
        <v>0.70620797651236966</v>
      </c>
      <c r="I37" s="229">
        <v>0.71362232409719317</v>
      </c>
      <c r="J37" s="229">
        <v>0.36763089753659689</v>
      </c>
      <c r="K37" s="229">
        <v>0.7318965489629975</v>
      </c>
      <c r="L37" s="229">
        <v>0.73324958565518916</v>
      </c>
      <c r="M37" s="229">
        <v>0.72926739791129869</v>
      </c>
      <c r="N37" s="229">
        <v>1.068620441599089</v>
      </c>
      <c r="O37" s="229">
        <v>1.4594907841295399</v>
      </c>
      <c r="P37" s="229">
        <v>1.4360198743057691</v>
      </c>
      <c r="Q37" s="229">
        <v>1.1165216302923751</v>
      </c>
      <c r="R37" s="229">
        <v>1.45801650647857</v>
      </c>
      <c r="S37" s="229">
        <v>1.522585926845891</v>
      </c>
      <c r="T37" s="229">
        <v>1.1867861718130479</v>
      </c>
      <c r="U37" s="229">
        <v>1.1018357718705529</v>
      </c>
      <c r="V37" s="229">
        <v>0.84511871048708787</v>
      </c>
      <c r="W37" s="229">
        <v>0.68824637543945077</v>
      </c>
      <c r="X37" s="229">
        <v>0.93808876153298237</v>
      </c>
      <c r="Y37" s="229">
        <v>3.541831037003992</v>
      </c>
      <c r="DA37" s="73" t="s">
        <v>2258</v>
      </c>
    </row>
    <row r="38" spans="1:105" ht="12" customHeight="1" x14ac:dyDescent="0.25">
      <c r="A38" s="64" t="s">
        <v>159</v>
      </c>
      <c r="B38" s="229">
        <v>4.0271879958610084</v>
      </c>
      <c r="C38" s="229">
        <v>3.380372814962656</v>
      </c>
      <c r="D38" s="229">
        <v>2.4587777049060651</v>
      </c>
      <c r="E38" s="229">
        <v>2.500619281083075</v>
      </c>
      <c r="F38" s="229">
        <v>2.4599694178484701</v>
      </c>
      <c r="G38" s="229">
        <v>2.1255803636162161</v>
      </c>
      <c r="H38" s="229">
        <v>1.8596273467246041</v>
      </c>
      <c r="I38" s="229">
        <v>1.569951087014311</v>
      </c>
      <c r="J38" s="229">
        <v>1.6268123482171291</v>
      </c>
      <c r="K38" s="229">
        <v>1.6558670418771799</v>
      </c>
      <c r="L38" s="229">
        <v>1.3433180234806119</v>
      </c>
      <c r="M38" s="229">
        <v>0.64645941265703388</v>
      </c>
      <c r="N38" s="229">
        <v>0.94017859065020304</v>
      </c>
      <c r="O38" s="229">
        <v>1.2903913424421141</v>
      </c>
      <c r="P38" s="229">
        <v>1.2671454147550349</v>
      </c>
      <c r="Q38" s="229">
        <v>0.99018402124479032</v>
      </c>
      <c r="R38" s="229">
        <v>0.96715534646320256</v>
      </c>
      <c r="S38" s="229">
        <v>0.99659742339947222</v>
      </c>
      <c r="T38" s="229">
        <v>1.238258455068223</v>
      </c>
      <c r="U38" s="229">
        <v>0.64383947015426712</v>
      </c>
      <c r="V38" s="229">
        <v>0.5644153476649596</v>
      </c>
      <c r="W38" s="229">
        <v>0.65318096188105546</v>
      </c>
      <c r="X38" s="229">
        <v>1.248178442426559</v>
      </c>
      <c r="Y38" s="229">
        <v>1.225022487219821</v>
      </c>
      <c r="DA38" s="73" t="s">
        <v>2259</v>
      </c>
    </row>
    <row r="39" spans="1:105" ht="12" customHeight="1" x14ac:dyDescent="0.25">
      <c r="A39" s="64" t="s">
        <v>32</v>
      </c>
      <c r="B39" s="229">
        <v>9.2209793223410355</v>
      </c>
      <c r="C39" s="229">
        <v>5.7992119239550428</v>
      </c>
      <c r="D39" s="229">
        <v>5.520726180447598</v>
      </c>
      <c r="E39" s="229">
        <v>3.3543888412007079</v>
      </c>
      <c r="F39" s="229">
        <v>2.4753149056237009</v>
      </c>
      <c r="G39" s="229">
        <v>2.4474463761929188</v>
      </c>
      <c r="H39" s="229">
        <v>2.7712785111767069</v>
      </c>
      <c r="I39" s="229">
        <v>2.2402889910825681</v>
      </c>
      <c r="J39" s="229">
        <v>0.86557693649411493</v>
      </c>
      <c r="K39" s="229">
        <v>1.7232559593794881</v>
      </c>
      <c r="L39" s="229">
        <v>2.01416071542811</v>
      </c>
      <c r="M39" s="229">
        <v>0.85852011405850059</v>
      </c>
      <c r="N39" s="229">
        <v>1.397815263539836</v>
      </c>
      <c r="O39" s="229">
        <v>0.5727388120185456</v>
      </c>
      <c r="P39" s="229">
        <v>0.28176413506284542</v>
      </c>
      <c r="Q39" s="229">
        <v>0</v>
      </c>
      <c r="R39" s="229">
        <v>0</v>
      </c>
      <c r="S39" s="229">
        <v>6.4676622421556598E-2</v>
      </c>
      <c r="T39" s="229">
        <v>6.3761178345358133E-2</v>
      </c>
      <c r="U39" s="229">
        <v>0.30726040413587191</v>
      </c>
      <c r="V39" s="229">
        <v>0.19314730250056031</v>
      </c>
      <c r="W39" s="229">
        <v>8.7846781019973411E-2</v>
      </c>
      <c r="X39" s="229">
        <v>0.26825190553231848</v>
      </c>
      <c r="Y39" s="229">
        <v>0.1076936197780987</v>
      </c>
      <c r="DA39" s="73" t="s">
        <v>2260</v>
      </c>
    </row>
    <row r="40" spans="1:105" ht="12" customHeight="1" x14ac:dyDescent="0.25">
      <c r="A40" s="64" t="s">
        <v>33</v>
      </c>
      <c r="B40" s="229">
        <v>2.6410855408254639</v>
      </c>
      <c r="C40" s="229">
        <v>1.51048010667771</v>
      </c>
      <c r="D40" s="229">
        <v>1.9003680594117061</v>
      </c>
      <c r="E40" s="229">
        <v>1.410015739231697</v>
      </c>
      <c r="F40" s="229">
        <v>1.7048769998510569</v>
      </c>
      <c r="G40" s="229">
        <v>2.0596521588122449</v>
      </c>
      <c r="H40" s="229">
        <v>2.136276961837154</v>
      </c>
      <c r="I40" s="229">
        <v>1.781070767633419</v>
      </c>
      <c r="J40" s="229">
        <v>1.396255768110344</v>
      </c>
      <c r="K40" s="229">
        <v>0.36332955063844641</v>
      </c>
      <c r="L40" s="229">
        <v>0.74449732889782017</v>
      </c>
      <c r="M40" s="229">
        <v>1.2259968483678769</v>
      </c>
      <c r="N40" s="229">
        <v>0.6005647153444259</v>
      </c>
      <c r="O40" s="229">
        <v>0.65474252933837584</v>
      </c>
      <c r="P40" s="229">
        <v>0.65474252933817578</v>
      </c>
      <c r="Q40" s="229">
        <v>0.26919808556524888</v>
      </c>
      <c r="R40" s="229">
        <v>0.26919808556602792</v>
      </c>
      <c r="S40" s="229">
        <v>0.2297417828393121</v>
      </c>
      <c r="T40" s="229">
        <v>0.3457565754759156</v>
      </c>
      <c r="U40" s="229">
        <v>9.4164621629096071E-2</v>
      </c>
      <c r="V40" s="229">
        <v>9.7811842889970399E-3</v>
      </c>
      <c r="W40" s="229">
        <v>5.5703015613572061E-3</v>
      </c>
      <c r="X40" s="229">
        <v>6.7970941670729701E-3</v>
      </c>
      <c r="Y40" s="229">
        <v>9.1843662645475117E-3</v>
      </c>
      <c r="DA40" s="73" t="s">
        <v>2261</v>
      </c>
    </row>
    <row r="41" spans="1:105" ht="12" customHeight="1" x14ac:dyDescent="0.25">
      <c r="A41" s="64" t="s">
        <v>35</v>
      </c>
      <c r="B41" s="229">
        <v>14.47440275894408</v>
      </c>
      <c r="C41" s="229">
        <v>16.71467605156278</v>
      </c>
      <c r="D41" s="229">
        <v>18.954248718023941</v>
      </c>
      <c r="E41" s="229">
        <v>17.58690477869197</v>
      </c>
      <c r="F41" s="229">
        <v>20.522711817345609</v>
      </c>
      <c r="G41" s="229">
        <v>19.49292646646888</v>
      </c>
      <c r="H41" s="229">
        <v>20.684503129076369</v>
      </c>
      <c r="I41" s="229">
        <v>17.626949864408559</v>
      </c>
      <c r="J41" s="229">
        <v>16.260191623536311</v>
      </c>
      <c r="K41" s="229">
        <v>14.069387998671729</v>
      </c>
      <c r="L41" s="229">
        <v>13.82357475639955</v>
      </c>
      <c r="M41" s="229">
        <v>13.55454266511321</v>
      </c>
      <c r="N41" s="229">
        <v>12.872161775571239</v>
      </c>
      <c r="O41" s="229">
        <v>13.003888284912311</v>
      </c>
      <c r="P41" s="229">
        <v>12.33779882643843</v>
      </c>
      <c r="Q41" s="229">
        <v>12.209031063208579</v>
      </c>
      <c r="R41" s="229">
        <v>10.69008864583658</v>
      </c>
      <c r="S41" s="229">
        <v>9.4932159553108661</v>
      </c>
      <c r="T41" s="229">
        <v>9.7696972116595298</v>
      </c>
      <c r="U41" s="229">
        <v>9.4068901351659058</v>
      </c>
      <c r="V41" s="229">
        <v>9.7584683794619771</v>
      </c>
      <c r="W41" s="229">
        <v>11.53267467972101</v>
      </c>
      <c r="X41" s="229">
        <v>7.598578256523183</v>
      </c>
      <c r="Y41" s="229">
        <v>8.3274611204916251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3.9651304700087442</v>
      </c>
      <c r="C43" s="229">
        <v>6.9814793552715928</v>
      </c>
      <c r="D43" s="229">
        <v>7.1515157085861958</v>
      </c>
      <c r="E43" s="229">
        <v>6.0506132930782703</v>
      </c>
      <c r="F43" s="229">
        <v>7.8317900103563396</v>
      </c>
      <c r="G43" s="229">
        <v>8.9774490100219833</v>
      </c>
      <c r="H43" s="229">
        <v>6.6323844431163774</v>
      </c>
      <c r="I43" s="229">
        <v>5.9700578859929738</v>
      </c>
      <c r="J43" s="229">
        <v>3.258015106536146</v>
      </c>
      <c r="K43" s="229">
        <v>3.293813929443445</v>
      </c>
      <c r="L43" s="229">
        <v>2.703085018175964</v>
      </c>
      <c r="M43" s="229">
        <v>3.016348885262607</v>
      </c>
      <c r="N43" s="229">
        <v>4.5737426816444078</v>
      </c>
      <c r="O43" s="229">
        <v>3.8398184787204932</v>
      </c>
      <c r="P43" s="229">
        <v>4.0456858770807624</v>
      </c>
      <c r="Q43" s="229">
        <v>2.130239407258034</v>
      </c>
      <c r="R43" s="229">
        <v>3.2043007610833429</v>
      </c>
      <c r="S43" s="229">
        <v>3.329612752327217</v>
      </c>
      <c r="T43" s="229">
        <v>3.992841530020026</v>
      </c>
      <c r="U43" s="229">
        <v>4.0302836832218816</v>
      </c>
      <c r="V43" s="229">
        <v>4.9258342549572607</v>
      </c>
      <c r="W43" s="229">
        <v>2.6391240250277588</v>
      </c>
      <c r="X43" s="229">
        <v>2.5193220235766161</v>
      </c>
      <c r="Y43" s="229">
        <v>1.8940187315138131</v>
      </c>
      <c r="DA43" s="73" t="s">
        <v>2264</v>
      </c>
    </row>
    <row r="44" spans="1:105" ht="12" customHeight="1" x14ac:dyDescent="0.25">
      <c r="A44" s="64" t="s">
        <v>39</v>
      </c>
      <c r="B44" s="229">
        <v>1.5633491220532789</v>
      </c>
      <c r="C44" s="229">
        <v>1.324508459926836</v>
      </c>
      <c r="D44" s="229">
        <v>0.81423130649354925</v>
      </c>
      <c r="E44" s="229">
        <v>0.31485851317972818</v>
      </c>
      <c r="F44" s="229">
        <v>0.23884066212068969</v>
      </c>
      <c r="G44" s="229">
        <v>0.54283389890379985</v>
      </c>
      <c r="H44" s="229">
        <v>0.54283389890416467</v>
      </c>
      <c r="I44" s="229">
        <v>0.54283389890234279</v>
      </c>
      <c r="J44" s="229">
        <v>0.54283389890069556</v>
      </c>
      <c r="K44" s="229">
        <v>0.70569579368851088</v>
      </c>
      <c r="L44" s="229">
        <v>1.053071968609067</v>
      </c>
      <c r="M44" s="229">
        <v>0.97709320127510446</v>
      </c>
      <c r="N44" s="229">
        <v>1.1725118415347791</v>
      </c>
      <c r="O44" s="229">
        <v>1.2484906088661929</v>
      </c>
      <c r="P44" s="229">
        <v>1.563349122045844</v>
      </c>
      <c r="Q44" s="229">
        <v>1.21593386339013</v>
      </c>
      <c r="R44" s="229">
        <v>1.758767762293536</v>
      </c>
      <c r="S44" s="229">
        <v>2.3829348992487929</v>
      </c>
      <c r="T44" s="229">
        <v>3.4923265200021838</v>
      </c>
      <c r="U44" s="229">
        <v>2.9054061758494418</v>
      </c>
      <c r="V44" s="229">
        <v>2.754542985589568</v>
      </c>
      <c r="W44" s="229">
        <v>2.748055086814809</v>
      </c>
      <c r="X44" s="229">
        <v>2.6594913590250342</v>
      </c>
      <c r="Y44" s="229">
        <v>2.480331549572877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5.7866175130030681</v>
      </c>
      <c r="C45" s="261">
        <f t="shared" si="2"/>
        <v>5.8317016963934911</v>
      </c>
      <c r="D45" s="261">
        <f t="shared" si="2"/>
        <v>5.9947574905394596</v>
      </c>
      <c r="E45" s="261">
        <f t="shared" si="2"/>
        <v>5.2339023533681468</v>
      </c>
      <c r="F45" s="261">
        <f t="shared" si="2"/>
        <v>5.7317686772374214</v>
      </c>
      <c r="G45" s="261">
        <f t="shared" si="2"/>
        <v>5.8343057203187341</v>
      </c>
      <c r="H45" s="261">
        <f t="shared" si="2"/>
        <v>5.7395627514700234</v>
      </c>
      <c r="I45" s="261">
        <f t="shared" si="2"/>
        <v>5.055473371125748</v>
      </c>
      <c r="J45" s="261">
        <f t="shared" si="2"/>
        <v>4.1666635415045832</v>
      </c>
      <c r="K45" s="261">
        <f t="shared" si="2"/>
        <v>3.7796725978443573</v>
      </c>
      <c r="L45" s="261">
        <f t="shared" si="2"/>
        <v>3.7712190519609545</v>
      </c>
      <c r="M45" s="261">
        <f t="shared" si="2"/>
        <v>3.5407267056287304</v>
      </c>
      <c r="N45" s="261">
        <f t="shared" si="2"/>
        <v>3.7131067534693911</v>
      </c>
      <c r="O45" s="261">
        <f t="shared" si="2"/>
        <v>3.7302890695440132</v>
      </c>
      <c r="P45" s="261">
        <f t="shared" si="2"/>
        <v>3.5908237234961771</v>
      </c>
      <c r="Q45" s="261">
        <f t="shared" si="2"/>
        <v>3.0656505105272545</v>
      </c>
      <c r="R45" s="261">
        <f t="shared" si="2"/>
        <v>3.1352951386093499</v>
      </c>
      <c r="S45" s="261">
        <f t="shared" si="2"/>
        <v>3.0837709739048829</v>
      </c>
      <c r="T45" s="261">
        <f t="shared" si="2"/>
        <v>3.3342157077738155</v>
      </c>
      <c r="U45" s="261">
        <f t="shared" si="2"/>
        <v>3.1010299566718356</v>
      </c>
      <c r="V45" s="261">
        <f t="shared" si="2"/>
        <v>3.1883140575531717</v>
      </c>
      <c r="W45" s="261">
        <f t="shared" si="2"/>
        <v>3.1311519640175929</v>
      </c>
      <c r="X45" s="261">
        <f t="shared" si="2"/>
        <v>2.6253496460390431</v>
      </c>
      <c r="Y45" s="261">
        <f t="shared" si="2"/>
        <v>2.9724276712976692</v>
      </c>
      <c r="DA45" s="70"/>
    </row>
    <row r="46" spans="1:105" ht="12" customHeight="1" x14ac:dyDescent="0.25">
      <c r="A46" s="165" t="s">
        <v>2184</v>
      </c>
      <c r="B46" s="346">
        <v>2.6660123940666942</v>
      </c>
      <c r="C46" s="346">
        <v>2.6821685685562739</v>
      </c>
      <c r="D46" s="346">
        <v>2.773298378482099</v>
      </c>
      <c r="E46" s="346">
        <v>2.3888436301131759</v>
      </c>
      <c r="F46" s="346">
        <v>2.6554407490814769</v>
      </c>
      <c r="G46" s="346">
        <v>2.6846825366174998</v>
      </c>
      <c r="H46" s="346">
        <v>2.6371584586364518</v>
      </c>
      <c r="I46" s="346">
        <v>2.2691253430591498</v>
      </c>
      <c r="J46" s="346">
        <v>1.8285718786601399</v>
      </c>
      <c r="K46" s="346">
        <v>1.6809679203907271</v>
      </c>
      <c r="L46" s="346">
        <v>1.6667585704301959</v>
      </c>
      <c r="M46" s="346">
        <v>1.5532023856713659</v>
      </c>
      <c r="N46" s="346">
        <v>1.663410580700712</v>
      </c>
      <c r="O46" s="346">
        <v>1.6268377363512261</v>
      </c>
      <c r="P46" s="346">
        <v>1.584228855287499</v>
      </c>
      <c r="Q46" s="346">
        <v>1.3254694030219101</v>
      </c>
      <c r="R46" s="346">
        <v>1.358295340561307</v>
      </c>
      <c r="S46" s="346">
        <v>1.3211041830625061</v>
      </c>
      <c r="T46" s="346">
        <v>1.4408196255928329</v>
      </c>
      <c r="U46" s="346">
        <v>1.3334163343403871</v>
      </c>
      <c r="V46" s="346">
        <v>1.376373766710332</v>
      </c>
      <c r="W46" s="346">
        <v>1.332866792938409</v>
      </c>
      <c r="X46" s="346">
        <v>1.097578877055482</v>
      </c>
      <c r="Y46" s="346">
        <v>1.272697782371947</v>
      </c>
      <c r="DA46" s="167" t="s">
        <v>2266</v>
      </c>
    </row>
    <row r="47" spans="1:105" ht="12" customHeight="1" x14ac:dyDescent="0.25">
      <c r="A47" s="59" t="s">
        <v>28</v>
      </c>
      <c r="B47" s="230">
        <v>8.7609349758889343E-2</v>
      </c>
      <c r="C47" s="230">
        <v>9.1945765449322481E-2</v>
      </c>
      <c r="D47" s="230">
        <v>9.1740051581643195E-2</v>
      </c>
      <c r="E47" s="230">
        <v>0.1020781744086583</v>
      </c>
      <c r="F47" s="230">
        <v>6.9579188822714161E-2</v>
      </c>
      <c r="G47" s="230">
        <v>9.1545816043480249E-2</v>
      </c>
      <c r="H47" s="230">
        <v>6.9384829402688947E-2</v>
      </c>
      <c r="I47" s="230">
        <v>5.3027639861887431E-2</v>
      </c>
      <c r="J47" s="230">
        <v>5.0817128122115453E-2</v>
      </c>
      <c r="K47" s="230">
        <v>3.2870203643861957E-2</v>
      </c>
      <c r="L47" s="230">
        <v>3.3110238500738652E-2</v>
      </c>
      <c r="M47" s="230">
        <v>1.755749904233295E-2</v>
      </c>
      <c r="N47" s="230">
        <v>1.7828045587624741E-2</v>
      </c>
      <c r="O47" s="230">
        <v>1.6368203115636831E-2</v>
      </c>
      <c r="P47" s="230">
        <v>1.67783144170339E-2</v>
      </c>
      <c r="Q47" s="230">
        <v>1.5395832692042E-2</v>
      </c>
      <c r="R47" s="230">
        <v>3.3039073009665437E-2</v>
      </c>
      <c r="S47" s="230">
        <v>2.9613034108928592E-2</v>
      </c>
      <c r="T47" s="230">
        <v>1.305579307650789E-2</v>
      </c>
      <c r="U47" s="230">
        <v>1.120332911275769E-2</v>
      </c>
      <c r="V47" s="230">
        <v>1.34351754791218E-2</v>
      </c>
      <c r="W47" s="230">
        <v>7.9371755472701141E-3</v>
      </c>
      <c r="X47" s="230">
        <v>6.5241517704483073E-3</v>
      </c>
      <c r="Y47" s="230">
        <v>4.9909117674500703E-3</v>
      </c>
      <c r="DA47" s="71" t="s">
        <v>2267</v>
      </c>
    </row>
    <row r="48" spans="1:105" ht="12" customHeight="1" x14ac:dyDescent="0.25">
      <c r="A48" s="59" t="s">
        <v>31</v>
      </c>
      <c r="B48" s="230">
        <v>0</v>
      </c>
      <c r="C48" s="230">
        <v>3.466171533079105E-2</v>
      </c>
      <c r="D48" s="230">
        <v>3.4480582801066202E-2</v>
      </c>
      <c r="E48" s="230">
        <v>3.4171693166700358E-2</v>
      </c>
      <c r="F48" s="230">
        <v>3.5066020432918371E-2</v>
      </c>
      <c r="G48" s="230">
        <v>3.6749081987316308E-2</v>
      </c>
      <c r="H48" s="230">
        <v>6.955651656112101E-2</v>
      </c>
      <c r="I48" s="230">
        <v>7.1264490009626716E-2</v>
      </c>
      <c r="J48" s="230">
        <v>3.4146878201713651E-2</v>
      </c>
      <c r="K48" s="230">
        <v>6.626048329411395E-2</v>
      </c>
      <c r="L48" s="230">
        <v>6.6744350865985597E-2</v>
      </c>
      <c r="M48" s="230">
        <v>7.0790449207279574E-2</v>
      </c>
      <c r="N48" s="230">
        <v>0.10782190725964461</v>
      </c>
      <c r="O48" s="230">
        <v>0.14384072551356619</v>
      </c>
      <c r="P48" s="230">
        <v>0.14680765485513031</v>
      </c>
      <c r="Q48" s="230">
        <v>0.10209815532459959</v>
      </c>
      <c r="R48" s="230">
        <v>0.14724164841045159</v>
      </c>
      <c r="S48" s="230">
        <v>0.16275327759278629</v>
      </c>
      <c r="T48" s="230">
        <v>0.13821301729068819</v>
      </c>
      <c r="U48" s="230">
        <v>0.126968212610304</v>
      </c>
      <c r="V48" s="230">
        <v>0.1012479199119241</v>
      </c>
      <c r="W48" s="230">
        <v>7.0260086107437433E-2</v>
      </c>
      <c r="X48" s="230">
        <v>0.1018273827580423</v>
      </c>
      <c r="Y48" s="230">
        <v>0.34013842518997062</v>
      </c>
      <c r="DA48" s="71" t="s">
        <v>2268</v>
      </c>
    </row>
    <row r="49" spans="1:105" ht="12" customHeight="1" x14ac:dyDescent="0.25">
      <c r="A49" s="59" t="s">
        <v>159</v>
      </c>
      <c r="B49" s="230">
        <v>0.36660914351025142</v>
      </c>
      <c r="C49" s="230">
        <v>0.32678317488739622</v>
      </c>
      <c r="D49" s="230">
        <v>0.23655048392520689</v>
      </c>
      <c r="E49" s="230">
        <v>0.23543779287332259</v>
      </c>
      <c r="F49" s="230">
        <v>0.2415591954497181</v>
      </c>
      <c r="G49" s="230">
        <v>0.22123237455766029</v>
      </c>
      <c r="H49" s="230">
        <v>0.1797420814285938</v>
      </c>
      <c r="I49" s="230">
        <v>0.153854255417601</v>
      </c>
      <c r="J49" s="230">
        <v>0.14828427498663499</v>
      </c>
      <c r="K49" s="230">
        <v>0.1471123045555508</v>
      </c>
      <c r="L49" s="230">
        <v>0.1199941755272524</v>
      </c>
      <c r="M49" s="230">
        <v>6.158114642314165E-2</v>
      </c>
      <c r="N49" s="230">
        <v>9.3092035525590186E-2</v>
      </c>
      <c r="O49" s="230">
        <v>0.12480172421329121</v>
      </c>
      <c r="P49" s="230">
        <v>0.12712569609705099</v>
      </c>
      <c r="Q49" s="230">
        <v>8.8855702567820605E-2</v>
      </c>
      <c r="R49" s="230">
        <v>9.5848010774971695E-2</v>
      </c>
      <c r="S49" s="230">
        <v>0.10454092269749481</v>
      </c>
      <c r="T49" s="230">
        <v>0.14151628190232041</v>
      </c>
      <c r="U49" s="230">
        <v>7.2807207169009666E-2</v>
      </c>
      <c r="V49" s="230">
        <v>6.635686263516169E-2</v>
      </c>
      <c r="W49" s="230">
        <v>6.5436023496419055E-2</v>
      </c>
      <c r="X49" s="230">
        <v>0.13295845586512989</v>
      </c>
      <c r="Y49" s="230">
        <v>0.1154491009285413</v>
      </c>
      <c r="DA49" s="71" t="s">
        <v>2269</v>
      </c>
    </row>
    <row r="50" spans="1:105" ht="12" customHeight="1" x14ac:dyDescent="0.25">
      <c r="A50" s="59" t="s">
        <v>32</v>
      </c>
      <c r="B50" s="230">
        <v>0.86584678177627672</v>
      </c>
      <c r="C50" s="230">
        <v>0.57826469419295523</v>
      </c>
      <c r="D50" s="230">
        <v>0.54785217722458956</v>
      </c>
      <c r="E50" s="230">
        <v>0.32576514630273928</v>
      </c>
      <c r="F50" s="230">
        <v>0.25071881916494743</v>
      </c>
      <c r="G50" s="230">
        <v>0.2627525543961185</v>
      </c>
      <c r="H50" s="230">
        <v>0.27629092914425729</v>
      </c>
      <c r="I50" s="230">
        <v>0.22645924021502861</v>
      </c>
      <c r="J50" s="230">
        <v>8.1381543801948453E-2</v>
      </c>
      <c r="K50" s="230">
        <v>0.15791956391503481</v>
      </c>
      <c r="L50" s="230">
        <v>0.18558294219598681</v>
      </c>
      <c r="M50" s="230">
        <v>8.4356701788228267E-2</v>
      </c>
      <c r="N50" s="230">
        <v>0.1427626358712954</v>
      </c>
      <c r="O50" s="230">
        <v>5.7137123085887621E-2</v>
      </c>
      <c r="P50" s="230">
        <v>2.915783070288035E-2</v>
      </c>
      <c r="Q50" s="230">
        <v>0</v>
      </c>
      <c r="R50" s="230">
        <v>0</v>
      </c>
      <c r="S50" s="230">
        <v>6.9980414579083969E-3</v>
      </c>
      <c r="T50" s="230">
        <v>7.516472143955206E-3</v>
      </c>
      <c r="U50" s="230">
        <v>3.5839833426186483E-2</v>
      </c>
      <c r="V50" s="230">
        <v>2.3422771789446951E-2</v>
      </c>
      <c r="W50" s="230">
        <v>9.0776167695925513E-3</v>
      </c>
      <c r="X50" s="230">
        <v>2.947438222005298E-2</v>
      </c>
      <c r="Y50" s="230">
        <v>1.046885245614469E-2</v>
      </c>
      <c r="DA50" s="71" t="s">
        <v>2270</v>
      </c>
    </row>
    <row r="51" spans="1:105" ht="12" customHeight="1" x14ac:dyDescent="0.25">
      <c r="A51" s="59" t="s">
        <v>35</v>
      </c>
      <c r="B51" s="230">
        <v>1.345947119021276</v>
      </c>
      <c r="C51" s="230">
        <v>1.6505132186958089</v>
      </c>
      <c r="D51" s="230">
        <v>1.8626750829495931</v>
      </c>
      <c r="E51" s="230">
        <v>1.6913908233617549</v>
      </c>
      <c r="F51" s="230">
        <v>2.05851752521118</v>
      </c>
      <c r="G51" s="230">
        <v>2.0724027096329252</v>
      </c>
      <c r="H51" s="230">
        <v>2.0421841020997911</v>
      </c>
      <c r="I51" s="230">
        <v>1.764519717555006</v>
      </c>
      <c r="J51" s="230">
        <v>1.5139420535477279</v>
      </c>
      <c r="K51" s="230">
        <v>1.276805364982166</v>
      </c>
      <c r="L51" s="230">
        <v>1.261326863340233</v>
      </c>
      <c r="M51" s="230">
        <v>1.318916589210384</v>
      </c>
      <c r="N51" s="230">
        <v>1.3019059564565569</v>
      </c>
      <c r="O51" s="230">
        <v>1.2846899604228439</v>
      </c>
      <c r="P51" s="230">
        <v>1.2643593592154041</v>
      </c>
      <c r="Q51" s="230">
        <v>1.119119712437447</v>
      </c>
      <c r="R51" s="230">
        <v>1.082166608366218</v>
      </c>
      <c r="S51" s="230">
        <v>1.017198907205388</v>
      </c>
      <c r="T51" s="230">
        <v>1.1405180611793611</v>
      </c>
      <c r="U51" s="230">
        <v>1.086597752022129</v>
      </c>
      <c r="V51" s="230">
        <v>1.171911036894677</v>
      </c>
      <c r="W51" s="230">
        <v>1.1801558910176899</v>
      </c>
      <c r="X51" s="230">
        <v>0.82679450444180869</v>
      </c>
      <c r="Y51" s="230">
        <v>0.80165049202983996</v>
      </c>
      <c r="DA51" s="71" t="s">
        <v>2271</v>
      </c>
    </row>
    <row r="52" spans="1:105" ht="12" customHeight="1" x14ac:dyDescent="0.25">
      <c r="A52" s="165" t="s">
        <v>2191</v>
      </c>
      <c r="B52" s="346">
        <v>2.5308778545834389</v>
      </c>
      <c r="C52" s="346">
        <v>2.5418400766958849</v>
      </c>
      <c r="D52" s="346">
        <v>2.6168423338409439</v>
      </c>
      <c r="E52" s="346">
        <v>2.2422264470045441</v>
      </c>
      <c r="F52" s="346">
        <v>2.4927496829592481</v>
      </c>
      <c r="G52" s="346">
        <v>2.532236627199397</v>
      </c>
      <c r="H52" s="346">
        <v>2.476132067907431</v>
      </c>
      <c r="I52" s="346">
        <v>2.1283878089883008</v>
      </c>
      <c r="J52" s="346">
        <v>1.708386235133496</v>
      </c>
      <c r="K52" s="346">
        <v>1.573944620549121</v>
      </c>
      <c r="L52" s="346">
        <v>1.5651738604642149</v>
      </c>
      <c r="M52" s="346">
        <v>1.456055657468013</v>
      </c>
      <c r="N52" s="346">
        <v>1.5669214978465931</v>
      </c>
      <c r="O52" s="346">
        <v>1.5279870490472911</v>
      </c>
      <c r="P52" s="346">
        <v>1.4946565766209841</v>
      </c>
      <c r="Q52" s="346">
        <v>1.2437356380665441</v>
      </c>
      <c r="R52" s="346">
        <v>1.283158316220248</v>
      </c>
      <c r="S52" s="346">
        <v>1.2571953629390791</v>
      </c>
      <c r="T52" s="346">
        <v>1.388233619715775</v>
      </c>
      <c r="U52" s="346">
        <v>1.277281530192659</v>
      </c>
      <c r="V52" s="346">
        <v>1.3168935534134809</v>
      </c>
      <c r="W52" s="346">
        <v>1.2666801367361771</v>
      </c>
      <c r="X52" s="346">
        <v>1.0513392502324681</v>
      </c>
      <c r="Y52" s="346">
        <v>1.212067279446752</v>
      </c>
      <c r="DA52" s="167" t="s">
        <v>2272</v>
      </c>
    </row>
    <row r="53" spans="1:105" ht="12" customHeight="1" x14ac:dyDescent="0.25">
      <c r="A53" s="64" t="s">
        <v>28</v>
      </c>
      <c r="B53" s="229">
        <v>6.426318891654996E-2</v>
      </c>
      <c r="C53" s="229">
        <v>6.3511131425375428E-2</v>
      </c>
      <c r="D53" s="229">
        <v>6.367480299825741E-2</v>
      </c>
      <c r="E53" s="229">
        <v>7.2396487614493368E-2</v>
      </c>
      <c r="F53" s="229">
        <v>4.7314984181391399E-2</v>
      </c>
      <c r="G53" s="229">
        <v>5.8732779390261732E-2</v>
      </c>
      <c r="H53" s="229">
        <v>4.7935127483248699E-2</v>
      </c>
      <c r="I53" s="229">
        <v>3.6132009149383693E-2</v>
      </c>
      <c r="J53" s="229">
        <v>3.7227655315276623E-2</v>
      </c>
      <c r="K53" s="229">
        <v>2.4705409810227109E-2</v>
      </c>
      <c r="L53" s="229">
        <v>2.4751082010780891E-2</v>
      </c>
      <c r="M53" s="229">
        <v>1.230748602775829E-2</v>
      </c>
      <c r="N53" s="229">
        <v>1.2023053264711529E-2</v>
      </c>
      <c r="O53" s="229">
        <v>1.1300952907528959E-2</v>
      </c>
      <c r="P53" s="229">
        <v>1.1167466166335439E-2</v>
      </c>
      <c r="Q53" s="229">
        <v>1.1456369066086689E-2</v>
      </c>
      <c r="R53" s="229">
        <v>2.226148804896861E-2</v>
      </c>
      <c r="S53" s="229">
        <v>1.8850789433076609E-2</v>
      </c>
      <c r="T53" s="229">
        <v>7.6281874230078751E-3</v>
      </c>
      <c r="U53" s="229">
        <v>6.6155129461267044E-3</v>
      </c>
      <c r="V53" s="229">
        <v>7.6307902811998977E-3</v>
      </c>
      <c r="W53" s="229">
        <v>5.2904889106518563E-3</v>
      </c>
      <c r="X53" s="229">
        <v>4.0897614275831138E-3</v>
      </c>
      <c r="Y53" s="229">
        <v>3.5362796542180489E-3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</v>
      </c>
      <c r="C55" s="229">
        <v>2.418107560221066E-2</v>
      </c>
      <c r="D55" s="229">
        <v>2.4170780505642881E-2</v>
      </c>
      <c r="E55" s="229">
        <v>2.4477020239130939E-2</v>
      </c>
      <c r="F55" s="229">
        <v>2.4083148646590731E-2</v>
      </c>
      <c r="G55" s="229">
        <v>2.3812006605099929E-2</v>
      </c>
      <c r="H55" s="229">
        <v>4.8532720098228968E-2</v>
      </c>
      <c r="I55" s="229">
        <v>4.90422561952613E-2</v>
      </c>
      <c r="J55" s="229">
        <v>2.52646926160736E-2</v>
      </c>
      <c r="K55" s="229">
        <v>5.029811547456902E-2</v>
      </c>
      <c r="L55" s="229">
        <v>5.0391100194720512E-2</v>
      </c>
      <c r="M55" s="229">
        <v>5.0117432366572671E-2</v>
      </c>
      <c r="N55" s="229">
        <v>7.3438786459906258E-2</v>
      </c>
      <c r="O55" s="229">
        <v>0.1003005631031173</v>
      </c>
      <c r="P55" s="229">
        <v>9.868757212197124E-2</v>
      </c>
      <c r="Q55" s="229">
        <v>7.6730699126631885E-2</v>
      </c>
      <c r="R55" s="229">
        <v>0.10019924634238769</v>
      </c>
      <c r="S55" s="229">
        <v>0.10463664964257149</v>
      </c>
      <c r="T55" s="229">
        <v>8.1559488151777368E-2</v>
      </c>
      <c r="U55" s="229">
        <v>7.5721443100229491E-2</v>
      </c>
      <c r="V55" s="229">
        <v>5.8079080370069452E-2</v>
      </c>
      <c r="W55" s="229">
        <v>4.7298345259115603E-2</v>
      </c>
      <c r="X55" s="229">
        <v>6.4468259783209969E-2</v>
      </c>
      <c r="Y55" s="229">
        <v>0.24340520083480521</v>
      </c>
      <c r="DA55" s="73" t="s">
        <v>2275</v>
      </c>
    </row>
    <row r="56" spans="1:105" ht="12" customHeight="1" x14ac:dyDescent="0.25">
      <c r="A56" s="64" t="s">
        <v>159</v>
      </c>
      <c r="B56" s="229">
        <v>0.27676037978402318</v>
      </c>
      <c r="C56" s="229">
        <v>0.23230930988128151</v>
      </c>
      <c r="D56" s="229">
        <v>0.16897454305924531</v>
      </c>
      <c r="E56" s="229">
        <v>0.17185002106658259</v>
      </c>
      <c r="F56" s="229">
        <v>0.169056441129778</v>
      </c>
      <c r="G56" s="229">
        <v>0.14607622720878549</v>
      </c>
      <c r="H56" s="229">
        <v>0.12779914204780521</v>
      </c>
      <c r="I56" s="229">
        <v>0.1078917248290827</v>
      </c>
      <c r="J56" s="229">
        <v>0.1117994004234836</v>
      </c>
      <c r="K56" s="229">
        <v>0.1137961256968328</v>
      </c>
      <c r="L56" s="229">
        <v>9.2316824228547562E-2</v>
      </c>
      <c r="M56" s="229">
        <v>4.4426620447269582E-2</v>
      </c>
      <c r="N56" s="229">
        <v>6.4611879078052964E-2</v>
      </c>
      <c r="O56" s="229">
        <v>8.8679544727323145E-2</v>
      </c>
      <c r="P56" s="229">
        <v>8.7082015190157194E-2</v>
      </c>
      <c r="Q56" s="229">
        <v>6.804840152916411E-2</v>
      </c>
      <c r="R56" s="229">
        <v>6.6465802260139303E-2</v>
      </c>
      <c r="S56" s="229">
        <v>6.8489149668526275E-2</v>
      </c>
      <c r="T56" s="229">
        <v>8.5096817096116259E-2</v>
      </c>
      <c r="U56" s="229">
        <v>4.424657017824233E-2</v>
      </c>
      <c r="V56" s="229">
        <v>3.8788307408601272E-2</v>
      </c>
      <c r="W56" s="229">
        <v>4.4888545373021532E-2</v>
      </c>
      <c r="X56" s="229">
        <v>8.5778548237440619E-2</v>
      </c>
      <c r="Y56" s="229">
        <v>8.4187201877681542E-2</v>
      </c>
      <c r="DA56" s="73" t="s">
        <v>2276</v>
      </c>
    </row>
    <row r="57" spans="1:105" ht="12" customHeight="1" x14ac:dyDescent="0.25">
      <c r="A57" s="64" t="s">
        <v>32</v>
      </c>
      <c r="B57" s="229">
        <v>0.63369322262943295</v>
      </c>
      <c r="C57" s="229">
        <v>0.39853915341707019</v>
      </c>
      <c r="D57" s="229">
        <v>0.37940078187425419</v>
      </c>
      <c r="E57" s="229">
        <v>0.23052361364508761</v>
      </c>
      <c r="F57" s="229">
        <v>0.17011102885426679</v>
      </c>
      <c r="G57" s="229">
        <v>0.16819582032732139</v>
      </c>
      <c r="H57" s="229">
        <v>0.19045053124632891</v>
      </c>
      <c r="I57" s="229">
        <v>0.1539593464807737</v>
      </c>
      <c r="J57" s="229">
        <v>5.9485030726802592E-2</v>
      </c>
      <c r="K57" s="229">
        <v>0.11842729325601831</v>
      </c>
      <c r="L57" s="229">
        <v>0.1384191364100357</v>
      </c>
      <c r="M57" s="229">
        <v>5.9000064825196742E-2</v>
      </c>
      <c r="N57" s="229">
        <v>9.6062037233620459E-2</v>
      </c>
      <c r="O57" s="229">
        <v>3.9360320723595459E-2</v>
      </c>
      <c r="P57" s="229">
        <v>1.9363672396137451E-2</v>
      </c>
      <c r="Q57" s="229">
        <v>0</v>
      </c>
      <c r="R57" s="229">
        <v>0</v>
      </c>
      <c r="S57" s="229">
        <v>4.4447705453370323E-3</v>
      </c>
      <c r="T57" s="229">
        <v>4.3818584959218754E-3</v>
      </c>
      <c r="U57" s="229">
        <v>2.1115852110364521E-2</v>
      </c>
      <c r="V57" s="229">
        <v>1.327365915106378E-2</v>
      </c>
      <c r="W57" s="229">
        <v>6.0370930045677614E-3</v>
      </c>
      <c r="X57" s="229">
        <v>1.8435071650296678E-2</v>
      </c>
      <c r="Y57" s="229">
        <v>7.4010270046334014E-3</v>
      </c>
      <c r="DA57" s="73" t="s">
        <v>2277</v>
      </c>
    </row>
    <row r="58" spans="1:105" ht="12" customHeight="1" x14ac:dyDescent="0.25">
      <c r="A58" s="64" t="s">
        <v>33</v>
      </c>
      <c r="B58" s="229">
        <v>0.18150328171224889</v>
      </c>
      <c r="C58" s="229">
        <v>0.1038047015460867</v>
      </c>
      <c r="D58" s="229">
        <v>0.130598965430161</v>
      </c>
      <c r="E58" s="229">
        <v>9.6900490340228726E-2</v>
      </c>
      <c r="F58" s="229">
        <v>0.1171642362980735</v>
      </c>
      <c r="G58" s="229">
        <v>0.14154544418629469</v>
      </c>
      <c r="H58" s="229">
        <v>0.1468113293666849</v>
      </c>
      <c r="I58" s="229">
        <v>0.1224004994500037</v>
      </c>
      <c r="J58" s="229">
        <v>9.5954864052785346E-2</v>
      </c>
      <c r="K58" s="229">
        <v>2.4969091218190409E-2</v>
      </c>
      <c r="L58" s="229">
        <v>5.1164078683617248E-2</v>
      </c>
      <c r="M58" s="229">
        <v>8.4254162884135689E-2</v>
      </c>
      <c r="N58" s="229">
        <v>4.1272599857377933E-2</v>
      </c>
      <c r="O58" s="229">
        <v>4.4995860949793853E-2</v>
      </c>
      <c r="P58" s="229">
        <v>4.4995860949780087E-2</v>
      </c>
      <c r="Q58" s="229">
        <v>1.850009596640188E-2</v>
      </c>
      <c r="R58" s="229">
        <v>1.8500095966455399E-2</v>
      </c>
      <c r="S58" s="229">
        <v>1.5788541070398319E-2</v>
      </c>
      <c r="T58" s="229">
        <v>2.3761423911644049E-2</v>
      </c>
      <c r="U58" s="229">
        <v>6.4712738692785177E-3</v>
      </c>
      <c r="V58" s="229">
        <v>6.7219218008757967E-4</v>
      </c>
      <c r="W58" s="229">
        <v>3.8280775002736301E-4</v>
      </c>
      <c r="X58" s="229">
        <v>4.6711659973169281E-4</v>
      </c>
      <c r="Y58" s="229">
        <v>6.3117706401195472E-4</v>
      </c>
      <c r="DA58" s="73" t="s">
        <v>2278</v>
      </c>
    </row>
    <row r="59" spans="1:105" ht="12" customHeight="1" x14ac:dyDescent="0.25">
      <c r="A59" s="64" t="s">
        <v>35</v>
      </c>
      <c r="B59" s="229">
        <v>0.99472416207771541</v>
      </c>
      <c r="C59" s="229">
        <v>1.1486824297131939</v>
      </c>
      <c r="D59" s="229">
        <v>1.302592548227836</v>
      </c>
      <c r="E59" s="229">
        <v>1.2086245913472951</v>
      </c>
      <c r="F59" s="229">
        <v>1.410382014101202</v>
      </c>
      <c r="G59" s="229">
        <v>1.3396120909941649</v>
      </c>
      <c r="H59" s="229">
        <v>1.4215007959724191</v>
      </c>
      <c r="I59" s="229">
        <v>1.211376609167867</v>
      </c>
      <c r="J59" s="229">
        <v>1.117448903233724</v>
      </c>
      <c r="K59" s="229">
        <v>0.96689033882776709</v>
      </c>
      <c r="L59" s="229">
        <v>0.94999731909362195</v>
      </c>
      <c r="M59" s="229">
        <v>0.93150863074954127</v>
      </c>
      <c r="N59" s="229">
        <v>0.88461337918912408</v>
      </c>
      <c r="O59" s="229">
        <v>0.89366601810002888</v>
      </c>
      <c r="P59" s="229">
        <v>0.84789036231072079</v>
      </c>
      <c r="Q59" s="229">
        <v>0.83904105726410783</v>
      </c>
      <c r="R59" s="229">
        <v>0.73465480046805254</v>
      </c>
      <c r="S59" s="229">
        <v>0.65240213664320412</v>
      </c>
      <c r="T59" s="229">
        <v>0.67140275384529713</v>
      </c>
      <c r="U59" s="229">
        <v>0.64646956860986604</v>
      </c>
      <c r="V59" s="229">
        <v>0.6706310749798654</v>
      </c>
      <c r="W59" s="229">
        <v>0.79255982774222977</v>
      </c>
      <c r="X59" s="229">
        <v>0.52219697869961534</v>
      </c>
      <c r="Y59" s="229">
        <v>0.57228798474584364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0.27249560137264001</v>
      </c>
      <c r="C61" s="229">
        <v>0.47978810023399032</v>
      </c>
      <c r="D61" s="229">
        <v>0.49147350597338119</v>
      </c>
      <c r="E61" s="229">
        <v>0.41581620590835627</v>
      </c>
      <c r="F61" s="229">
        <v>0.53822398653418801</v>
      </c>
      <c r="G61" s="229">
        <v>0.61695709265595933</v>
      </c>
      <c r="H61" s="229">
        <v>0.45579725586118081</v>
      </c>
      <c r="I61" s="229">
        <v>0.41028019788452008</v>
      </c>
      <c r="J61" s="229">
        <v>0.2239005229340551</v>
      </c>
      <c r="K61" s="229">
        <v>0.2263607248997512</v>
      </c>
      <c r="L61" s="229">
        <v>0.18576407085732249</v>
      </c>
      <c r="M61" s="229">
        <v>0.20729249886133361</v>
      </c>
      <c r="N61" s="229">
        <v>0.31432124919603349</v>
      </c>
      <c r="O61" s="229">
        <v>0.26388378728894868</v>
      </c>
      <c r="P61" s="229">
        <v>0.27803160939556371</v>
      </c>
      <c r="Q61" s="229">
        <v>0.14639641059457861</v>
      </c>
      <c r="R61" s="229">
        <v>0.22020911278318869</v>
      </c>
      <c r="S61" s="229">
        <v>0.22882092686383049</v>
      </c>
      <c r="T61" s="229">
        <v>0.27439998813104882</v>
      </c>
      <c r="U61" s="229">
        <v>0.276973124659745</v>
      </c>
      <c r="V61" s="229">
        <v>0.33851803306829609</v>
      </c>
      <c r="W61" s="229">
        <v>0.1813684804917241</v>
      </c>
      <c r="X61" s="229">
        <v>0.1731353293563459</v>
      </c>
      <c r="Y61" s="229">
        <v>0.1301626206649798</v>
      </c>
      <c r="DA61" s="73" t="s">
        <v>2281</v>
      </c>
    </row>
    <row r="62" spans="1:105" ht="12" customHeight="1" x14ac:dyDescent="0.25">
      <c r="A62" s="64" t="s">
        <v>39</v>
      </c>
      <c r="B62" s="229">
        <v>0.1074380180908291</v>
      </c>
      <c r="C62" s="229">
        <v>9.1024174876676037E-2</v>
      </c>
      <c r="D62" s="229">
        <v>5.5956405772166387E-2</v>
      </c>
      <c r="E62" s="229">
        <v>2.1638016843369131E-2</v>
      </c>
      <c r="F62" s="229">
        <v>1.641384321375769E-2</v>
      </c>
      <c r="G62" s="229">
        <v>3.7305165831509113E-2</v>
      </c>
      <c r="H62" s="229">
        <v>3.7305165831534183E-2</v>
      </c>
      <c r="I62" s="229">
        <v>3.7305165831408957E-2</v>
      </c>
      <c r="J62" s="229">
        <v>3.7305165831295783E-2</v>
      </c>
      <c r="K62" s="229">
        <v>4.8497521365764608E-2</v>
      </c>
      <c r="L62" s="229">
        <v>7.2370248985568653E-2</v>
      </c>
      <c r="M62" s="229">
        <v>6.7148761306205007E-2</v>
      </c>
      <c r="N62" s="229">
        <v>8.0578513567765811E-2</v>
      </c>
      <c r="O62" s="229">
        <v>8.5800001246954319E-2</v>
      </c>
      <c r="P62" s="229">
        <v>0.1074380180903181</v>
      </c>
      <c r="Q62" s="229">
        <v>8.3562604519573508E-2</v>
      </c>
      <c r="R62" s="229">
        <v>0.12086777035105541</v>
      </c>
      <c r="S62" s="229">
        <v>0.1637623990721343</v>
      </c>
      <c r="T62" s="229">
        <v>0.24000310266096131</v>
      </c>
      <c r="U62" s="229">
        <v>0.19966818471880701</v>
      </c>
      <c r="V62" s="229">
        <v>0.18930041597429739</v>
      </c>
      <c r="W62" s="229">
        <v>0.18885454820483949</v>
      </c>
      <c r="X62" s="229">
        <v>0.1827681844782445</v>
      </c>
      <c r="Y62" s="229">
        <v>0.17045578760057861</v>
      </c>
      <c r="DA62" s="73" t="s">
        <v>2282</v>
      </c>
    </row>
    <row r="63" spans="1:105" ht="12" customHeight="1" x14ac:dyDescent="0.25">
      <c r="A63" s="166" t="s">
        <v>2203</v>
      </c>
      <c r="B63" s="347">
        <v>0.23081666971080159</v>
      </c>
      <c r="C63" s="347">
        <v>0.2378484000137614</v>
      </c>
      <c r="D63" s="347">
        <v>0.23664436025746891</v>
      </c>
      <c r="E63" s="347">
        <v>0.2359459139997164</v>
      </c>
      <c r="F63" s="347">
        <v>0.2284099705306504</v>
      </c>
      <c r="G63" s="347">
        <v>0.24164239557811881</v>
      </c>
      <c r="H63" s="347">
        <v>0.24512020730198769</v>
      </c>
      <c r="I63" s="347">
        <v>0.25752274949755988</v>
      </c>
      <c r="J63" s="347">
        <v>0.24646394784296571</v>
      </c>
      <c r="K63" s="347">
        <v>0.20538878911228459</v>
      </c>
      <c r="L63" s="347">
        <v>0.21107442273463381</v>
      </c>
      <c r="M63" s="347">
        <v>0.20801450797097701</v>
      </c>
      <c r="N63" s="347">
        <v>0.18895589439721339</v>
      </c>
      <c r="O63" s="347">
        <v>0.22523420169443059</v>
      </c>
      <c r="P63" s="347">
        <v>0.20037040629512279</v>
      </c>
      <c r="Q63" s="347">
        <v>0.19430658352655339</v>
      </c>
      <c r="R63" s="347">
        <v>0.19328739417467569</v>
      </c>
      <c r="S63" s="347">
        <v>0.19783930415802889</v>
      </c>
      <c r="T63" s="347">
        <v>0.19771837643807019</v>
      </c>
      <c r="U63" s="347">
        <v>0.19191383441290599</v>
      </c>
      <c r="V63" s="347">
        <v>0.19375912594106859</v>
      </c>
      <c r="W63" s="347">
        <v>0.20806788331752399</v>
      </c>
      <c r="X63" s="347">
        <v>0.18647321083933091</v>
      </c>
      <c r="Y63" s="347">
        <v>0.19086901058563011</v>
      </c>
      <c r="DA63" s="168" t="s">
        <v>2283</v>
      </c>
    </row>
    <row r="64" spans="1:105" ht="12" customHeight="1" x14ac:dyDescent="0.25">
      <c r="A64" s="60" t="s">
        <v>2205</v>
      </c>
      <c r="B64" s="262">
        <v>0.26816285000317319</v>
      </c>
      <c r="C64" s="262">
        <v>0.27633231558318522</v>
      </c>
      <c r="D64" s="262">
        <v>0.27493346196932328</v>
      </c>
      <c r="E64" s="262">
        <v>0.27412200697654637</v>
      </c>
      <c r="F64" s="262">
        <v>0.26536674644592911</v>
      </c>
      <c r="G64" s="262">
        <v>0.28074018033884701</v>
      </c>
      <c r="H64" s="262">
        <v>0.28478070264954342</v>
      </c>
      <c r="I64" s="262">
        <v>0.29918997849004658</v>
      </c>
      <c r="J64" s="262">
        <v>0.28634186066115902</v>
      </c>
      <c r="K64" s="262">
        <v>0.23862073357205829</v>
      </c>
      <c r="L64" s="262">
        <v>0.24522630377698901</v>
      </c>
      <c r="M64" s="262">
        <v>0.24167129423276029</v>
      </c>
      <c r="N64" s="262">
        <v>0.2195289934212413</v>
      </c>
      <c r="O64" s="262">
        <v>0.26167713761854672</v>
      </c>
      <c r="P64" s="262">
        <v>0.23279037547728459</v>
      </c>
      <c r="Q64" s="262">
        <v>0.22574542505160231</v>
      </c>
      <c r="R64" s="262">
        <v>0.22456133067213291</v>
      </c>
      <c r="S64" s="262">
        <v>0.22984974054141691</v>
      </c>
      <c r="T64" s="262">
        <v>0.22970924669377091</v>
      </c>
      <c r="U64" s="262">
        <v>0.222965528684229</v>
      </c>
      <c r="V64" s="262">
        <v>0.22510938872648151</v>
      </c>
      <c r="W64" s="262">
        <v>0.24173330572035301</v>
      </c>
      <c r="X64" s="262">
        <v>0.21664461119974929</v>
      </c>
      <c r="Y64" s="262">
        <v>0.22175165216645151</v>
      </c>
      <c r="DA64" s="72" t="s">
        <v>2284</v>
      </c>
    </row>
    <row r="65" spans="1:105" ht="12" customHeight="1" x14ac:dyDescent="0.25">
      <c r="A65" s="101" t="s">
        <v>2207</v>
      </c>
      <c r="B65" s="278">
        <v>9.0747744638960418E-2</v>
      </c>
      <c r="C65" s="278">
        <v>9.3512335544385719E-2</v>
      </c>
      <c r="D65" s="278">
        <v>9.3038955989624389E-2</v>
      </c>
      <c r="E65" s="278">
        <v>9.2764355274164906E-2</v>
      </c>
      <c r="F65" s="278">
        <v>8.9801528220116833E-2</v>
      </c>
      <c r="G65" s="278">
        <v>9.5003980584871889E-2</v>
      </c>
      <c r="H65" s="278">
        <v>9.6371314974608435E-2</v>
      </c>
      <c r="I65" s="278">
        <v>0.1012474910906918</v>
      </c>
      <c r="J65" s="278">
        <v>9.689961920682208E-2</v>
      </c>
      <c r="K65" s="278">
        <v>8.0750534220166301E-2</v>
      </c>
      <c r="L65" s="278">
        <v>8.2985894554920614E-2</v>
      </c>
      <c r="M65" s="278">
        <v>8.1782860285614059E-2</v>
      </c>
      <c r="N65" s="278">
        <v>7.4289787103631558E-2</v>
      </c>
      <c r="O65" s="278">
        <v>8.8552944832518674E-2</v>
      </c>
      <c r="P65" s="278">
        <v>7.877750981528707E-2</v>
      </c>
      <c r="Q65" s="278">
        <v>7.6393460860644843E-2</v>
      </c>
      <c r="R65" s="278">
        <v>7.5992756980986439E-2</v>
      </c>
      <c r="S65" s="278">
        <v>7.7782383203851613E-2</v>
      </c>
      <c r="T65" s="278">
        <v>7.7734839333366348E-2</v>
      </c>
      <c r="U65" s="278">
        <v>7.5452729041654315E-2</v>
      </c>
      <c r="V65" s="278">
        <v>7.6178222761808689E-2</v>
      </c>
      <c r="W65" s="278">
        <v>8.1803845305129949E-2</v>
      </c>
      <c r="X65" s="278">
        <v>7.3313696712013168E-2</v>
      </c>
      <c r="Y65" s="278">
        <v>7.504194672688852E-2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5.8846033406286082</v>
      </c>
      <c r="C66" s="261">
        <f t="shared" si="3"/>
        <v>6.0083718377458588</v>
      </c>
      <c r="D66" s="261">
        <f t="shared" si="3"/>
        <v>6.0395105795438546</v>
      </c>
      <c r="E66" s="261">
        <f t="shared" si="3"/>
        <v>5.7720261650595628</v>
      </c>
      <c r="F66" s="261">
        <f t="shared" si="3"/>
        <v>5.7992762404657174</v>
      </c>
      <c r="G66" s="261">
        <f t="shared" si="3"/>
        <v>6.0586857982233662</v>
      </c>
      <c r="H66" s="261">
        <f t="shared" si="3"/>
        <v>6.0874011412821964</v>
      </c>
      <c r="I66" s="261">
        <f t="shared" si="3"/>
        <v>6.0729054949738099</v>
      </c>
      <c r="J66" s="261">
        <f t="shared" si="3"/>
        <v>5.5876436136582299</v>
      </c>
      <c r="K66" s="261">
        <f t="shared" si="3"/>
        <v>4.7608471631783846</v>
      </c>
      <c r="L66" s="261">
        <f t="shared" si="3"/>
        <v>4.8555316056248818</v>
      </c>
      <c r="M66" s="261">
        <f t="shared" si="3"/>
        <v>4.7202991837707664</v>
      </c>
      <c r="N66" s="261">
        <f t="shared" si="3"/>
        <v>4.4528507018947447</v>
      </c>
      <c r="O66" s="261">
        <f t="shared" si="3"/>
        <v>5.0762953587634723</v>
      </c>
      <c r="P66" s="261">
        <f t="shared" si="3"/>
        <v>4.6029001169215995</v>
      </c>
      <c r="Q66" s="261">
        <f t="shared" si="3"/>
        <v>4.3269307811178672</v>
      </c>
      <c r="R66" s="261">
        <f t="shared" si="3"/>
        <v>4.3321623444348694</v>
      </c>
      <c r="S66" s="261">
        <f t="shared" si="3"/>
        <v>4.3922179468247773</v>
      </c>
      <c r="T66" s="261">
        <f t="shared" si="3"/>
        <v>4.4687426326295965</v>
      </c>
      <c r="U66" s="261">
        <f t="shared" si="3"/>
        <v>4.2946166184382886</v>
      </c>
      <c r="V66" s="261">
        <f t="shared" si="3"/>
        <v>4.3540400680638331</v>
      </c>
      <c r="W66" s="261">
        <f t="shared" si="3"/>
        <v>4.5807294366499844</v>
      </c>
      <c r="X66" s="261">
        <f t="shared" si="3"/>
        <v>4.0482866124314647</v>
      </c>
      <c r="Y66" s="261">
        <f t="shared" si="3"/>
        <v>4.2346663487979734</v>
      </c>
      <c r="DA66" s="70"/>
    </row>
    <row r="67" spans="1:105" ht="12" customHeight="1" x14ac:dyDescent="0.25">
      <c r="A67" s="165" t="s">
        <v>2210</v>
      </c>
      <c r="B67" s="346">
        <v>1.2656885744929129</v>
      </c>
      <c r="C67" s="346">
        <v>1.26120230677365</v>
      </c>
      <c r="D67" s="346">
        <v>1.2998206276539881</v>
      </c>
      <c r="E67" s="346">
        <v>1.1154351388278909</v>
      </c>
      <c r="F67" s="346">
        <v>1.2307335972085769</v>
      </c>
      <c r="G67" s="346">
        <v>1.245239031740615</v>
      </c>
      <c r="H67" s="346">
        <v>1.2221105155645251</v>
      </c>
      <c r="I67" s="346">
        <v>1.0505446956708471</v>
      </c>
      <c r="J67" s="346">
        <v>0.84285546441130499</v>
      </c>
      <c r="K67" s="346">
        <v>0.77850880457356919</v>
      </c>
      <c r="L67" s="346">
        <v>0.77281224807427518</v>
      </c>
      <c r="M67" s="346">
        <v>0.71304649328109182</v>
      </c>
      <c r="N67" s="346">
        <v>0.76673631021793032</v>
      </c>
      <c r="O67" s="346">
        <v>0.7464724940600993</v>
      </c>
      <c r="P67" s="346">
        <v>0.72555567754540617</v>
      </c>
      <c r="Q67" s="346">
        <v>0.60567123435479009</v>
      </c>
      <c r="R67" s="346">
        <v>0.62176706331300602</v>
      </c>
      <c r="S67" s="346">
        <v>0.60502563618536087</v>
      </c>
      <c r="T67" s="346">
        <v>0.65903735725643975</v>
      </c>
      <c r="U67" s="346">
        <v>0.60997791810553081</v>
      </c>
      <c r="V67" s="346">
        <v>0.62882463429339108</v>
      </c>
      <c r="W67" s="346">
        <v>0.60819072737376145</v>
      </c>
      <c r="X67" s="346">
        <v>0.50384389010707087</v>
      </c>
      <c r="Y67" s="346">
        <v>0.58106194789407506</v>
      </c>
      <c r="DA67" s="167" t="s">
        <v>2286</v>
      </c>
    </row>
    <row r="68" spans="1:105" ht="12" customHeight="1" x14ac:dyDescent="0.25">
      <c r="A68" s="165" t="s">
        <v>2212</v>
      </c>
      <c r="B68" s="346">
        <v>0.47673045460297481</v>
      </c>
      <c r="C68" s="346">
        <v>0.47879536070725831</v>
      </c>
      <c r="D68" s="346">
        <v>0.49292320969857117</v>
      </c>
      <c r="E68" s="346">
        <v>0.42235844431110509</v>
      </c>
      <c r="F68" s="346">
        <v>0.46954841673470588</v>
      </c>
      <c r="G68" s="346">
        <v>0.47698640069129888</v>
      </c>
      <c r="H68" s="346">
        <v>0.46641822885790918</v>
      </c>
      <c r="I68" s="346">
        <v>0.40091515515569109</v>
      </c>
      <c r="J68" s="346">
        <v>0.32180128528830398</v>
      </c>
      <c r="K68" s="346">
        <v>0.29647710303972352</v>
      </c>
      <c r="L68" s="346">
        <v>0.29482499310683269</v>
      </c>
      <c r="M68" s="346">
        <v>0.27427087176682791</v>
      </c>
      <c r="N68" s="346">
        <v>0.2951541879600228</v>
      </c>
      <c r="O68" s="346">
        <v>0.28782027516680259</v>
      </c>
      <c r="P68" s="346">
        <v>0.28154195903109941</v>
      </c>
      <c r="Q68" s="346">
        <v>0.2342770730984072</v>
      </c>
      <c r="R68" s="346">
        <v>0.24170295153179169</v>
      </c>
      <c r="S68" s="346">
        <v>0.23681242293589291</v>
      </c>
      <c r="T68" s="346">
        <v>0.26149552947554761</v>
      </c>
      <c r="U68" s="346">
        <v>0.2405959669060965</v>
      </c>
      <c r="V68" s="346">
        <v>0.24805751144630669</v>
      </c>
      <c r="W68" s="346">
        <v>0.2385990285264821</v>
      </c>
      <c r="X68" s="346">
        <v>0.19803620225985541</v>
      </c>
      <c r="Y68" s="346">
        <v>0.2283118421118536</v>
      </c>
      <c r="DA68" s="167" t="s">
        <v>2287</v>
      </c>
    </row>
    <row r="69" spans="1:105" ht="12" customHeight="1" x14ac:dyDescent="0.25">
      <c r="A69" s="64" t="s">
        <v>28</v>
      </c>
      <c r="B69" s="229">
        <v>1.2104977413643759E-2</v>
      </c>
      <c r="C69" s="229">
        <v>1.1963315614752159E-2</v>
      </c>
      <c r="D69" s="229">
        <v>1.199414571712328E-2</v>
      </c>
      <c r="E69" s="229">
        <v>1.363701151741149E-2</v>
      </c>
      <c r="F69" s="229">
        <v>8.9125177959407647E-3</v>
      </c>
      <c r="G69" s="229">
        <v>1.106323822309639E-2</v>
      </c>
      <c r="H69" s="229">
        <v>9.0293314926895001E-3</v>
      </c>
      <c r="I69" s="229">
        <v>6.8060294242606413E-3</v>
      </c>
      <c r="J69" s="229">
        <v>7.012411527531329E-3</v>
      </c>
      <c r="K69" s="229">
        <v>4.6536506013724176E-3</v>
      </c>
      <c r="L69" s="229">
        <v>4.6622536751609444E-3</v>
      </c>
      <c r="M69" s="229">
        <v>2.318307617417074E-3</v>
      </c>
      <c r="N69" s="229">
        <v>2.2647302548487089E-3</v>
      </c>
      <c r="O69" s="229">
        <v>2.128711351002685E-3</v>
      </c>
      <c r="P69" s="229">
        <v>2.1035670341019658E-3</v>
      </c>
      <c r="Q69" s="229">
        <v>2.157986416880594E-3</v>
      </c>
      <c r="R69" s="229">
        <v>4.1932996878943658E-3</v>
      </c>
      <c r="S69" s="229">
        <v>3.5508412228509971E-3</v>
      </c>
      <c r="T69" s="229">
        <v>1.436888489652453E-3</v>
      </c>
      <c r="U69" s="229">
        <v>1.246135402594504E-3</v>
      </c>
      <c r="V69" s="229">
        <v>1.437378778730175E-3</v>
      </c>
      <c r="W69" s="229">
        <v>9.9654638760201175E-4</v>
      </c>
      <c r="X69" s="229">
        <v>7.7037057361676383E-4</v>
      </c>
      <c r="Y69" s="229">
        <v>6.6611361907708416E-4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0</v>
      </c>
      <c r="C71" s="229">
        <v>4.5548840469538093E-3</v>
      </c>
      <c r="D71" s="229">
        <v>4.5529448043870246E-3</v>
      </c>
      <c r="E71" s="229">
        <v>4.6106298511382369E-3</v>
      </c>
      <c r="F71" s="229">
        <v>4.5364379722109957E-3</v>
      </c>
      <c r="G71" s="229">
        <v>4.4853641250603739E-3</v>
      </c>
      <c r="H71" s="229">
        <v>9.1418974146248479E-3</v>
      </c>
      <c r="I71" s="229">
        <v>9.2378765132348165E-3</v>
      </c>
      <c r="J71" s="229">
        <v>4.759000271171758E-3</v>
      </c>
      <c r="K71" s="229">
        <v>9.4744372639077364E-3</v>
      </c>
      <c r="L71" s="229">
        <v>9.4919523912492913E-3</v>
      </c>
      <c r="M71" s="229">
        <v>9.4404027726508067E-3</v>
      </c>
      <c r="N71" s="229">
        <v>1.383334481793248E-2</v>
      </c>
      <c r="O71" s="229">
        <v>1.889318086152901E-2</v>
      </c>
      <c r="P71" s="229">
        <v>1.858934876535746E-2</v>
      </c>
      <c r="Q71" s="229">
        <v>1.4453428090335089E-2</v>
      </c>
      <c r="R71" s="229">
        <v>1.8874096263940061E-2</v>
      </c>
      <c r="S71" s="229">
        <v>1.9709950625193519E-2</v>
      </c>
      <c r="T71" s="229">
        <v>1.536300607845115E-2</v>
      </c>
      <c r="U71" s="229">
        <v>1.4263318921926881E-2</v>
      </c>
      <c r="V71" s="229">
        <v>1.094010378161973E-2</v>
      </c>
      <c r="W71" s="229">
        <v>8.9093835945148522E-3</v>
      </c>
      <c r="X71" s="229">
        <v>1.214360572093706E-2</v>
      </c>
      <c r="Y71" s="229">
        <v>4.5849179104617048E-2</v>
      </c>
      <c r="DA71" s="73" t="s">
        <v>2290</v>
      </c>
    </row>
    <row r="72" spans="1:105" ht="12" customHeight="1" x14ac:dyDescent="0.25">
      <c r="A72" s="64" t="s">
        <v>159</v>
      </c>
      <c r="B72" s="229">
        <v>5.2132149100591628E-2</v>
      </c>
      <c r="C72" s="229">
        <v>4.3759094382069659E-2</v>
      </c>
      <c r="D72" s="229">
        <v>3.1828999800633452E-2</v>
      </c>
      <c r="E72" s="229">
        <v>3.2370641087334118E-2</v>
      </c>
      <c r="F72" s="229">
        <v>3.1844426584002501E-2</v>
      </c>
      <c r="G72" s="229">
        <v>2.7515743629355709E-2</v>
      </c>
      <c r="H72" s="229">
        <v>2.4072968585182139E-2</v>
      </c>
      <c r="I72" s="229">
        <v>2.0323094981655462E-2</v>
      </c>
      <c r="J72" s="229">
        <v>2.1059166838772542E-2</v>
      </c>
      <c r="K72" s="229">
        <v>2.1435281294694269E-2</v>
      </c>
      <c r="L72" s="229">
        <v>1.738931869124995E-2</v>
      </c>
      <c r="M72" s="229">
        <v>8.3684492809261244E-3</v>
      </c>
      <c r="N72" s="229">
        <v>1.2170658662901941E-2</v>
      </c>
      <c r="O72" s="229">
        <v>1.670418017024369E-2</v>
      </c>
      <c r="P72" s="229">
        <v>1.6403260479032379E-2</v>
      </c>
      <c r="Q72" s="229">
        <v>1.281798145147689E-2</v>
      </c>
      <c r="R72" s="229">
        <v>1.251987410994314E-2</v>
      </c>
      <c r="S72" s="229">
        <v>1.2901003261661459E-2</v>
      </c>
      <c r="T72" s="229">
        <v>1.602931734774489E-2</v>
      </c>
      <c r="U72" s="229">
        <v>8.334533994793572E-3</v>
      </c>
      <c r="V72" s="229">
        <v>7.3063847750273869E-3</v>
      </c>
      <c r="W72" s="229">
        <v>8.4554600702644415E-3</v>
      </c>
      <c r="X72" s="229">
        <v>1.6157732077966652E-2</v>
      </c>
      <c r="Y72" s="229">
        <v>1.585797708499264E-2</v>
      </c>
      <c r="DA72" s="73" t="s">
        <v>2291</v>
      </c>
    </row>
    <row r="73" spans="1:105" ht="12" customHeight="1" x14ac:dyDescent="0.25">
      <c r="A73" s="64" t="s">
        <v>32</v>
      </c>
      <c r="B73" s="229">
        <v>0.1193660363955719</v>
      </c>
      <c r="C73" s="229">
        <v>7.5071087070251466E-2</v>
      </c>
      <c r="D73" s="229">
        <v>7.1466075256092207E-2</v>
      </c>
      <c r="E73" s="229">
        <v>4.3422730548105123E-2</v>
      </c>
      <c r="F73" s="229">
        <v>3.2043074687230312E-2</v>
      </c>
      <c r="G73" s="229">
        <v>3.1682315186309838E-2</v>
      </c>
      <c r="H73" s="229">
        <v>3.5874338295707381E-2</v>
      </c>
      <c r="I73" s="229">
        <v>2.900065252269422E-2</v>
      </c>
      <c r="J73" s="229">
        <v>1.1204936535796611E-2</v>
      </c>
      <c r="K73" s="229">
        <v>2.2307634186729208E-2</v>
      </c>
      <c r="L73" s="229">
        <v>2.6073410736516429E-2</v>
      </c>
      <c r="M73" s="229">
        <v>1.11135856180426E-2</v>
      </c>
      <c r="N73" s="229">
        <v>1.809478817697005E-2</v>
      </c>
      <c r="O73" s="229">
        <v>7.4141324354695037E-3</v>
      </c>
      <c r="P73" s="229">
        <v>3.647450756059132E-3</v>
      </c>
      <c r="Q73" s="229">
        <v>0</v>
      </c>
      <c r="R73" s="229">
        <v>0</v>
      </c>
      <c r="S73" s="229">
        <v>8.3724209718259875E-4</v>
      </c>
      <c r="T73" s="229">
        <v>8.2539162804068562E-4</v>
      </c>
      <c r="U73" s="229">
        <v>3.9775012285451156E-3</v>
      </c>
      <c r="V73" s="229">
        <v>2.5003014467377752E-3</v>
      </c>
      <c r="W73" s="229">
        <v>1.1371809537689969E-3</v>
      </c>
      <c r="X73" s="229">
        <v>3.4725342720780461E-3</v>
      </c>
      <c r="Y73" s="229">
        <v>1.394099269570835E-3</v>
      </c>
      <c r="DA73" s="73" t="s">
        <v>2292</v>
      </c>
    </row>
    <row r="74" spans="1:105" ht="12" customHeight="1" x14ac:dyDescent="0.25">
      <c r="A74" s="64" t="s">
        <v>33</v>
      </c>
      <c r="B74" s="229">
        <v>3.4188983812833598E-2</v>
      </c>
      <c r="C74" s="229">
        <v>1.9553240180426309E-2</v>
      </c>
      <c r="D74" s="229">
        <v>2.46003591391993E-2</v>
      </c>
      <c r="E74" s="229">
        <v>1.8252723942203751E-2</v>
      </c>
      <c r="F74" s="229">
        <v>2.206971764063435E-2</v>
      </c>
      <c r="G74" s="229">
        <v>2.6662299735922539E-2</v>
      </c>
      <c r="H74" s="229">
        <v>2.765421162585752E-2</v>
      </c>
      <c r="I74" s="229">
        <v>2.3056049757895429E-2</v>
      </c>
      <c r="J74" s="229">
        <v>1.8074600430995569E-2</v>
      </c>
      <c r="K74" s="229">
        <v>4.7033191214319869E-3</v>
      </c>
      <c r="L74" s="229">
        <v>9.6375549874957722E-3</v>
      </c>
      <c r="M74" s="229">
        <v>1.5870590238562961E-2</v>
      </c>
      <c r="N74" s="229">
        <v>7.7743401393398828E-3</v>
      </c>
      <c r="O74" s="229">
        <v>8.4756746387423289E-3</v>
      </c>
      <c r="P74" s="229">
        <v>8.4756746387397389E-3</v>
      </c>
      <c r="Q74" s="229">
        <v>3.4847826197100481E-3</v>
      </c>
      <c r="R74" s="229">
        <v>3.4847826197201299E-3</v>
      </c>
      <c r="S74" s="229">
        <v>2.9740188165847249E-3</v>
      </c>
      <c r="T74" s="229">
        <v>4.4758360830797683E-3</v>
      </c>
      <c r="U74" s="229">
        <v>1.218965714988751E-3</v>
      </c>
      <c r="V74" s="229">
        <v>1.2661791757882389E-4</v>
      </c>
      <c r="W74" s="229">
        <v>7.2107831030085017E-5</v>
      </c>
      <c r="X74" s="229">
        <v>8.7988722387133237E-5</v>
      </c>
      <c r="Y74" s="229">
        <v>1.18892078539648E-4</v>
      </c>
      <c r="DA74" s="73" t="s">
        <v>2293</v>
      </c>
    </row>
    <row r="75" spans="1:105" ht="12" customHeight="1" x14ac:dyDescent="0.25">
      <c r="A75" s="64" t="s">
        <v>35</v>
      </c>
      <c r="B75" s="229">
        <v>0.1873718643248882</v>
      </c>
      <c r="C75" s="229">
        <v>0.21637231363018619</v>
      </c>
      <c r="D75" s="229">
        <v>0.245363693294994</v>
      </c>
      <c r="E75" s="229">
        <v>0.22766335792691431</v>
      </c>
      <c r="F75" s="229">
        <v>0.26566752620188838</v>
      </c>
      <c r="G75" s="229">
        <v>0.2523369035667678</v>
      </c>
      <c r="H75" s="229">
        <v>0.26776192278704841</v>
      </c>
      <c r="I75" s="229">
        <v>0.22818174355516621</v>
      </c>
      <c r="J75" s="229">
        <v>0.21048899008280669</v>
      </c>
      <c r="K75" s="229">
        <v>0.18212892808944089</v>
      </c>
      <c r="L75" s="229">
        <v>0.1789468634303775</v>
      </c>
      <c r="M75" s="229">
        <v>0.17546422961487201</v>
      </c>
      <c r="N75" s="229">
        <v>0.1666307750273141</v>
      </c>
      <c r="O75" s="229">
        <v>0.1683359812487589</v>
      </c>
      <c r="P75" s="229">
        <v>0.15971342004744879</v>
      </c>
      <c r="Q75" s="229">
        <v>0.15804651494171559</v>
      </c>
      <c r="R75" s="229">
        <v>0.13838372972805421</v>
      </c>
      <c r="S75" s="229">
        <v>0.12289015316270881</v>
      </c>
      <c r="T75" s="229">
        <v>0.12646921679080389</v>
      </c>
      <c r="U75" s="229">
        <v>0.1217726611231881</v>
      </c>
      <c r="V75" s="229">
        <v>0.12632385899897741</v>
      </c>
      <c r="W75" s="229">
        <v>0.14929104788496289</v>
      </c>
      <c r="X75" s="229">
        <v>9.8363973827074333E-2</v>
      </c>
      <c r="Y75" s="229">
        <v>0.1077993987886908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5.1328811338890647E-2</v>
      </c>
      <c r="C77" s="229">
        <v>9.0375597828009246E-2</v>
      </c>
      <c r="D77" s="229">
        <v>9.2576726886952676E-2</v>
      </c>
      <c r="E77" s="229">
        <v>7.8325490309607282E-2</v>
      </c>
      <c r="F77" s="229">
        <v>0.1013829115909274</v>
      </c>
      <c r="G77" s="229">
        <v>0.1162135243784078</v>
      </c>
      <c r="H77" s="229">
        <v>8.5856546810416323E-2</v>
      </c>
      <c r="I77" s="229">
        <v>7.7282696554424837E-2</v>
      </c>
      <c r="J77" s="229">
        <v>4.2175167754891253E-2</v>
      </c>
      <c r="K77" s="229">
        <v>4.263858529967611E-2</v>
      </c>
      <c r="L77" s="229">
        <v>3.4991570133789278E-2</v>
      </c>
      <c r="M77" s="229">
        <v>3.9046786489115477E-2</v>
      </c>
      <c r="N77" s="229">
        <v>5.920732671836642E-2</v>
      </c>
      <c r="O77" s="229">
        <v>4.9706641372987567E-2</v>
      </c>
      <c r="P77" s="229">
        <v>5.2371605093901173E-2</v>
      </c>
      <c r="Q77" s="229">
        <v>2.757605518125026E-2</v>
      </c>
      <c r="R77" s="229">
        <v>4.147983287882779E-2</v>
      </c>
      <c r="S77" s="229">
        <v>4.3102002844156419E-2</v>
      </c>
      <c r="T77" s="229">
        <v>5.1687532390336063E-2</v>
      </c>
      <c r="U77" s="229">
        <v>5.2172222927597392E-2</v>
      </c>
      <c r="V77" s="229">
        <v>6.3765169663834206E-2</v>
      </c>
      <c r="W77" s="229">
        <v>3.4163591893177948E-2</v>
      </c>
      <c r="X77" s="229">
        <v>3.2612749020031917E-2</v>
      </c>
      <c r="Y77" s="229">
        <v>2.4518166773458801E-2</v>
      </c>
      <c r="DA77" s="73" t="s">
        <v>2296</v>
      </c>
    </row>
    <row r="78" spans="1:105" ht="12" customHeight="1" x14ac:dyDescent="0.25">
      <c r="A78" s="64" t="s">
        <v>39</v>
      </c>
      <c r="B78" s="229">
        <v>2.0237632216555061E-2</v>
      </c>
      <c r="C78" s="229">
        <v>1.7145827954609338E-2</v>
      </c>
      <c r="D78" s="229">
        <v>1.0540264799189229E-2</v>
      </c>
      <c r="E78" s="229">
        <v>4.0758591283908607E-3</v>
      </c>
      <c r="F78" s="229">
        <v>3.0918042618712539E-3</v>
      </c>
      <c r="G78" s="229">
        <v>7.027011846378447E-3</v>
      </c>
      <c r="H78" s="229">
        <v>7.0270118463831664E-3</v>
      </c>
      <c r="I78" s="229">
        <v>7.0270118463595811E-3</v>
      </c>
      <c r="J78" s="229">
        <v>7.0270118463382639E-3</v>
      </c>
      <c r="K78" s="229">
        <v>9.1352671824708933E-3</v>
      </c>
      <c r="L78" s="229">
        <v>1.363206906099354E-2</v>
      </c>
      <c r="M78" s="229">
        <v>1.2648520135240831E-2</v>
      </c>
      <c r="N78" s="229">
        <v>1.517822416234923E-2</v>
      </c>
      <c r="O78" s="229">
        <v>1.6161773088068959E-2</v>
      </c>
      <c r="P78" s="229">
        <v>2.0237632216458811E-2</v>
      </c>
      <c r="Q78" s="229">
        <v>1.574032439703877E-2</v>
      </c>
      <c r="R78" s="229">
        <v>2.2767336243412099E-2</v>
      </c>
      <c r="S78" s="229">
        <v>3.0847210905554381E-2</v>
      </c>
      <c r="T78" s="229">
        <v>4.5208340667438687E-2</v>
      </c>
      <c r="U78" s="229">
        <v>3.7610627592462247E-2</v>
      </c>
      <c r="V78" s="229">
        <v>3.5657696083801163E-2</v>
      </c>
      <c r="W78" s="229">
        <v>3.5573709911160878E-2</v>
      </c>
      <c r="X78" s="229">
        <v>3.4427248045763498E-2</v>
      </c>
      <c r="Y78" s="229">
        <v>3.210801539290678E-2</v>
      </c>
      <c r="DA78" s="73" t="s">
        <v>2297</v>
      </c>
    </row>
    <row r="79" spans="1:105" ht="12" customHeight="1" x14ac:dyDescent="0.25">
      <c r="A79" s="165" t="s">
        <v>2224</v>
      </c>
      <c r="B79" s="346">
        <v>4.1421843115327208</v>
      </c>
      <c r="C79" s="346">
        <v>4.2683741702649503</v>
      </c>
      <c r="D79" s="346">
        <v>4.2467667421912951</v>
      </c>
      <c r="E79" s="346">
        <v>4.2342325819205664</v>
      </c>
      <c r="F79" s="346">
        <v>4.0989942265224348</v>
      </c>
      <c r="G79" s="346">
        <v>4.336460365791452</v>
      </c>
      <c r="H79" s="346">
        <v>4.3988723968597618</v>
      </c>
      <c r="I79" s="346">
        <v>4.621445644147272</v>
      </c>
      <c r="J79" s="346">
        <v>4.422986863958621</v>
      </c>
      <c r="K79" s="346">
        <v>3.6858612555650918</v>
      </c>
      <c r="L79" s="346">
        <v>3.7878943644437739</v>
      </c>
      <c r="M79" s="346">
        <v>3.732981818722847</v>
      </c>
      <c r="N79" s="346">
        <v>3.3909602037167912</v>
      </c>
      <c r="O79" s="346">
        <v>4.0420025895365699</v>
      </c>
      <c r="P79" s="346">
        <v>3.5958024803450939</v>
      </c>
      <c r="Q79" s="346">
        <v>3.48698247366467</v>
      </c>
      <c r="R79" s="346">
        <v>3.468692329590072</v>
      </c>
      <c r="S79" s="346">
        <v>3.550379887703524</v>
      </c>
      <c r="T79" s="346">
        <v>3.548209745897609</v>
      </c>
      <c r="U79" s="346">
        <v>3.4440427334266608</v>
      </c>
      <c r="V79" s="346">
        <v>3.4771579223241349</v>
      </c>
      <c r="W79" s="346">
        <v>3.7339396807497409</v>
      </c>
      <c r="X79" s="346">
        <v>3.3464065200645381</v>
      </c>
      <c r="Y79" s="346">
        <v>3.4252925587920449</v>
      </c>
      <c r="DA79" s="167" t="s">
        <v>2298</v>
      </c>
    </row>
    <row r="80" spans="1:105" ht="12" customHeight="1" x14ac:dyDescent="0.25">
      <c r="A80" s="132" t="s">
        <v>2226</v>
      </c>
      <c r="B80" s="316">
        <v>4.0239530195214286</v>
      </c>
      <c r="C80" s="316">
        <v>4.1465410129298244</v>
      </c>
      <c r="D80" s="316">
        <v>4.1255503305019579</v>
      </c>
      <c r="E80" s="316">
        <v>4.113373935567493</v>
      </c>
      <c r="F80" s="316">
        <v>3.981995718754622</v>
      </c>
      <c r="G80" s="316">
        <v>4.2126838089695342</v>
      </c>
      <c r="H80" s="316">
        <v>4.2733143994945761</v>
      </c>
      <c r="I80" s="316">
        <v>4.489534688870318</v>
      </c>
      <c r="J80" s="316">
        <v>4.296740561972773</v>
      </c>
      <c r="K80" s="316">
        <v>3.5806548944655829</v>
      </c>
      <c r="L80" s="316">
        <v>3.6797756495272078</v>
      </c>
      <c r="M80" s="316">
        <v>3.6264304848641769</v>
      </c>
      <c r="N80" s="316">
        <v>3.2941712692099241</v>
      </c>
      <c r="O80" s="316">
        <v>3.9266308067930189</v>
      </c>
      <c r="P80" s="316">
        <v>3.4931666869824118</v>
      </c>
      <c r="Q80" s="316">
        <v>3.3874527540589399</v>
      </c>
      <c r="R80" s="316">
        <v>3.3696846696519902</v>
      </c>
      <c r="S80" s="316">
        <v>3.4490406015483002</v>
      </c>
      <c r="T80" s="316">
        <v>3.4469324025846779</v>
      </c>
      <c r="U80" s="316">
        <v>3.345738652417658</v>
      </c>
      <c r="V80" s="316">
        <v>3.3779086270817489</v>
      </c>
      <c r="W80" s="316">
        <v>3.6273610064212871</v>
      </c>
      <c r="X80" s="316">
        <v>3.250889291301764</v>
      </c>
      <c r="Y80" s="316">
        <v>3.3275236682057159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1</v>
      </c>
      <c r="D84" s="232">
        <f t="shared" si="4"/>
        <v>1</v>
      </c>
      <c r="E84" s="232">
        <f t="shared" si="4"/>
        <v>0.99999999999999978</v>
      </c>
      <c r="F84" s="232">
        <f t="shared" si="4"/>
        <v>1</v>
      </c>
      <c r="G84" s="232">
        <f t="shared" si="4"/>
        <v>0.99999999999999989</v>
      </c>
      <c r="H84" s="232">
        <f t="shared" si="4"/>
        <v>1</v>
      </c>
      <c r="I84" s="232">
        <f t="shared" si="4"/>
        <v>1</v>
      </c>
      <c r="J84" s="232">
        <f t="shared" si="4"/>
        <v>1.0000000000000002</v>
      </c>
      <c r="K84" s="232">
        <f t="shared" si="4"/>
        <v>1</v>
      </c>
      <c r="L84" s="232">
        <f t="shared" si="4"/>
        <v>0.99999999999999989</v>
      </c>
      <c r="M84" s="232">
        <f t="shared" si="4"/>
        <v>1.0000000000000002</v>
      </c>
      <c r="N84" s="232">
        <f t="shared" si="4"/>
        <v>0.99999999999999989</v>
      </c>
      <c r="O84" s="232">
        <f t="shared" si="4"/>
        <v>1</v>
      </c>
      <c r="P84" s="232">
        <f t="shared" si="4"/>
        <v>0.99999999999999989</v>
      </c>
      <c r="Q84" s="232">
        <f t="shared" si="4"/>
        <v>0.99999999999999956</v>
      </c>
      <c r="R84" s="232">
        <f t="shared" si="4"/>
        <v>0.99999999999999989</v>
      </c>
      <c r="S84" s="232">
        <f t="shared" si="4"/>
        <v>1.0000000000000004</v>
      </c>
      <c r="T84" s="232">
        <f t="shared" si="4"/>
        <v>0.99999999999999989</v>
      </c>
      <c r="U84" s="232">
        <f t="shared" si="4"/>
        <v>1</v>
      </c>
      <c r="V84" s="232">
        <f t="shared" si="4"/>
        <v>1</v>
      </c>
      <c r="W84" s="232">
        <f t="shared" si="4"/>
        <v>0.99999999999999978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9.9362672325190009E-3</v>
      </c>
      <c r="C85" s="299">
        <f t="shared" si="5"/>
        <v>1.0139127412374577E-2</v>
      </c>
      <c r="D85" s="299">
        <f t="shared" si="5"/>
        <v>9.8641946393176368E-3</v>
      </c>
      <c r="E85" s="299">
        <f t="shared" si="5"/>
        <v>1.1073531851063146E-2</v>
      </c>
      <c r="F85" s="299">
        <f t="shared" si="5"/>
        <v>9.961635450745087E-3</v>
      </c>
      <c r="G85" s="299">
        <f t="shared" si="5"/>
        <v>1.0292557330992071E-2</v>
      </c>
      <c r="H85" s="299">
        <f t="shared" si="5"/>
        <v>1.0576002139759589E-2</v>
      </c>
      <c r="I85" s="299">
        <f t="shared" si="5"/>
        <v>1.2266661010986222E-2</v>
      </c>
      <c r="J85" s="299">
        <f t="shared" si="5"/>
        <v>1.3832607304328013E-2</v>
      </c>
      <c r="K85" s="299">
        <f t="shared" si="5"/>
        <v>1.2931143197292995E-2</v>
      </c>
      <c r="L85" s="299">
        <f t="shared" si="5"/>
        <v>1.3229959202164868E-2</v>
      </c>
      <c r="M85" s="299">
        <f t="shared" si="5"/>
        <v>1.374736045635584E-2</v>
      </c>
      <c r="N85" s="299">
        <f t="shared" si="5"/>
        <v>1.2246928689349771E-2</v>
      </c>
      <c r="O85" s="299">
        <f t="shared" si="5"/>
        <v>1.4034142964492577E-2</v>
      </c>
      <c r="P85" s="299">
        <f t="shared" si="5"/>
        <v>1.3186725325022245E-2</v>
      </c>
      <c r="Q85" s="299">
        <f t="shared" si="5"/>
        <v>1.4569474529486206E-2</v>
      </c>
      <c r="R85" s="299">
        <f t="shared" si="5"/>
        <v>1.423851322193467E-2</v>
      </c>
      <c r="S85" s="299">
        <f t="shared" si="5"/>
        <v>1.4636545964792799E-2</v>
      </c>
      <c r="T85" s="299">
        <f t="shared" si="5"/>
        <v>1.3754213821407747E-2</v>
      </c>
      <c r="U85" s="299">
        <f t="shared" si="5"/>
        <v>1.4223020814286931E-2</v>
      </c>
      <c r="V85" s="299">
        <f t="shared" si="5"/>
        <v>1.4031109163087059E-2</v>
      </c>
      <c r="W85" s="299">
        <f t="shared" si="5"/>
        <v>1.503058676052498E-2</v>
      </c>
      <c r="X85" s="299">
        <f t="shared" si="5"/>
        <v>1.5724150803074374E-2</v>
      </c>
      <c r="Y85" s="299">
        <f t="shared" si="5"/>
        <v>1.4653270292457065E-2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3.0042209577262479E-3</v>
      </c>
      <c r="C86" s="233">
        <f t="shared" si="6"/>
        <v>3.065555540376731E-3</v>
      </c>
      <c r="D86" s="233">
        <f t="shared" si="6"/>
        <v>2.9824298776449281E-3</v>
      </c>
      <c r="E86" s="233">
        <f t="shared" si="6"/>
        <v>3.3480718346762133E-3</v>
      </c>
      <c r="F86" s="233">
        <f t="shared" si="6"/>
        <v>3.0118910144056373E-3</v>
      </c>
      <c r="G86" s="233">
        <f t="shared" si="6"/>
        <v>3.111944930503477E-3</v>
      </c>
      <c r="H86" s="233">
        <f t="shared" si="6"/>
        <v>3.1976441991454501E-3</v>
      </c>
      <c r="I86" s="233">
        <f t="shared" si="6"/>
        <v>3.7088133026375657E-3</v>
      </c>
      <c r="J86" s="233">
        <f t="shared" si="6"/>
        <v>4.1822756766903323E-3</v>
      </c>
      <c r="K86" s="233">
        <f t="shared" si="6"/>
        <v>3.9097188603710916E-3</v>
      </c>
      <c r="L86" s="233">
        <f t="shared" si="6"/>
        <v>4.0000655955516945E-3</v>
      </c>
      <c r="M86" s="233">
        <f t="shared" si="6"/>
        <v>4.1565013731953582E-3</v>
      </c>
      <c r="N86" s="233">
        <f t="shared" si="6"/>
        <v>3.7028472539376283E-3</v>
      </c>
      <c r="O86" s="233">
        <f t="shared" si="6"/>
        <v>4.2432097920706091E-3</v>
      </c>
      <c r="P86" s="233">
        <f t="shared" si="6"/>
        <v>3.986993873872296E-3</v>
      </c>
      <c r="Q86" s="233">
        <f t="shared" si="6"/>
        <v>4.405066782150629E-3</v>
      </c>
      <c r="R86" s="233">
        <f t="shared" si="6"/>
        <v>4.3050009452447174E-3</v>
      </c>
      <c r="S86" s="233">
        <f t="shared" si="6"/>
        <v>4.4253457668938494E-3</v>
      </c>
      <c r="T86" s="233">
        <f t="shared" si="6"/>
        <v>4.1585734816077091E-3</v>
      </c>
      <c r="U86" s="233">
        <f t="shared" si="6"/>
        <v>4.3003168305111028E-3</v>
      </c>
      <c r="V86" s="233">
        <f t="shared" si="6"/>
        <v>4.242292525097939E-3</v>
      </c>
      <c r="W86" s="233">
        <f t="shared" si="6"/>
        <v>4.5444836271220377E-3</v>
      </c>
      <c r="X86" s="233">
        <f t="shared" si="6"/>
        <v>4.7541820564610772E-3</v>
      </c>
      <c r="Y86" s="233">
        <f t="shared" si="6"/>
        <v>4.4304023514740703E-3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3.7525896345016241E-2</v>
      </c>
      <c r="C87" s="233">
        <f t="shared" si="7"/>
        <v>3.8292030135870611E-2</v>
      </c>
      <c r="D87" s="233">
        <f t="shared" si="7"/>
        <v>3.7253702713494409E-2</v>
      </c>
      <c r="E87" s="233">
        <f t="shared" si="7"/>
        <v>4.1820957376856358E-2</v>
      </c>
      <c r="F87" s="233">
        <f t="shared" si="7"/>
        <v>3.7621703463054927E-2</v>
      </c>
      <c r="G87" s="233">
        <f t="shared" si="7"/>
        <v>3.8871482669455969E-2</v>
      </c>
      <c r="H87" s="233">
        <f t="shared" si="7"/>
        <v>3.9941957150912366E-2</v>
      </c>
      <c r="I87" s="233">
        <f t="shared" si="7"/>
        <v>4.6326999750088561E-2</v>
      </c>
      <c r="J87" s="233">
        <f t="shared" si="7"/>
        <v>5.2241045428478516E-2</v>
      </c>
      <c r="K87" s="233">
        <f t="shared" si="7"/>
        <v>4.8836522598352056E-2</v>
      </c>
      <c r="L87" s="233">
        <f t="shared" si="7"/>
        <v>4.9965048850982907E-2</v>
      </c>
      <c r="M87" s="233">
        <f t="shared" si="7"/>
        <v>5.1919097124766056E-2</v>
      </c>
      <c r="N87" s="233">
        <f t="shared" si="7"/>
        <v>4.6252477493485773E-2</v>
      </c>
      <c r="O87" s="233">
        <f t="shared" si="7"/>
        <v>5.300217695968458E-2</v>
      </c>
      <c r="P87" s="233">
        <f t="shared" si="7"/>
        <v>4.9801769225517795E-2</v>
      </c>
      <c r="Q87" s="233">
        <f t="shared" si="7"/>
        <v>5.5023941909043091E-2</v>
      </c>
      <c r="R87" s="233">
        <f t="shared" si="7"/>
        <v>5.3774013799144468E-2</v>
      </c>
      <c r="S87" s="233">
        <f t="shared" si="7"/>
        <v>5.5277247870942854E-2</v>
      </c>
      <c r="T87" s="233">
        <f t="shared" si="7"/>
        <v>5.1944979949828447E-2</v>
      </c>
      <c r="U87" s="233">
        <f t="shared" si="7"/>
        <v>5.3715504253263748E-2</v>
      </c>
      <c r="V87" s="233">
        <f t="shared" si="7"/>
        <v>5.2990719325302325E-2</v>
      </c>
      <c r="W87" s="233">
        <f t="shared" si="7"/>
        <v>5.6765405718384815E-2</v>
      </c>
      <c r="X87" s="233">
        <f t="shared" si="7"/>
        <v>5.9384760830348819E-2</v>
      </c>
      <c r="Y87" s="233">
        <f t="shared" si="7"/>
        <v>5.5340409959047279E-2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1.9889808887252742E-2</v>
      </c>
      <c r="C88" s="233">
        <f t="shared" si="8"/>
        <v>2.0295881923911421E-2</v>
      </c>
      <c r="D88" s="233">
        <f t="shared" si="8"/>
        <v>1.9745538401039143E-2</v>
      </c>
      <c r="E88" s="233">
        <f t="shared" si="8"/>
        <v>2.2166315284247354E-2</v>
      </c>
      <c r="F88" s="233">
        <f t="shared" si="8"/>
        <v>1.9940589426918152E-2</v>
      </c>
      <c r="G88" s="233">
        <f t="shared" si="8"/>
        <v>2.0603008502482232E-2</v>
      </c>
      <c r="H88" s="233">
        <f t="shared" si="8"/>
        <v>2.1170390895139612E-2</v>
      </c>
      <c r="I88" s="233">
        <f t="shared" si="8"/>
        <v>2.4554647885751079E-2</v>
      </c>
      <c r="J88" s="233">
        <f t="shared" si="8"/>
        <v>2.7689262904994488E-2</v>
      </c>
      <c r="K88" s="233">
        <f t="shared" si="8"/>
        <v>2.5884767475466974E-2</v>
      </c>
      <c r="L88" s="233">
        <f t="shared" si="8"/>
        <v>2.6482918983500348E-2</v>
      </c>
      <c r="M88" s="233">
        <f t="shared" si="8"/>
        <v>2.7518621005503466E-2</v>
      </c>
      <c r="N88" s="233">
        <f t="shared" si="8"/>
        <v>2.4515148937396879E-2</v>
      </c>
      <c r="O88" s="233">
        <f t="shared" si="8"/>
        <v>2.809268459956412E-2</v>
      </c>
      <c r="P88" s="233">
        <f t="shared" si="8"/>
        <v>2.6396376066155372E-2</v>
      </c>
      <c r="Q88" s="233">
        <f t="shared" si="8"/>
        <v>2.916427841541781E-2</v>
      </c>
      <c r="R88" s="233">
        <f t="shared" si="8"/>
        <v>2.8501780416699398E-2</v>
      </c>
      <c r="S88" s="233">
        <f t="shared" si="8"/>
        <v>2.9298537891217329E-2</v>
      </c>
      <c r="T88" s="233">
        <f t="shared" si="8"/>
        <v>2.7532339650335309E-2</v>
      </c>
      <c r="U88" s="233">
        <f t="shared" si="8"/>
        <v>2.8470768667507633E-2</v>
      </c>
      <c r="V88" s="233">
        <f t="shared" si="8"/>
        <v>2.8086611722421679E-2</v>
      </c>
      <c r="W88" s="233">
        <f t="shared" si="8"/>
        <v>3.0087304531394264E-2</v>
      </c>
      <c r="X88" s="233">
        <f t="shared" si="8"/>
        <v>3.147563839305114E-2</v>
      </c>
      <c r="Y88" s="233">
        <f t="shared" si="8"/>
        <v>2.9332015622162557E-2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2.9390138134895043E-2</v>
      </c>
      <c r="C89" s="300">
        <f t="shared" si="9"/>
        <v>2.9331859036179759E-2</v>
      </c>
      <c r="D89" s="300">
        <f t="shared" si="9"/>
        <v>2.9593664150001562E-2</v>
      </c>
      <c r="E89" s="300">
        <f t="shared" si="9"/>
        <v>2.9267115260316633E-2</v>
      </c>
      <c r="F89" s="300">
        <f t="shared" si="9"/>
        <v>2.9571002463610101E-2</v>
      </c>
      <c r="G89" s="300">
        <f t="shared" si="9"/>
        <v>2.9296796474691734E-2</v>
      </c>
      <c r="H89" s="300">
        <f t="shared" si="9"/>
        <v>2.9339720151869014E-2</v>
      </c>
      <c r="I89" s="300">
        <f t="shared" si="9"/>
        <v>2.9069453897369986E-2</v>
      </c>
      <c r="J89" s="300">
        <f t="shared" si="9"/>
        <v>2.932942051671138E-2</v>
      </c>
      <c r="K89" s="300">
        <f t="shared" si="9"/>
        <v>2.9133831206695205E-2</v>
      </c>
      <c r="L89" s="300">
        <f t="shared" si="9"/>
        <v>2.9216830674532013E-2</v>
      </c>
      <c r="M89" s="300">
        <f t="shared" si="9"/>
        <v>2.9315704205119617E-2</v>
      </c>
      <c r="N89" s="300">
        <f t="shared" si="9"/>
        <v>2.8937232223863921E-2</v>
      </c>
      <c r="O89" s="300">
        <f t="shared" si="9"/>
        <v>2.939945562634495E-2</v>
      </c>
      <c r="P89" s="300">
        <f t="shared" si="9"/>
        <v>2.8943712823115048E-2</v>
      </c>
      <c r="Q89" s="300">
        <f t="shared" si="9"/>
        <v>2.9534142325998592E-2</v>
      </c>
      <c r="R89" s="300">
        <f t="shared" si="9"/>
        <v>2.946524406085203E-2</v>
      </c>
      <c r="S89" s="300">
        <f t="shared" si="9"/>
        <v>3.0023138095725942E-2</v>
      </c>
      <c r="T89" s="300">
        <f t="shared" si="9"/>
        <v>2.9197358816858709E-2</v>
      </c>
      <c r="U89" s="300">
        <f t="shared" si="9"/>
        <v>2.969491513199338E-2</v>
      </c>
      <c r="V89" s="300">
        <f t="shared" si="9"/>
        <v>2.9548930149698036E-2</v>
      </c>
      <c r="W89" s="300">
        <f t="shared" si="9"/>
        <v>3.0109738768493741E-2</v>
      </c>
      <c r="X89" s="300">
        <f t="shared" si="9"/>
        <v>3.1045384711856635E-2</v>
      </c>
      <c r="Y89" s="300">
        <f t="shared" si="9"/>
        <v>3.0063569429979387E-2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7.0866704049742379E-2</v>
      </c>
      <c r="C90" s="301">
        <f t="shared" si="10"/>
        <v>7.060385377550972E-2</v>
      </c>
      <c r="D90" s="301">
        <f t="shared" si="10"/>
        <v>7.1118125464037868E-2</v>
      </c>
      <c r="E90" s="301">
        <f t="shared" si="10"/>
        <v>7.0298515087937496E-2</v>
      </c>
      <c r="F90" s="301">
        <f t="shared" si="10"/>
        <v>7.1220804700247956E-2</v>
      </c>
      <c r="G90" s="301">
        <f t="shared" si="10"/>
        <v>7.053576593672313E-2</v>
      </c>
      <c r="H90" s="301">
        <f t="shared" si="10"/>
        <v>7.0635628465136588E-2</v>
      </c>
      <c r="I90" s="301">
        <f t="shared" si="10"/>
        <v>6.9884374139433617E-2</v>
      </c>
      <c r="J90" s="301">
        <f t="shared" si="10"/>
        <v>7.065448908703599E-2</v>
      </c>
      <c r="K90" s="301">
        <f t="shared" si="10"/>
        <v>7.0018231219711999E-2</v>
      </c>
      <c r="L90" s="301">
        <f t="shared" si="10"/>
        <v>7.000846661208833E-2</v>
      </c>
      <c r="M90" s="301">
        <f t="shared" si="10"/>
        <v>7.0579047069522505E-2</v>
      </c>
      <c r="N90" s="301">
        <f t="shared" si="10"/>
        <v>6.9732342653937698E-2</v>
      </c>
      <c r="O90" s="301">
        <f t="shared" si="10"/>
        <v>7.084274593556554E-2</v>
      </c>
      <c r="P90" s="301">
        <f t="shared" si="10"/>
        <v>7.0021741533454487E-2</v>
      </c>
      <c r="Q90" s="301">
        <f t="shared" si="10"/>
        <v>7.140701471300677E-2</v>
      </c>
      <c r="R90" s="301">
        <f t="shared" si="10"/>
        <v>7.1020844438996894E-2</v>
      </c>
      <c r="S90" s="301">
        <f t="shared" si="10"/>
        <v>7.1631021492439995E-2</v>
      </c>
      <c r="T90" s="301">
        <f t="shared" si="10"/>
        <v>7.0149564108379123E-2</v>
      </c>
      <c r="U90" s="301">
        <f t="shared" si="10"/>
        <v>7.1001016016674301E-2</v>
      </c>
      <c r="V90" s="301">
        <f t="shared" si="10"/>
        <v>7.0836611639461561E-2</v>
      </c>
      <c r="W90" s="301">
        <f t="shared" si="10"/>
        <v>7.2329284969484584E-2</v>
      </c>
      <c r="X90" s="301">
        <f t="shared" si="10"/>
        <v>7.4063526057634915E-2</v>
      </c>
      <c r="Y90" s="301">
        <f t="shared" si="10"/>
        <v>7.1251401606753473E-2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6.2624717311602809E-2</v>
      </c>
      <c r="C91" s="302">
        <f t="shared" si="11"/>
        <v>6.1302191117122942E-2</v>
      </c>
      <c r="D91" s="302">
        <f t="shared" si="11"/>
        <v>6.2573563601136972E-2</v>
      </c>
      <c r="E91" s="302">
        <f t="shared" si="11"/>
        <v>5.8086321830305571E-2</v>
      </c>
      <c r="F91" s="302">
        <f t="shared" si="11"/>
        <v>6.2139297615763388E-2</v>
      </c>
      <c r="G91" s="302">
        <f t="shared" si="11"/>
        <v>6.0098244064625307E-2</v>
      </c>
      <c r="H91" s="302">
        <f t="shared" si="11"/>
        <v>5.9761672749398968E-2</v>
      </c>
      <c r="I91" s="302">
        <f t="shared" si="11"/>
        <v>5.2148324067141573E-2</v>
      </c>
      <c r="J91" s="302">
        <f t="shared" si="11"/>
        <v>4.5215706910498525E-2</v>
      </c>
      <c r="K91" s="302">
        <f t="shared" si="11"/>
        <v>5.0117269298341663E-2</v>
      </c>
      <c r="L91" s="302">
        <f t="shared" si="11"/>
        <v>4.8432687699703457E-2</v>
      </c>
      <c r="M91" s="302">
        <f t="shared" si="11"/>
        <v>4.4750946080968274E-2</v>
      </c>
      <c r="N91" s="302">
        <f t="shared" si="11"/>
        <v>5.1761162798489295E-2</v>
      </c>
      <c r="O91" s="302">
        <f t="shared" si="11"/>
        <v>4.2944727858528479E-2</v>
      </c>
      <c r="P91" s="302">
        <f t="shared" si="11"/>
        <v>4.6630920693780761E-2</v>
      </c>
      <c r="Q91" s="302">
        <f t="shared" si="11"/>
        <v>4.0931692211436395E-2</v>
      </c>
      <c r="R91" s="302">
        <f t="shared" si="11"/>
        <v>4.1069313091262064E-2</v>
      </c>
      <c r="S91" s="302">
        <f t="shared" si="11"/>
        <v>3.7660230500869356E-2</v>
      </c>
      <c r="T91" s="302">
        <f t="shared" si="11"/>
        <v>4.0593326708716876E-2</v>
      </c>
      <c r="U91" s="302">
        <f t="shared" si="11"/>
        <v>3.8459109182161784E-2</v>
      </c>
      <c r="V91" s="302">
        <f t="shared" si="11"/>
        <v>3.9011318825816585E-2</v>
      </c>
      <c r="W91" s="302">
        <f t="shared" si="11"/>
        <v>3.5974015063264836E-2</v>
      </c>
      <c r="X91" s="302">
        <f t="shared" si="11"/>
        <v>3.110479209234316E-2</v>
      </c>
      <c r="Y91" s="302">
        <f t="shared" si="11"/>
        <v>3.9013151425021653E-2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7.1162258828021772E-3</v>
      </c>
      <c r="C92" s="302">
        <f t="shared" si="12"/>
        <v>8.1529181166967446E-3</v>
      </c>
      <c r="D92" s="302">
        <f t="shared" si="12"/>
        <v>7.4269667001993821E-3</v>
      </c>
      <c r="E92" s="302">
        <f t="shared" si="12"/>
        <v>1.0957582406641526E-2</v>
      </c>
      <c r="F92" s="302">
        <f t="shared" si="12"/>
        <v>7.9528720565448848E-3</v>
      </c>
      <c r="G92" s="302">
        <f t="shared" si="12"/>
        <v>9.2713940020033477E-3</v>
      </c>
      <c r="H92" s="302">
        <f t="shared" si="12"/>
        <v>9.6757140686188382E-3</v>
      </c>
      <c r="I92" s="302">
        <f t="shared" si="12"/>
        <v>1.634625987556031E-2</v>
      </c>
      <c r="J92" s="302">
        <f t="shared" si="12"/>
        <v>2.3871573136556887E-2</v>
      </c>
      <c r="K92" s="302">
        <f t="shared" si="12"/>
        <v>1.8435887111523021E-2</v>
      </c>
      <c r="L92" s="302">
        <f t="shared" si="12"/>
        <v>2.0076848797183838E-2</v>
      </c>
      <c r="M92" s="302">
        <f t="shared" si="12"/>
        <v>2.42705502601148E-2</v>
      </c>
      <c r="N92" s="302">
        <f t="shared" si="12"/>
        <v>1.6583625294570994E-2</v>
      </c>
      <c r="O92" s="302">
        <f t="shared" si="12"/>
        <v>2.6307975416355808E-2</v>
      </c>
      <c r="P92" s="302">
        <f t="shared" si="12"/>
        <v>2.189678904346639E-2</v>
      </c>
      <c r="Q92" s="302">
        <f t="shared" si="12"/>
        <v>2.8824627756319169E-2</v>
      </c>
      <c r="R92" s="302">
        <f t="shared" si="12"/>
        <v>2.8338333911679722E-2</v>
      </c>
      <c r="S92" s="302">
        <f t="shared" si="12"/>
        <v>3.2312497175701414E-2</v>
      </c>
      <c r="T92" s="302">
        <f t="shared" si="12"/>
        <v>2.799791019753084E-2</v>
      </c>
      <c r="U92" s="302">
        <f t="shared" si="12"/>
        <v>3.0930464659832409E-2</v>
      </c>
      <c r="V92" s="302">
        <f t="shared" si="12"/>
        <v>3.0235593877099277E-2</v>
      </c>
      <c r="W92" s="302">
        <f t="shared" si="12"/>
        <v>3.4652331990824951E-2</v>
      </c>
      <c r="X92" s="302">
        <f t="shared" si="12"/>
        <v>4.1177216515802258E-2</v>
      </c>
      <c r="Y92" s="302">
        <f t="shared" si="12"/>
        <v>3.057806153020895E-2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1.1257608553373966E-3</v>
      </c>
      <c r="C93" s="302">
        <f t="shared" si="13"/>
        <v>1.148744541690025E-3</v>
      </c>
      <c r="D93" s="302">
        <f t="shared" si="13"/>
        <v>1.1175951627015136E-3</v>
      </c>
      <c r="E93" s="302">
        <f t="shared" si="13"/>
        <v>1.2546108509904064E-3</v>
      </c>
      <c r="F93" s="302">
        <f t="shared" si="13"/>
        <v>1.128635027939671E-3</v>
      </c>
      <c r="G93" s="302">
        <f t="shared" si="13"/>
        <v>1.1661278700944671E-3</v>
      </c>
      <c r="H93" s="302">
        <f t="shared" si="13"/>
        <v>1.198241647118777E-3</v>
      </c>
      <c r="I93" s="302">
        <f t="shared" si="13"/>
        <v>1.3897901967317417E-3</v>
      </c>
      <c r="J93" s="302">
        <f t="shared" si="13"/>
        <v>1.5672090399805833E-3</v>
      </c>
      <c r="K93" s="302">
        <f t="shared" si="13"/>
        <v>1.4650748098473192E-3</v>
      </c>
      <c r="L93" s="302">
        <f t="shared" si="13"/>
        <v>1.4989301152010361E-3</v>
      </c>
      <c r="M93" s="302">
        <f t="shared" si="13"/>
        <v>1.5575507284394147E-3</v>
      </c>
      <c r="N93" s="302">
        <f t="shared" si="13"/>
        <v>1.3875545608774107E-3</v>
      </c>
      <c r="O93" s="302">
        <f t="shared" si="13"/>
        <v>1.5900426606812546E-3</v>
      </c>
      <c r="P93" s="302">
        <f t="shared" si="13"/>
        <v>1.4940317962073256E-3</v>
      </c>
      <c r="Q93" s="302">
        <f t="shared" si="13"/>
        <v>1.6506947452512013E-3</v>
      </c>
      <c r="R93" s="302">
        <f t="shared" si="13"/>
        <v>1.6131974360551048E-3</v>
      </c>
      <c r="S93" s="302">
        <f t="shared" si="13"/>
        <v>1.6582938158692232E-3</v>
      </c>
      <c r="T93" s="302">
        <f t="shared" si="13"/>
        <v>1.5583272021314181E-3</v>
      </c>
      <c r="U93" s="302">
        <f t="shared" si="13"/>
        <v>1.6114421746801211E-3</v>
      </c>
      <c r="V93" s="302">
        <f t="shared" si="13"/>
        <v>1.5896989365456937E-3</v>
      </c>
      <c r="W93" s="302">
        <f t="shared" si="13"/>
        <v>1.7029379153947987E-3</v>
      </c>
      <c r="X93" s="302">
        <f t="shared" si="13"/>
        <v>1.7815174494894869E-3</v>
      </c>
      <c r="Y93" s="302">
        <f t="shared" si="13"/>
        <v>1.6601886515228632E-3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3.2212138204428357E-2</v>
      </c>
      <c r="C94" s="301">
        <f t="shared" si="14"/>
        <v>3.209266080704986E-2</v>
      </c>
      <c r="D94" s="301">
        <f t="shared" si="14"/>
        <v>3.2326420665471763E-2</v>
      </c>
      <c r="E94" s="301">
        <f t="shared" si="14"/>
        <v>3.1953870494517048E-2</v>
      </c>
      <c r="F94" s="301">
        <f t="shared" si="14"/>
        <v>3.2373093045567236E-2</v>
      </c>
      <c r="G94" s="301">
        <f t="shared" si="14"/>
        <v>3.2061711789419606E-2</v>
      </c>
      <c r="H94" s="301">
        <f t="shared" si="14"/>
        <v>3.2107103847789344E-2</v>
      </c>
      <c r="I94" s="301">
        <f t="shared" si="14"/>
        <v>3.1765624608833462E-2</v>
      </c>
      <c r="J94" s="301">
        <f t="shared" si="14"/>
        <v>3.2115676857743636E-2</v>
      </c>
      <c r="K94" s="301">
        <f t="shared" si="14"/>
        <v>3.1826468736232738E-2</v>
      </c>
      <c r="L94" s="301">
        <f t="shared" si="14"/>
        <v>3.1822030278221967E-2</v>
      </c>
      <c r="M94" s="301">
        <f t="shared" si="14"/>
        <v>3.2081385031601142E-2</v>
      </c>
      <c r="N94" s="301">
        <f t="shared" si="14"/>
        <v>3.1696519388153502E-2</v>
      </c>
      <c r="O94" s="301">
        <f t="shared" si="14"/>
        <v>3.2201248152529782E-2</v>
      </c>
      <c r="P94" s="301">
        <f t="shared" si="14"/>
        <v>3.1828064333388389E-2</v>
      </c>
      <c r="Q94" s="301">
        <f t="shared" si="14"/>
        <v>3.245773396045764E-2</v>
      </c>
      <c r="R94" s="301">
        <f t="shared" si="14"/>
        <v>3.2282202017725865E-2</v>
      </c>
      <c r="S94" s="301">
        <f t="shared" si="14"/>
        <v>3.2559555223836363E-2</v>
      </c>
      <c r="T94" s="301">
        <f t="shared" si="14"/>
        <v>3.1886165503808697E-2</v>
      </c>
      <c r="U94" s="301">
        <f t="shared" si="14"/>
        <v>3.2273189098488329E-2</v>
      </c>
      <c r="V94" s="301">
        <f t="shared" si="14"/>
        <v>3.2198459836118895E-2</v>
      </c>
      <c r="W94" s="301">
        <f t="shared" si="14"/>
        <v>3.2876947713402084E-2</v>
      </c>
      <c r="X94" s="301">
        <f t="shared" si="14"/>
        <v>3.3665239117106768E-2</v>
      </c>
      <c r="Y94" s="301">
        <f t="shared" si="14"/>
        <v>3.2387000730342473E-2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2.8465780596183099E-2</v>
      </c>
      <c r="C95" s="302">
        <f t="shared" si="15"/>
        <v>2.786463232596496E-2</v>
      </c>
      <c r="D95" s="302">
        <f t="shared" si="15"/>
        <v>2.8442528909607714E-2</v>
      </c>
      <c r="E95" s="302">
        <f t="shared" si="15"/>
        <v>2.6402873559229802E-2</v>
      </c>
      <c r="F95" s="302">
        <f t="shared" si="15"/>
        <v>2.8245135279892437E-2</v>
      </c>
      <c r="G95" s="302">
        <f t="shared" si="15"/>
        <v>2.7317383665738777E-2</v>
      </c>
      <c r="H95" s="302">
        <f t="shared" si="15"/>
        <v>2.7164396704272245E-2</v>
      </c>
      <c r="I95" s="302">
        <f t="shared" si="15"/>
        <v>2.3703783666882527E-2</v>
      </c>
      <c r="J95" s="302">
        <f t="shared" si="15"/>
        <v>2.0552594050226601E-2</v>
      </c>
      <c r="K95" s="302">
        <f t="shared" si="15"/>
        <v>2.2780576953791671E-2</v>
      </c>
      <c r="L95" s="302">
        <f t="shared" si="15"/>
        <v>2.201485804531975E-2</v>
      </c>
      <c r="M95" s="302">
        <f t="shared" si="15"/>
        <v>2.0341339127712854E-2</v>
      </c>
      <c r="N95" s="302">
        <f t="shared" si="15"/>
        <v>2.3527801272040589E-2</v>
      </c>
      <c r="O95" s="302">
        <f t="shared" si="15"/>
        <v>1.9520330844785664E-2</v>
      </c>
      <c r="P95" s="302">
        <f t="shared" si="15"/>
        <v>2.1195873042627617E-2</v>
      </c>
      <c r="Q95" s="302">
        <f t="shared" si="15"/>
        <v>1.8605314641562003E-2</v>
      </c>
      <c r="R95" s="302">
        <f t="shared" si="15"/>
        <v>1.8667869586937304E-2</v>
      </c>
      <c r="S95" s="302">
        <f t="shared" si="15"/>
        <v>1.7118286591304252E-2</v>
      </c>
      <c r="T95" s="302">
        <f t="shared" si="15"/>
        <v>1.8451512140325851E-2</v>
      </c>
      <c r="U95" s="302">
        <f t="shared" si="15"/>
        <v>1.7481413264618991E-2</v>
      </c>
      <c r="V95" s="302">
        <f t="shared" si="15"/>
        <v>1.7732417648098457E-2</v>
      </c>
      <c r="W95" s="302">
        <f t="shared" si="15"/>
        <v>1.6351825028756744E-2</v>
      </c>
      <c r="X95" s="302">
        <f t="shared" si="15"/>
        <v>1.4138541860155982E-2</v>
      </c>
      <c r="Y95" s="302">
        <f t="shared" si="15"/>
        <v>1.7733250647737113E-2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3.234648128546444E-3</v>
      </c>
      <c r="C96" s="302">
        <f t="shared" si="16"/>
        <v>3.7058718712257919E-3</v>
      </c>
      <c r="D96" s="302">
        <f t="shared" si="16"/>
        <v>3.3758939546360838E-3</v>
      </c>
      <c r="E96" s="302">
        <f t="shared" si="16"/>
        <v>4.9807192757461488E-3</v>
      </c>
      <c r="F96" s="302">
        <f t="shared" si="16"/>
        <v>3.6149418438840377E-3</v>
      </c>
      <c r="G96" s="302">
        <f t="shared" si="16"/>
        <v>4.2142700009106145E-3</v>
      </c>
      <c r="H96" s="302">
        <f t="shared" si="16"/>
        <v>4.3980518493721994E-3</v>
      </c>
      <c r="I96" s="302">
        <f t="shared" si="16"/>
        <v>7.4301181252546863E-3</v>
      </c>
      <c r="J96" s="302">
        <f t="shared" si="16"/>
        <v>1.0850715062071312E-2</v>
      </c>
      <c r="K96" s="302">
        <f t="shared" si="16"/>
        <v>8.379948687055919E-3</v>
      </c>
      <c r="L96" s="302">
        <f t="shared" si="16"/>
        <v>9.1258403623562905E-3</v>
      </c>
      <c r="M96" s="302">
        <f t="shared" si="16"/>
        <v>1.1032068300052187E-2</v>
      </c>
      <c r="N96" s="302">
        <f t="shared" si="16"/>
        <v>7.5380114975322687E-3</v>
      </c>
      <c r="O96" s="302">
        <f t="shared" si="16"/>
        <v>1.1958170643798094E-2</v>
      </c>
      <c r="P96" s="302">
        <f t="shared" si="16"/>
        <v>9.953085928848358E-3</v>
      </c>
      <c r="Q96" s="302">
        <f t="shared" si="16"/>
        <v>1.3102103525599634E-2</v>
      </c>
      <c r="R96" s="302">
        <f t="shared" si="16"/>
        <v>1.2881060868945332E-2</v>
      </c>
      <c r="S96" s="302">
        <f t="shared" si="16"/>
        <v>1.4687498716227917E-2</v>
      </c>
      <c r="T96" s="302">
        <f t="shared" si="16"/>
        <v>1.2726322817059474E-2</v>
      </c>
      <c r="U96" s="302">
        <f t="shared" si="16"/>
        <v>1.4059302118105641E-2</v>
      </c>
      <c r="V96" s="302">
        <f t="shared" si="16"/>
        <v>1.374345176231785E-2</v>
      </c>
      <c r="W96" s="302">
        <f t="shared" si="16"/>
        <v>1.5751059995829524E-2</v>
      </c>
      <c r="X96" s="302">
        <f t="shared" si="16"/>
        <v>1.8716916598091927E-2</v>
      </c>
      <c r="Y96" s="302">
        <f t="shared" si="16"/>
        <v>1.3899118877367701E-2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5.1170947969881653E-4</v>
      </c>
      <c r="C97" s="302">
        <f t="shared" si="17"/>
        <v>5.221566098591022E-4</v>
      </c>
      <c r="D97" s="302">
        <f t="shared" si="17"/>
        <v>5.0799780122796066E-4</v>
      </c>
      <c r="E97" s="302">
        <f t="shared" si="17"/>
        <v>5.7027765954109362E-4</v>
      </c>
      <c r="F97" s="302">
        <f t="shared" si="17"/>
        <v>5.1301592179075941E-4</v>
      </c>
      <c r="G97" s="302">
        <f t="shared" si="17"/>
        <v>5.3005812277021221E-4</v>
      </c>
      <c r="H97" s="302">
        <f t="shared" si="17"/>
        <v>5.4465529414489844E-4</v>
      </c>
      <c r="I97" s="302">
        <f t="shared" si="17"/>
        <v>6.3172281669624615E-4</v>
      </c>
      <c r="J97" s="302">
        <f t="shared" si="17"/>
        <v>7.1236774544571958E-4</v>
      </c>
      <c r="K97" s="302">
        <f t="shared" si="17"/>
        <v>6.6594309538514521E-4</v>
      </c>
      <c r="L97" s="302">
        <f t="shared" si="17"/>
        <v>6.8133187054592525E-4</v>
      </c>
      <c r="M97" s="302">
        <f t="shared" si="17"/>
        <v>7.0797760383609738E-4</v>
      </c>
      <c r="N97" s="302">
        <f t="shared" si="17"/>
        <v>6.3070661858064122E-4</v>
      </c>
      <c r="O97" s="302">
        <f t="shared" si="17"/>
        <v>7.2274666394602448E-4</v>
      </c>
      <c r="P97" s="302">
        <f t="shared" si="17"/>
        <v>6.7910536191242077E-4</v>
      </c>
      <c r="Q97" s="302">
        <f t="shared" si="17"/>
        <v>7.5031579329600028E-4</v>
      </c>
      <c r="R97" s="302">
        <f t="shared" si="17"/>
        <v>7.3327156184322935E-4</v>
      </c>
      <c r="S97" s="302">
        <f t="shared" si="17"/>
        <v>7.5376991630419219E-4</v>
      </c>
      <c r="T97" s="302">
        <f t="shared" si="17"/>
        <v>7.0833054642337212E-4</v>
      </c>
      <c r="U97" s="302">
        <f t="shared" si="17"/>
        <v>7.3247371576369135E-4</v>
      </c>
      <c r="V97" s="302">
        <f t="shared" si="17"/>
        <v>7.2259042570258793E-4</v>
      </c>
      <c r="W97" s="302">
        <f t="shared" si="17"/>
        <v>7.7406268881581759E-4</v>
      </c>
      <c r="X97" s="302">
        <f t="shared" si="17"/>
        <v>8.0978065885885762E-4</v>
      </c>
      <c r="Y97" s="302">
        <f t="shared" si="17"/>
        <v>7.5463120523766483E-4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0.5589565762342612</v>
      </c>
      <c r="C98" s="301">
        <f t="shared" si="18"/>
        <v>0.55590343927030328</v>
      </c>
      <c r="D98" s="301">
        <f t="shared" si="18"/>
        <v>0.55962076793993243</v>
      </c>
      <c r="E98" s="301">
        <f t="shared" si="18"/>
        <v>0.53988835588494544</v>
      </c>
      <c r="F98" s="301">
        <f t="shared" si="18"/>
        <v>0.55775702407674177</v>
      </c>
      <c r="G98" s="301">
        <f t="shared" si="18"/>
        <v>0.55335678608122352</v>
      </c>
      <c r="H98" s="301">
        <f t="shared" si="18"/>
        <v>0.54810909834799004</v>
      </c>
      <c r="I98" s="301">
        <f t="shared" si="18"/>
        <v>0.5201304957980849</v>
      </c>
      <c r="J98" s="301">
        <f t="shared" si="18"/>
        <v>0.49191209671049746</v>
      </c>
      <c r="K98" s="301">
        <f t="shared" si="18"/>
        <v>0.50839401110985827</v>
      </c>
      <c r="L98" s="301">
        <f t="shared" si="18"/>
        <v>0.50331082692058393</v>
      </c>
      <c r="M98" s="301">
        <f t="shared" si="18"/>
        <v>0.49369014966457658</v>
      </c>
      <c r="N98" s="301">
        <f t="shared" si="18"/>
        <v>0.52103245444697988</v>
      </c>
      <c r="O98" s="301">
        <f t="shared" si="18"/>
        <v>0.48845214689050998</v>
      </c>
      <c r="P98" s="301">
        <f t="shared" si="18"/>
        <v>0.50465617358192616</v>
      </c>
      <c r="Q98" s="301">
        <f t="shared" si="18"/>
        <v>0.47844855079889215</v>
      </c>
      <c r="R98" s="301">
        <f t="shared" si="18"/>
        <v>0.48494462101754876</v>
      </c>
      <c r="S98" s="301">
        <f t="shared" si="18"/>
        <v>0.4771770933050995</v>
      </c>
      <c r="T98" s="301">
        <f t="shared" si="18"/>
        <v>0.49545256999349846</v>
      </c>
      <c r="U98" s="301">
        <f t="shared" si="18"/>
        <v>0.48564954582861114</v>
      </c>
      <c r="V98" s="301">
        <f t="shared" si="18"/>
        <v>0.48925052489752197</v>
      </c>
      <c r="W98" s="301">
        <f t="shared" si="18"/>
        <v>0.46944923725148324</v>
      </c>
      <c r="X98" s="301">
        <f t="shared" si="18"/>
        <v>0.45482509787224618</v>
      </c>
      <c r="Y98" s="301">
        <f t="shared" si="18"/>
        <v>0.47739367144082567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8.782813801506141E-2</v>
      </c>
      <c r="C99" s="301">
        <f t="shared" si="19"/>
        <v>8.7649300226558355E-2</v>
      </c>
      <c r="D99" s="301">
        <f t="shared" si="19"/>
        <v>8.8102838224955168E-2</v>
      </c>
      <c r="E99" s="301">
        <f t="shared" si="19"/>
        <v>8.6606825514518399E-2</v>
      </c>
      <c r="F99" s="301">
        <f t="shared" si="19"/>
        <v>8.8136753150837424E-2</v>
      </c>
      <c r="G99" s="301">
        <f t="shared" si="19"/>
        <v>8.7617760974628825E-2</v>
      </c>
      <c r="H99" s="301">
        <f t="shared" si="19"/>
        <v>8.7312018653651971E-2</v>
      </c>
      <c r="I99" s="301">
        <f t="shared" si="19"/>
        <v>8.4903461425540533E-2</v>
      </c>
      <c r="J99" s="301">
        <f t="shared" si="19"/>
        <v>8.2450232706158588E-2</v>
      </c>
      <c r="K99" s="301">
        <f t="shared" si="19"/>
        <v>8.3901007245317905E-2</v>
      </c>
      <c r="L99" s="301">
        <f t="shared" si="19"/>
        <v>8.3340760653305368E-2</v>
      </c>
      <c r="M99" s="301">
        <f t="shared" si="19"/>
        <v>8.2503221502608803E-2</v>
      </c>
      <c r="N99" s="301">
        <f t="shared" si="19"/>
        <v>8.4851004208988015E-2</v>
      </c>
      <c r="O99" s="301">
        <f t="shared" si="19"/>
        <v>8.1949602520298911E-2</v>
      </c>
      <c r="P99" s="301">
        <f t="shared" si="19"/>
        <v>8.3320194109387805E-2</v>
      </c>
      <c r="Q99" s="301">
        <f t="shared" si="19"/>
        <v>8.1046044162021533E-2</v>
      </c>
      <c r="R99" s="301">
        <f t="shared" si="19"/>
        <v>8.1431483515812697E-2</v>
      </c>
      <c r="S99" s="301">
        <f t="shared" si="19"/>
        <v>8.0437941396010168E-2</v>
      </c>
      <c r="T99" s="301">
        <f t="shared" si="19"/>
        <v>8.1777764640057246E-2</v>
      </c>
      <c r="U99" s="301">
        <f t="shared" si="19"/>
        <v>8.1029718578136248E-2</v>
      </c>
      <c r="V99" s="301">
        <f t="shared" si="19"/>
        <v>8.1403623474060785E-2</v>
      </c>
      <c r="W99" s="301">
        <f t="shared" si="19"/>
        <v>7.974947586303191E-2</v>
      </c>
      <c r="X99" s="301">
        <f t="shared" si="19"/>
        <v>7.805319924837345E-2</v>
      </c>
      <c r="Y99" s="301">
        <f t="shared" si="19"/>
        <v>8.0456889776646098E-2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4.0464209699326945E-2</v>
      </c>
      <c r="C100" s="302">
        <f t="shared" si="20"/>
        <v>4.0312452584639974E-2</v>
      </c>
      <c r="D100" s="302">
        <f t="shared" si="20"/>
        <v>4.0758188929999814E-2</v>
      </c>
      <c r="E100" s="302">
        <f t="shared" si="20"/>
        <v>3.9528854282415406E-2</v>
      </c>
      <c r="F100" s="302">
        <f t="shared" si="20"/>
        <v>4.0832409503530717E-2</v>
      </c>
      <c r="G100" s="302">
        <f t="shared" si="20"/>
        <v>4.0317714576887424E-2</v>
      </c>
      <c r="H100" s="302">
        <f t="shared" si="20"/>
        <v>4.0117276960536519E-2</v>
      </c>
      <c r="I100" s="302">
        <f t="shared" si="20"/>
        <v>3.8108517618645546E-2</v>
      </c>
      <c r="J100" s="302">
        <f t="shared" si="20"/>
        <v>3.6183909599051621E-2</v>
      </c>
      <c r="K100" s="302">
        <f t="shared" si="20"/>
        <v>3.7314052478589051E-2</v>
      </c>
      <c r="L100" s="302">
        <f t="shared" si="20"/>
        <v>3.68339587733146E-2</v>
      </c>
      <c r="M100" s="302">
        <f t="shared" si="20"/>
        <v>3.6191497146535752E-2</v>
      </c>
      <c r="N100" s="302">
        <f t="shared" si="20"/>
        <v>3.8011850333264277E-2</v>
      </c>
      <c r="O100" s="302">
        <f t="shared" si="20"/>
        <v>3.5739510631357739E-2</v>
      </c>
      <c r="P100" s="302">
        <f t="shared" si="20"/>
        <v>3.6759881826704824E-2</v>
      </c>
      <c r="Q100" s="302">
        <f t="shared" si="20"/>
        <v>3.5041193183578651E-2</v>
      </c>
      <c r="R100" s="302">
        <f t="shared" si="20"/>
        <v>3.5278338958412404E-2</v>
      </c>
      <c r="S100" s="302">
        <f t="shared" si="20"/>
        <v>3.4460049645205423E-2</v>
      </c>
      <c r="T100" s="302">
        <f t="shared" si="20"/>
        <v>3.5338747866788943E-2</v>
      </c>
      <c r="U100" s="302">
        <f t="shared" si="20"/>
        <v>3.4842085316406222E-2</v>
      </c>
      <c r="V100" s="302">
        <f t="shared" si="20"/>
        <v>3.5141397566978587E-2</v>
      </c>
      <c r="W100" s="302">
        <f t="shared" si="20"/>
        <v>3.3947706580069764E-2</v>
      </c>
      <c r="X100" s="302">
        <f t="shared" si="20"/>
        <v>3.263166980857965E-2</v>
      </c>
      <c r="Y100" s="302">
        <f t="shared" si="20"/>
        <v>3.4449048561904352E-2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3.8413164342057826E-2</v>
      </c>
      <c r="C101" s="302">
        <f t="shared" si="21"/>
        <v>3.8203343656620231E-2</v>
      </c>
      <c r="D101" s="302">
        <f t="shared" si="21"/>
        <v>3.8458809578609969E-2</v>
      </c>
      <c r="E101" s="302">
        <f t="shared" si="21"/>
        <v>3.7102739323134987E-2</v>
      </c>
      <c r="F101" s="302">
        <f t="shared" si="21"/>
        <v>3.8330727537263271E-2</v>
      </c>
      <c r="G101" s="302">
        <f t="shared" si="21"/>
        <v>3.8028330047990035E-2</v>
      </c>
      <c r="H101" s="302">
        <f t="shared" si="21"/>
        <v>3.7667693283197759E-2</v>
      </c>
      <c r="I101" s="302">
        <f t="shared" si="21"/>
        <v>3.5744920202950087E-2</v>
      </c>
      <c r="J101" s="302">
        <f t="shared" si="21"/>
        <v>3.3805667588866911E-2</v>
      </c>
      <c r="K101" s="302">
        <f t="shared" si="21"/>
        <v>3.4938353943073153E-2</v>
      </c>
      <c r="L101" s="302">
        <f t="shared" si="21"/>
        <v>3.4589022352846513E-2</v>
      </c>
      <c r="M101" s="302">
        <f t="shared" si="21"/>
        <v>3.3927860695161641E-2</v>
      </c>
      <c r="N101" s="302">
        <f t="shared" si="21"/>
        <v>3.5806905493548473E-2</v>
      </c>
      <c r="O101" s="302">
        <f t="shared" si="21"/>
        <v>3.3567889509671836E-2</v>
      </c>
      <c r="P101" s="302">
        <f t="shared" si="21"/>
        <v>3.4681478591124172E-2</v>
      </c>
      <c r="Q101" s="302">
        <f t="shared" si="21"/>
        <v>3.2880412526633637E-2</v>
      </c>
      <c r="R101" s="302">
        <f t="shared" si="21"/>
        <v>3.3326841862107145E-2</v>
      </c>
      <c r="S101" s="302">
        <f t="shared" si="21"/>
        <v>3.2793034172500957E-2</v>
      </c>
      <c r="T101" s="302">
        <f t="shared" si="21"/>
        <v>3.4048979480793912E-2</v>
      </c>
      <c r="U101" s="302">
        <f t="shared" si="21"/>
        <v>3.3375286399245502E-2</v>
      </c>
      <c r="V101" s="302">
        <f t="shared" si="21"/>
        <v>3.3622756429383269E-2</v>
      </c>
      <c r="W101" s="302">
        <f t="shared" si="21"/>
        <v>3.2261952837705235E-2</v>
      </c>
      <c r="X101" s="302">
        <f t="shared" si="21"/>
        <v>3.1256938328133844E-2</v>
      </c>
      <c r="Y101" s="302">
        <f t="shared" si="21"/>
        <v>3.2807918068449689E-2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3.5032898369355865E-3</v>
      </c>
      <c r="C102" s="302">
        <f t="shared" si="22"/>
        <v>3.5748134775318349E-3</v>
      </c>
      <c r="D102" s="302">
        <f t="shared" si="22"/>
        <v>3.4778787668249145E-3</v>
      </c>
      <c r="E102" s="302">
        <f t="shared" si="22"/>
        <v>3.9042621021553592E-3</v>
      </c>
      <c r="F102" s="302">
        <f t="shared" si="22"/>
        <v>3.5122340630733217E-3</v>
      </c>
      <c r="G102" s="302">
        <f t="shared" si="22"/>
        <v>3.6289091919481488E-3</v>
      </c>
      <c r="H102" s="302">
        <f t="shared" si="22"/>
        <v>3.7288450425699586E-3</v>
      </c>
      <c r="I102" s="302">
        <f t="shared" si="22"/>
        <v>4.3249308666215821E-3</v>
      </c>
      <c r="J102" s="302">
        <f t="shared" si="22"/>
        <v>4.8770460227736878E-3</v>
      </c>
      <c r="K102" s="302">
        <f t="shared" si="22"/>
        <v>4.5592113701183774E-3</v>
      </c>
      <c r="L102" s="302">
        <f t="shared" si="22"/>
        <v>4.6645667363222273E-3</v>
      </c>
      <c r="M102" s="302">
        <f t="shared" si="22"/>
        <v>4.8469900259749789E-3</v>
      </c>
      <c r="N102" s="302">
        <f t="shared" si="22"/>
        <v>4.3179737226327541E-3</v>
      </c>
      <c r="O102" s="302">
        <f t="shared" si="22"/>
        <v>4.948102669451216E-3</v>
      </c>
      <c r="P102" s="302">
        <f t="shared" si="22"/>
        <v>4.6493235067611932E-3</v>
      </c>
      <c r="Q102" s="302">
        <f t="shared" si="22"/>
        <v>5.1368477572337964E-3</v>
      </c>
      <c r="R102" s="302">
        <f t="shared" si="22"/>
        <v>5.0201587272357328E-3</v>
      </c>
      <c r="S102" s="302">
        <f t="shared" si="22"/>
        <v>5.160495538856385E-3</v>
      </c>
      <c r="T102" s="302">
        <f t="shared" si="22"/>
        <v>4.8494063583433894E-3</v>
      </c>
      <c r="U102" s="302">
        <f t="shared" si="22"/>
        <v>5.0146964753667025E-3</v>
      </c>
      <c r="V102" s="302">
        <f t="shared" si="22"/>
        <v>4.9470330237399553E-3</v>
      </c>
      <c r="W102" s="302">
        <f t="shared" si="22"/>
        <v>5.299424885533849E-3</v>
      </c>
      <c r="X102" s="302">
        <f t="shared" si="22"/>
        <v>5.5439589549855306E-3</v>
      </c>
      <c r="Y102" s="302">
        <f t="shared" si="22"/>
        <v>5.1663921362168153E-3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4.0701227872184092E-3</v>
      </c>
      <c r="C103" s="302">
        <f t="shared" si="23"/>
        <v>4.1532189662288948E-3</v>
      </c>
      <c r="D103" s="302">
        <f t="shared" si="23"/>
        <v>4.0406002012152147E-3</v>
      </c>
      <c r="E103" s="302">
        <f t="shared" si="23"/>
        <v>4.5359724398812149E-3</v>
      </c>
      <c r="F103" s="302">
        <f t="shared" si="23"/>
        <v>4.0805141908166571E-3</v>
      </c>
      <c r="G103" s="302">
        <f t="shared" si="23"/>
        <v>4.2160673773467402E-3</v>
      </c>
      <c r="H103" s="302">
        <f t="shared" si="23"/>
        <v>4.3321728672743674E-3</v>
      </c>
      <c r="I103" s="302">
        <f t="shared" si="23"/>
        <v>5.0247054890492715E-3</v>
      </c>
      <c r="J103" s="302">
        <f t="shared" si="23"/>
        <v>5.6661529806416285E-3</v>
      </c>
      <c r="K103" s="302">
        <f t="shared" si="23"/>
        <v>5.296892621792307E-3</v>
      </c>
      <c r="L103" s="302">
        <f t="shared" si="23"/>
        <v>5.4192945059358998E-3</v>
      </c>
      <c r="M103" s="302">
        <f t="shared" si="23"/>
        <v>5.631233917944266E-3</v>
      </c>
      <c r="N103" s="302">
        <f t="shared" si="23"/>
        <v>5.0166226778629568E-3</v>
      </c>
      <c r="O103" s="302">
        <f t="shared" si="23"/>
        <v>5.7487066060300778E-3</v>
      </c>
      <c r="P103" s="302">
        <f t="shared" si="23"/>
        <v>5.4015849189833591E-3</v>
      </c>
      <c r="Q103" s="302">
        <f t="shared" si="23"/>
        <v>5.9679906842870457E-3</v>
      </c>
      <c r="R103" s="302">
        <f t="shared" si="23"/>
        <v>5.8324213474293882E-3</v>
      </c>
      <c r="S103" s="302">
        <f t="shared" si="23"/>
        <v>5.9954646813952751E-3</v>
      </c>
      <c r="T103" s="302">
        <f t="shared" si="23"/>
        <v>5.6340412133414315E-3</v>
      </c>
      <c r="U103" s="302">
        <f t="shared" si="23"/>
        <v>5.826075302187205E-3</v>
      </c>
      <c r="V103" s="302">
        <f t="shared" si="23"/>
        <v>5.747463891442847E-3</v>
      </c>
      <c r="W103" s="302">
        <f t="shared" si="23"/>
        <v>6.1568728223271533E-3</v>
      </c>
      <c r="X103" s="302">
        <f t="shared" si="23"/>
        <v>6.4409725499126732E-3</v>
      </c>
      <c r="Y103" s="302">
        <f t="shared" si="23"/>
        <v>6.0023153493105304E-3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1.377351349522648E-3</v>
      </c>
      <c r="C104" s="302">
        <f t="shared" si="24"/>
        <v>1.4054715415374166E-3</v>
      </c>
      <c r="D104" s="302">
        <f t="shared" si="24"/>
        <v>1.3673607483052606E-3</v>
      </c>
      <c r="E104" s="302">
        <f t="shared" si="24"/>
        <v>1.5349973669314442E-3</v>
      </c>
      <c r="F104" s="302">
        <f t="shared" si="24"/>
        <v>1.3808678561534613E-3</v>
      </c>
      <c r="G104" s="302">
        <f t="shared" si="24"/>
        <v>1.4267397804564881E-3</v>
      </c>
      <c r="H104" s="302">
        <f t="shared" si="24"/>
        <v>1.4660305000733518E-3</v>
      </c>
      <c r="I104" s="302">
        <f t="shared" si="24"/>
        <v>1.7003872482740626E-3</v>
      </c>
      <c r="J104" s="302">
        <f t="shared" si="24"/>
        <v>1.9174565148247277E-3</v>
      </c>
      <c r="K104" s="302">
        <f t="shared" si="24"/>
        <v>1.7924968317450159E-3</v>
      </c>
      <c r="L104" s="302">
        <f t="shared" si="24"/>
        <v>1.8339182848861153E-3</v>
      </c>
      <c r="M104" s="302">
        <f t="shared" si="24"/>
        <v>1.9056397169921625E-3</v>
      </c>
      <c r="N104" s="302">
        <f t="shared" si="24"/>
        <v>1.6976519816795587E-3</v>
      </c>
      <c r="O104" s="302">
        <f t="shared" si="24"/>
        <v>1.9453931037880495E-3</v>
      </c>
      <c r="P104" s="302">
        <f t="shared" si="24"/>
        <v>1.827925265814266E-3</v>
      </c>
      <c r="Q104" s="302">
        <f t="shared" si="24"/>
        <v>2.0196000102884011E-3</v>
      </c>
      <c r="R104" s="302">
        <f t="shared" si="24"/>
        <v>1.9737226206280262E-3</v>
      </c>
      <c r="S104" s="302">
        <f t="shared" si="24"/>
        <v>2.0288973580521175E-3</v>
      </c>
      <c r="T104" s="302">
        <f t="shared" si="24"/>
        <v>1.9065897207895762E-3</v>
      </c>
      <c r="U104" s="302">
        <f t="shared" si="24"/>
        <v>1.9715750849306026E-3</v>
      </c>
      <c r="V104" s="302">
        <f t="shared" si="24"/>
        <v>1.944972562516133E-3</v>
      </c>
      <c r="W104" s="302">
        <f t="shared" si="24"/>
        <v>2.0835187373959094E-3</v>
      </c>
      <c r="X104" s="302">
        <f t="shared" si="24"/>
        <v>2.1796596067617593E-3</v>
      </c>
      <c r="Y104" s="302">
        <f t="shared" si="24"/>
        <v>2.0312156607647149E-3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8.9315347558957772E-2</v>
      </c>
      <c r="C105" s="301">
        <f t="shared" si="25"/>
        <v>9.03046168162321E-2</v>
      </c>
      <c r="D105" s="301">
        <f t="shared" si="25"/>
        <v>8.8760558602609091E-2</v>
      </c>
      <c r="E105" s="301">
        <f t="shared" si="25"/>
        <v>9.5511308616763213E-2</v>
      </c>
      <c r="F105" s="301">
        <f t="shared" si="25"/>
        <v>8.9174809250291642E-2</v>
      </c>
      <c r="G105" s="301">
        <f t="shared" si="25"/>
        <v>9.0987430130780395E-2</v>
      </c>
      <c r="H105" s="301">
        <f t="shared" si="25"/>
        <v>9.2603444724733461E-2</v>
      </c>
      <c r="I105" s="301">
        <f t="shared" si="25"/>
        <v>0.10199058714825082</v>
      </c>
      <c r="J105" s="301">
        <f t="shared" si="25"/>
        <v>0.11056868682486472</v>
      </c>
      <c r="K105" s="301">
        <f t="shared" si="25"/>
        <v>0.10568107739265339</v>
      </c>
      <c r="L105" s="301">
        <f t="shared" si="25"/>
        <v>0.10730315365227225</v>
      </c>
      <c r="M105" s="301">
        <f t="shared" si="25"/>
        <v>0.10998868918578958</v>
      </c>
      <c r="N105" s="301">
        <f t="shared" si="25"/>
        <v>0.1017554513603566</v>
      </c>
      <c r="O105" s="301">
        <f t="shared" si="25"/>
        <v>0.11151961126089251</v>
      </c>
      <c r="P105" s="301">
        <f t="shared" si="25"/>
        <v>0.10680405409448103</v>
      </c>
      <c r="Q105" s="301">
        <f t="shared" si="25"/>
        <v>0.11439028094307338</v>
      </c>
      <c r="R105" s="301">
        <f t="shared" si="25"/>
        <v>0.11251712867297861</v>
      </c>
      <c r="S105" s="301">
        <f t="shared" si="25"/>
        <v>0.11456783684484245</v>
      </c>
      <c r="T105" s="301">
        <f t="shared" si="25"/>
        <v>0.10960412141186028</v>
      </c>
      <c r="U105" s="301">
        <f t="shared" si="25"/>
        <v>0.11221806330646408</v>
      </c>
      <c r="V105" s="301">
        <f t="shared" si="25"/>
        <v>0.11116678968685047</v>
      </c>
      <c r="W105" s="301">
        <f t="shared" si="25"/>
        <v>0.11666976749811467</v>
      </c>
      <c r="X105" s="301">
        <f t="shared" si="25"/>
        <v>0.12035795767294027</v>
      </c>
      <c r="Y105" s="301">
        <f t="shared" si="25"/>
        <v>0.11462283404102763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1.9210371266954508E-2</v>
      </c>
      <c r="C106" s="302">
        <f t="shared" si="26"/>
        <v>1.8955616282841627E-2</v>
      </c>
      <c r="D106" s="302">
        <f t="shared" si="26"/>
        <v>1.910300569462297E-2</v>
      </c>
      <c r="E106" s="302">
        <f t="shared" si="26"/>
        <v>1.8457412828701798E-2</v>
      </c>
      <c r="F106" s="302">
        <f t="shared" si="26"/>
        <v>1.8924850139607503E-2</v>
      </c>
      <c r="G106" s="302">
        <f t="shared" si="26"/>
        <v>1.8700606562209243E-2</v>
      </c>
      <c r="H106" s="302">
        <f t="shared" si="26"/>
        <v>1.8591126319590225E-2</v>
      </c>
      <c r="I106" s="302">
        <f t="shared" si="26"/>
        <v>1.7643230316300558E-2</v>
      </c>
      <c r="J106" s="302">
        <f t="shared" si="26"/>
        <v>1.66784835123201E-2</v>
      </c>
      <c r="K106" s="302">
        <f t="shared" si="26"/>
        <v>1.7281304441639504E-2</v>
      </c>
      <c r="L106" s="302">
        <f t="shared" si="26"/>
        <v>1.7078498944051224E-2</v>
      </c>
      <c r="M106" s="302">
        <f t="shared" si="26"/>
        <v>1.661484708303182E-2</v>
      </c>
      <c r="N106" s="302">
        <f t="shared" si="26"/>
        <v>1.7521269978219022E-2</v>
      </c>
      <c r="O106" s="302">
        <f t="shared" si="26"/>
        <v>1.6399030488014988E-2</v>
      </c>
      <c r="P106" s="302">
        <f t="shared" si="26"/>
        <v>1.6835535393921151E-2</v>
      </c>
      <c r="Q106" s="302">
        <f t="shared" si="26"/>
        <v>1.6012020104255783E-2</v>
      </c>
      <c r="R106" s="302">
        <f t="shared" si="26"/>
        <v>1.6148851106025611E-2</v>
      </c>
      <c r="S106" s="302">
        <f t="shared" si="26"/>
        <v>1.5781657288555479E-2</v>
      </c>
      <c r="T106" s="302">
        <f t="shared" si="26"/>
        <v>1.6164101730150725E-2</v>
      </c>
      <c r="U106" s="302">
        <f t="shared" si="26"/>
        <v>1.5938684802650267E-2</v>
      </c>
      <c r="V106" s="302">
        <f t="shared" si="26"/>
        <v>1.6055069493535773E-2</v>
      </c>
      <c r="W106" s="302">
        <f t="shared" si="26"/>
        <v>1.549043045185816E-2</v>
      </c>
      <c r="X106" s="302">
        <f t="shared" si="26"/>
        <v>1.4979577140871973E-2</v>
      </c>
      <c r="Y106" s="302">
        <f t="shared" si="26"/>
        <v>1.5728031853070153E-2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7.2357207070912278E-3</v>
      </c>
      <c r="C107" s="302">
        <f t="shared" si="27"/>
        <v>7.196197697091903E-3</v>
      </c>
      <c r="D107" s="302">
        <f t="shared" si="27"/>
        <v>7.2443187017880275E-3</v>
      </c>
      <c r="E107" s="302">
        <f t="shared" si="27"/>
        <v>6.9888816453550634E-3</v>
      </c>
      <c r="F107" s="302">
        <f t="shared" si="27"/>
        <v>7.2201924446922486E-3</v>
      </c>
      <c r="G107" s="302">
        <f t="shared" si="27"/>
        <v>7.1632311447737424E-3</v>
      </c>
      <c r="H107" s="302">
        <f t="shared" si="27"/>
        <v>7.0952995658100995E-3</v>
      </c>
      <c r="I107" s="302">
        <f t="shared" si="27"/>
        <v>6.7331151628825664E-3</v>
      </c>
      <c r="J107" s="302">
        <f t="shared" si="27"/>
        <v>6.3678265818364272E-3</v>
      </c>
      <c r="K107" s="302">
        <f t="shared" si="27"/>
        <v>6.5811857842907849E-3</v>
      </c>
      <c r="L107" s="302">
        <f t="shared" si="27"/>
        <v>6.5153837118935255E-3</v>
      </c>
      <c r="M107" s="302">
        <f t="shared" si="27"/>
        <v>6.3908435658476216E-3</v>
      </c>
      <c r="N107" s="302">
        <f t="shared" si="27"/>
        <v>6.7447910624966589E-3</v>
      </c>
      <c r="O107" s="302">
        <f t="shared" si="27"/>
        <v>6.3230373591625583E-3</v>
      </c>
      <c r="P107" s="302">
        <f t="shared" si="27"/>
        <v>6.5327992914028894E-3</v>
      </c>
      <c r="Q107" s="302">
        <f t="shared" si="27"/>
        <v>6.1935403097260044E-3</v>
      </c>
      <c r="R107" s="302">
        <f t="shared" si="27"/>
        <v>6.2776322621143606E-3</v>
      </c>
      <c r="S107" s="302">
        <f t="shared" si="27"/>
        <v>6.1770812291691525E-3</v>
      </c>
      <c r="T107" s="302">
        <f t="shared" si="27"/>
        <v>6.413658184747882E-3</v>
      </c>
      <c r="U107" s="302">
        <f t="shared" si="27"/>
        <v>6.286757548888351E-3</v>
      </c>
      <c r="V107" s="302">
        <f t="shared" si="27"/>
        <v>6.3333724022106999E-3</v>
      </c>
      <c r="W107" s="302">
        <f t="shared" si="27"/>
        <v>6.0770437478225928E-3</v>
      </c>
      <c r="X107" s="302">
        <f t="shared" si="27"/>
        <v>5.8877335354933528E-3</v>
      </c>
      <c r="Y107" s="302">
        <f t="shared" si="27"/>
        <v>6.179884843918502E-3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6.2869255584912034E-2</v>
      </c>
      <c r="C108" s="302">
        <f t="shared" si="28"/>
        <v>6.4152802836298567E-2</v>
      </c>
      <c r="D108" s="302">
        <f t="shared" si="28"/>
        <v>6.2413234206198084E-2</v>
      </c>
      <c r="E108" s="302">
        <f t="shared" si="28"/>
        <v>7.0065014142706342E-2</v>
      </c>
      <c r="F108" s="302">
        <f t="shared" si="28"/>
        <v>6.3029766665991888E-2</v>
      </c>
      <c r="G108" s="302">
        <f t="shared" si="28"/>
        <v>6.5123592423797394E-2</v>
      </c>
      <c r="H108" s="302">
        <f t="shared" si="28"/>
        <v>6.6917018839333139E-2</v>
      </c>
      <c r="I108" s="302">
        <f t="shared" si="28"/>
        <v>7.7614241669067704E-2</v>
      </c>
      <c r="J108" s="302">
        <f t="shared" si="28"/>
        <v>8.7522376730708187E-2</v>
      </c>
      <c r="K108" s="302">
        <f t="shared" si="28"/>
        <v>8.1818587166723106E-2</v>
      </c>
      <c r="L108" s="302">
        <f t="shared" si="28"/>
        <v>8.3709270996327495E-2</v>
      </c>
      <c r="M108" s="302">
        <f t="shared" si="28"/>
        <v>8.6982998536910133E-2</v>
      </c>
      <c r="N108" s="302">
        <f t="shared" si="28"/>
        <v>7.7489390319640902E-2</v>
      </c>
      <c r="O108" s="302">
        <f t="shared" si="28"/>
        <v>8.8797543413714944E-2</v>
      </c>
      <c r="P108" s="302">
        <f t="shared" si="28"/>
        <v>8.3435719409156991E-2</v>
      </c>
      <c r="Q108" s="302">
        <f t="shared" si="28"/>
        <v>9.2184720529091588E-2</v>
      </c>
      <c r="R108" s="302">
        <f t="shared" si="28"/>
        <v>9.0090645304838651E-2</v>
      </c>
      <c r="S108" s="302">
        <f t="shared" si="28"/>
        <v>9.2609098327117834E-2</v>
      </c>
      <c r="T108" s="302">
        <f t="shared" si="28"/>
        <v>8.7026361496961677E-2</v>
      </c>
      <c r="U108" s="302">
        <f t="shared" si="28"/>
        <v>8.9992620954925454E-2</v>
      </c>
      <c r="V108" s="302">
        <f t="shared" si="28"/>
        <v>8.8778347791103981E-2</v>
      </c>
      <c r="W108" s="302">
        <f t="shared" si="28"/>
        <v>9.5102293298433921E-2</v>
      </c>
      <c r="X108" s="302">
        <f t="shared" si="28"/>
        <v>9.9490646996574936E-2</v>
      </c>
      <c r="Y108" s="302">
        <f t="shared" si="28"/>
        <v>9.2714917344038972E-2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6.1074764380139486E-2</v>
      </c>
      <c r="C109" s="235">
        <f t="shared" si="29"/>
        <v>6.2321675055633796E-2</v>
      </c>
      <c r="D109" s="235">
        <f t="shared" si="29"/>
        <v>6.063175932149608E-2</v>
      </c>
      <c r="E109" s="235">
        <f t="shared" si="29"/>
        <v>6.8065132794158517E-2</v>
      </c>
      <c r="F109" s="235">
        <f t="shared" si="29"/>
        <v>6.1230693957579983E-2</v>
      </c>
      <c r="G109" s="235">
        <f t="shared" si="29"/>
        <v>6.3264755179099005E-2</v>
      </c>
      <c r="H109" s="235">
        <f t="shared" si="29"/>
        <v>6.500699142387252E-2</v>
      </c>
      <c r="I109" s="235">
        <f t="shared" si="29"/>
        <v>7.5398881033023224E-2</v>
      </c>
      <c r="J109" s="235">
        <f t="shared" si="29"/>
        <v>8.5024205982496909E-2</v>
      </c>
      <c r="K109" s="235">
        <f t="shared" si="29"/>
        <v>7.9483220958047343E-2</v>
      </c>
      <c r="L109" s="235">
        <f t="shared" si="29"/>
        <v>8.1319938576796175E-2</v>
      </c>
      <c r="M109" s="235">
        <f t="shared" si="29"/>
        <v>8.4500223380961109E-2</v>
      </c>
      <c r="N109" s="235">
        <f t="shared" si="29"/>
        <v>7.5277593343550178E-2</v>
      </c>
      <c r="O109" s="235">
        <f t="shared" si="29"/>
        <v>8.6262975298046635E-2</v>
      </c>
      <c r="P109" s="235">
        <f t="shared" si="29"/>
        <v>8.1054195033679305E-2</v>
      </c>
      <c r="Q109" s="235">
        <f t="shared" si="29"/>
        <v>8.9553471460451908E-2</v>
      </c>
      <c r="R109" s="235">
        <f t="shared" si="29"/>
        <v>8.7519167893061994E-2</v>
      </c>
      <c r="S109" s="235">
        <f t="shared" si="29"/>
        <v>8.9965736148199152E-2</v>
      </c>
      <c r="T109" s="235">
        <f t="shared" si="29"/>
        <v>8.4542348622358252E-2</v>
      </c>
      <c r="U109" s="235">
        <f t="shared" si="29"/>
        <v>8.7423941474063308E-2</v>
      </c>
      <c r="V109" s="235">
        <f t="shared" si="29"/>
        <v>8.6244327580379379E-2</v>
      </c>
      <c r="W109" s="235">
        <f t="shared" si="29"/>
        <v>9.2387767298563545E-2</v>
      </c>
      <c r="X109" s="235">
        <f t="shared" si="29"/>
        <v>9.6650863236906373E-2</v>
      </c>
      <c r="Y109" s="235">
        <f t="shared" si="29"/>
        <v>9.0068534749284321E-2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0.46194152128818766</v>
      </c>
      <c r="C113" s="322">
        <f>IF(C$5=0,0,C$5/FBT_fec!C$5)</f>
        <v>0.46554686155081276</v>
      </c>
      <c r="D113" s="322">
        <f>IF(D$5=0,0,D$5/FBT_fec!D$5)</f>
        <v>0.46589407749194883</v>
      </c>
      <c r="E113" s="322">
        <f>IF(E$5=0,0,E$5/FBT_fec!E$5)</f>
        <v>0.47118759467767107</v>
      </c>
      <c r="F113" s="322">
        <f>IF(F$5=0,0,F$5/FBT_fec!F$5)</f>
        <v>0.46983117124387563</v>
      </c>
      <c r="G113" s="322">
        <f>IF(G$5=0,0,G$5/FBT_fec!G$5)</f>
        <v>0.46892987116278523</v>
      </c>
      <c r="H113" s="322">
        <f>IF(H$5=0,0,H$5/FBT_fec!H$5)</f>
        <v>0.47233258708065246</v>
      </c>
      <c r="I113" s="322">
        <f>IF(I$5=0,0,I$5/FBT_fec!I$5)</f>
        <v>0.47716428256053328</v>
      </c>
      <c r="J113" s="322">
        <f>IF(J$5=0,0,J$5/FBT_fec!J$5)</f>
        <v>0.48664730027253023</v>
      </c>
      <c r="K113" s="322">
        <f>IF(K$5=0,0,K$5/FBT_fec!K$5)</f>
        <v>0.48264086625295455</v>
      </c>
      <c r="L113" s="322">
        <f>IF(L$5=0,0,L$5/FBT_fec!L$5)</f>
        <v>0.48376695075712139</v>
      </c>
      <c r="M113" s="322">
        <f>IF(M$5=0,0,M$5/FBT_fec!M$5)</f>
        <v>0.48721734620639812</v>
      </c>
      <c r="N113" s="322">
        <f>IF(N$5=0,0,N$5/FBT_fec!N$5)</f>
        <v>0.47952014730666365</v>
      </c>
      <c r="O113" s="322">
        <f>IF(O$5=0,0,O$5/FBT_fec!O$5)</f>
        <v>0.48784557996796496</v>
      </c>
      <c r="P113" s="322">
        <f>IF(P$5=0,0,P$5/FBT_fec!P$5)</f>
        <v>0.48536244811246965</v>
      </c>
      <c r="Q113" s="322">
        <f>IF(Q$5=0,0,Q$5/FBT_fec!Q$5)</f>
        <v>0.49420689854380512</v>
      </c>
      <c r="R113" s="322">
        <f>IF(R$5=0,0,R$5/FBT_fec!R$5)</f>
        <v>0.49028814048439912</v>
      </c>
      <c r="S113" s="322">
        <f>IF(S$5=0,0,S$5/FBT_fec!S$5)</f>
        <v>0.49153776167731356</v>
      </c>
      <c r="T113" s="322">
        <f>IF(T$5=0,0,T$5/FBT_fec!T$5)</f>
        <v>0.4889075330337348</v>
      </c>
      <c r="U113" s="322">
        <f>IF(U$5=0,0,U$5/FBT_fec!U$5)</f>
        <v>0.48976661008830552</v>
      </c>
      <c r="V113" s="322">
        <f>IF(V$5=0,0,V$5/FBT_fec!V$5)</f>
        <v>0.48795723446535522</v>
      </c>
      <c r="W113" s="322">
        <f>IF(W$5=0,0,W$5/FBT_fec!W$5)</f>
        <v>0.49680193294549008</v>
      </c>
      <c r="X113" s="322">
        <f>IF(X$5=0,0,X$5/FBT_fec!X$5)</f>
        <v>0.49664216775075143</v>
      </c>
      <c r="Y113" s="322">
        <f>IF(Y$5=0,0,Y$5/FBT_fec!Y$5)</f>
        <v>0.49468518195767702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0.48334951311642127</v>
      </c>
      <c r="C114" s="334">
        <f>IF(C$6=0,0,C$6/FBT_fec!C$6)</f>
        <v>0.48334951311642127</v>
      </c>
      <c r="D114" s="334">
        <f>IF(D$6=0,0,D$6/FBT_fec!D$6)</f>
        <v>0.48334951311642144</v>
      </c>
      <c r="E114" s="334">
        <f>IF(E$6=0,0,E$6/FBT_fec!E$6)</f>
        <v>0.48334951311642149</v>
      </c>
      <c r="F114" s="334">
        <f>IF(F$6=0,0,F$6/FBT_fec!F$6)</f>
        <v>0.48334951311642144</v>
      </c>
      <c r="G114" s="334">
        <f>IF(G$6=0,0,G$6/FBT_fec!G$6)</f>
        <v>0.48334951311642149</v>
      </c>
      <c r="H114" s="334">
        <f>IF(H$6=0,0,H$6/FBT_fec!H$6)</f>
        <v>0.48334951311642127</v>
      </c>
      <c r="I114" s="334">
        <f>IF(I$6=0,0,I$6/FBT_fec!I$6)</f>
        <v>0.48334951311642149</v>
      </c>
      <c r="J114" s="334">
        <f>IF(J$6=0,0,J$6/FBT_fec!J$6)</f>
        <v>0.48334951311642138</v>
      </c>
      <c r="K114" s="334">
        <f>IF(K$6=0,0,K$6/FBT_fec!K$6)</f>
        <v>0.48334951311642149</v>
      </c>
      <c r="L114" s="334">
        <f>IF(L$6=0,0,L$6/FBT_fec!L$6)</f>
        <v>0.48334951311642127</v>
      </c>
      <c r="M114" s="334">
        <f>IF(M$6=0,0,M$6/FBT_fec!M$6)</f>
        <v>0.48334951311642133</v>
      </c>
      <c r="N114" s="334">
        <f>IF(N$6=0,0,N$6/FBT_fec!N$6)</f>
        <v>0.48334951311642144</v>
      </c>
      <c r="O114" s="334">
        <f>IF(O$6=0,0,O$6/FBT_fec!O$6)</f>
        <v>0.48334951311642144</v>
      </c>
      <c r="P114" s="334">
        <f>IF(P$6=0,0,P$6/FBT_fec!P$6)</f>
        <v>0.48334951311642127</v>
      </c>
      <c r="Q114" s="334">
        <f>IF(Q$6=0,0,Q$6/FBT_fec!Q$6)</f>
        <v>0.48334951311642155</v>
      </c>
      <c r="R114" s="334">
        <f>IF(R$6=0,0,R$6/FBT_fec!R$6)</f>
        <v>0.48334951311642121</v>
      </c>
      <c r="S114" s="334">
        <f>IF(S$6=0,0,S$6/FBT_fec!S$6)</f>
        <v>0.4833495131164216</v>
      </c>
      <c r="T114" s="334">
        <f>IF(T$6=0,0,T$6/FBT_fec!T$6)</f>
        <v>0.48334951311642144</v>
      </c>
      <c r="U114" s="334">
        <f>IF(U$6=0,0,U$6/FBT_fec!U$6)</f>
        <v>0.4833495131164216</v>
      </c>
      <c r="V114" s="334">
        <f>IF(V$6=0,0,V$6/FBT_fec!V$6)</f>
        <v>0.48334951311642144</v>
      </c>
      <c r="W114" s="334">
        <f>IF(W$6=0,0,W$6/FBT_fec!W$6)</f>
        <v>0.48334951311642133</v>
      </c>
      <c r="X114" s="334">
        <f>IF(X$6=0,0,X$6/FBT_fec!X$6)</f>
        <v>0.48334951311642121</v>
      </c>
      <c r="Y114" s="334">
        <f>IF(Y$6=0,0,Y$6/FBT_fec!Y$6)</f>
        <v>0.4833495131164216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0.12526308521218929</v>
      </c>
      <c r="C115" s="335">
        <f>IF(C$7=0,0,C$7/FBT_fec!C$7)</f>
        <v>0.12526308521218929</v>
      </c>
      <c r="D115" s="335">
        <f>IF(D$7=0,0,D$7/FBT_fec!D$7)</f>
        <v>0.12526308521218932</v>
      </c>
      <c r="E115" s="335">
        <f>IF(E$7=0,0,E$7/FBT_fec!E$7)</f>
        <v>0.12526308521218935</v>
      </c>
      <c r="F115" s="335">
        <f>IF(F$7=0,0,F$7/FBT_fec!F$7)</f>
        <v>0.12526308521218937</v>
      </c>
      <c r="G115" s="335">
        <f>IF(G$7=0,0,G$7/FBT_fec!G$7)</f>
        <v>0.12526308521218935</v>
      </c>
      <c r="H115" s="335">
        <f>IF(H$7=0,0,H$7/FBT_fec!H$7)</f>
        <v>0.12526308521218932</v>
      </c>
      <c r="I115" s="335">
        <f>IF(I$7=0,0,I$7/FBT_fec!I$7)</f>
        <v>0.12526308521218929</v>
      </c>
      <c r="J115" s="335">
        <f>IF(J$7=0,0,J$7/FBT_fec!J$7)</f>
        <v>0.12526308521218926</v>
      </c>
      <c r="K115" s="335">
        <f>IF(K$7=0,0,K$7/FBT_fec!K$7)</f>
        <v>0.12526308521218926</v>
      </c>
      <c r="L115" s="335">
        <f>IF(L$7=0,0,L$7/FBT_fec!L$7)</f>
        <v>0.12526308521218926</v>
      </c>
      <c r="M115" s="335">
        <f>IF(M$7=0,0,M$7/FBT_fec!M$7)</f>
        <v>0.12526308521218923</v>
      </c>
      <c r="N115" s="335">
        <f>IF(N$7=0,0,N$7/FBT_fec!N$7)</f>
        <v>0.12526308521218929</v>
      </c>
      <c r="O115" s="335">
        <f>IF(O$7=0,0,O$7/FBT_fec!O$7)</f>
        <v>0.12526308521218929</v>
      </c>
      <c r="P115" s="335">
        <f>IF(P$7=0,0,P$7/FBT_fec!P$7)</f>
        <v>0.12526308521218926</v>
      </c>
      <c r="Q115" s="335">
        <f>IF(Q$7=0,0,Q$7/FBT_fec!Q$7)</f>
        <v>0.12526308521218932</v>
      </c>
      <c r="R115" s="335">
        <f>IF(R$7=0,0,R$7/FBT_fec!R$7)</f>
        <v>0.12526308521218935</v>
      </c>
      <c r="S115" s="335">
        <f>IF(S$7=0,0,S$7/FBT_fec!S$7)</f>
        <v>0.12526308521218932</v>
      </c>
      <c r="T115" s="335">
        <f>IF(T$7=0,0,T$7/FBT_fec!T$7)</f>
        <v>0.12526308521218932</v>
      </c>
      <c r="U115" s="335">
        <f>IF(U$7=0,0,U$7/FBT_fec!U$7)</f>
        <v>0.12526308521218935</v>
      </c>
      <c r="V115" s="335">
        <f>IF(V$7=0,0,V$7/FBT_fec!V$7)</f>
        <v>0.12526308521218929</v>
      </c>
      <c r="W115" s="335">
        <f>IF(W$7=0,0,W$7/FBT_fec!W$7)</f>
        <v>0.12526308521218929</v>
      </c>
      <c r="X115" s="335">
        <f>IF(X$7=0,0,X$7/FBT_fec!X$7)</f>
        <v>0.12526308521218921</v>
      </c>
      <c r="Y115" s="335">
        <f>IF(Y$7=0,0,Y$7/FBT_fec!Y$7)</f>
        <v>0.12526308521218929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0.68454241806190574</v>
      </c>
      <c r="C116" s="335">
        <f>IF(C$8=0,0,C$8/FBT_fec!C$8)</f>
        <v>0.68454241806190574</v>
      </c>
      <c r="D116" s="335">
        <f>IF(D$8=0,0,D$8/FBT_fec!D$8)</f>
        <v>0.68454241806190574</v>
      </c>
      <c r="E116" s="335">
        <f>IF(E$8=0,0,E$8/FBT_fec!E$8)</f>
        <v>0.68454241806190608</v>
      </c>
      <c r="F116" s="335">
        <f>IF(F$8=0,0,F$8/FBT_fec!F$8)</f>
        <v>0.68454241806190586</v>
      </c>
      <c r="G116" s="335">
        <f>IF(G$8=0,0,G$8/FBT_fec!G$8)</f>
        <v>0.68454241806190586</v>
      </c>
      <c r="H116" s="335">
        <f>IF(H$8=0,0,H$8/FBT_fec!H$8)</f>
        <v>0.68454241806190586</v>
      </c>
      <c r="I116" s="335">
        <f>IF(I$8=0,0,I$8/FBT_fec!I$8)</f>
        <v>0.68454241806190574</v>
      </c>
      <c r="J116" s="335">
        <f>IF(J$8=0,0,J$8/FBT_fec!J$8)</f>
        <v>0.68454241806190597</v>
      </c>
      <c r="K116" s="335">
        <f>IF(K$8=0,0,K$8/FBT_fec!K$8)</f>
        <v>0.68454241806190619</v>
      </c>
      <c r="L116" s="335">
        <f>IF(L$8=0,0,L$8/FBT_fec!L$8)</f>
        <v>0.68454241806190574</v>
      </c>
      <c r="M116" s="335">
        <f>IF(M$8=0,0,M$8/FBT_fec!M$8)</f>
        <v>0.68454241806190574</v>
      </c>
      <c r="N116" s="335">
        <f>IF(N$8=0,0,N$8/FBT_fec!N$8)</f>
        <v>0.68454241806190597</v>
      </c>
      <c r="O116" s="335">
        <f>IF(O$8=0,0,O$8/FBT_fec!O$8)</f>
        <v>0.68454241806190586</v>
      </c>
      <c r="P116" s="335">
        <f>IF(P$8=0,0,P$8/FBT_fec!P$8)</f>
        <v>0.68454241806190586</v>
      </c>
      <c r="Q116" s="335">
        <f>IF(Q$8=0,0,Q$8/FBT_fec!Q$8)</f>
        <v>0.68454241806190586</v>
      </c>
      <c r="R116" s="335">
        <f>IF(R$8=0,0,R$8/FBT_fec!R$8)</f>
        <v>0.68454241806190574</v>
      </c>
      <c r="S116" s="335">
        <f>IF(S$8=0,0,S$8/FBT_fec!S$8)</f>
        <v>0.68454241806190574</v>
      </c>
      <c r="T116" s="335">
        <f>IF(T$8=0,0,T$8/FBT_fec!T$8)</f>
        <v>0.68454241806190574</v>
      </c>
      <c r="U116" s="335">
        <f>IF(U$8=0,0,U$8/FBT_fec!U$8)</f>
        <v>0.68454241806190574</v>
      </c>
      <c r="V116" s="335">
        <f>IF(V$8=0,0,V$8/FBT_fec!V$8)</f>
        <v>0.68454241806190586</v>
      </c>
      <c r="W116" s="335">
        <f>IF(W$8=0,0,W$8/FBT_fec!W$8)</f>
        <v>0.68454241806190597</v>
      </c>
      <c r="X116" s="335">
        <f>IF(X$8=0,0,X$8/FBT_fec!X$8)</f>
        <v>0.68454241806190597</v>
      </c>
      <c r="Y116" s="335">
        <f>IF(Y$8=0,0,Y$8/FBT_fec!Y$8)</f>
        <v>0.68454241806190597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0.48376967007131577</v>
      </c>
      <c r="C117" s="335">
        <f>IF(C$9=0,0,C$9/FBT_fec!C$9)</f>
        <v>0.48376967007131577</v>
      </c>
      <c r="D117" s="335">
        <f>IF(D$9=0,0,D$9/FBT_fec!D$9)</f>
        <v>0.48376967007131594</v>
      </c>
      <c r="E117" s="335">
        <f>IF(E$9=0,0,E$9/FBT_fec!E$9)</f>
        <v>0.48376967007131583</v>
      </c>
      <c r="F117" s="335">
        <f>IF(F$9=0,0,F$9/FBT_fec!F$9)</f>
        <v>0.48376967007131588</v>
      </c>
      <c r="G117" s="335">
        <f>IF(G$9=0,0,G$9/FBT_fec!G$9)</f>
        <v>0.48376967007131599</v>
      </c>
      <c r="H117" s="335">
        <f>IF(H$9=0,0,H$9/FBT_fec!H$9)</f>
        <v>0.48376967007131588</v>
      </c>
      <c r="I117" s="335">
        <f>IF(I$9=0,0,I$9/FBT_fec!I$9)</f>
        <v>0.48376967007131566</v>
      </c>
      <c r="J117" s="335">
        <f>IF(J$9=0,0,J$9/FBT_fec!J$9)</f>
        <v>0.48376967007131588</v>
      </c>
      <c r="K117" s="335">
        <f>IF(K$9=0,0,K$9/FBT_fec!K$9)</f>
        <v>0.48376967007131583</v>
      </c>
      <c r="L117" s="335">
        <f>IF(L$9=0,0,L$9/FBT_fec!L$9)</f>
        <v>0.48376967007131561</v>
      </c>
      <c r="M117" s="335">
        <f>IF(M$9=0,0,M$9/FBT_fec!M$9)</f>
        <v>0.48376967007131561</v>
      </c>
      <c r="N117" s="335">
        <f>IF(N$9=0,0,N$9/FBT_fec!N$9)</f>
        <v>0.48376967007131566</v>
      </c>
      <c r="O117" s="335">
        <f>IF(O$9=0,0,O$9/FBT_fec!O$9)</f>
        <v>0.48376967007131594</v>
      </c>
      <c r="P117" s="335">
        <f>IF(P$9=0,0,P$9/FBT_fec!P$9)</f>
        <v>0.48376967007131599</v>
      </c>
      <c r="Q117" s="335">
        <f>IF(Q$9=0,0,Q$9/FBT_fec!Q$9)</f>
        <v>0.48376967007131577</v>
      </c>
      <c r="R117" s="335">
        <f>IF(R$9=0,0,R$9/FBT_fec!R$9)</f>
        <v>0.48376967007131588</v>
      </c>
      <c r="S117" s="335">
        <f>IF(S$9=0,0,S$9/FBT_fec!S$9)</f>
        <v>0.48376967007131572</v>
      </c>
      <c r="T117" s="335">
        <f>IF(T$9=0,0,T$9/FBT_fec!T$9)</f>
        <v>0.48376967007131588</v>
      </c>
      <c r="U117" s="335">
        <f>IF(U$9=0,0,U$9/FBT_fec!U$9)</f>
        <v>0.48376967007131544</v>
      </c>
      <c r="V117" s="335">
        <f>IF(V$9=0,0,V$9/FBT_fec!V$9)</f>
        <v>0.48376967007131605</v>
      </c>
      <c r="W117" s="335">
        <f>IF(W$9=0,0,W$9/FBT_fec!W$9)</f>
        <v>0.48376967007131583</v>
      </c>
      <c r="X117" s="335">
        <f>IF(X$9=0,0,X$9/FBT_fec!X$9)</f>
        <v>0.48376967007131588</v>
      </c>
      <c r="Y117" s="335">
        <f>IF(Y$9=0,0,Y$9/FBT_fec!Y$9)</f>
        <v>0.48376967007131594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0.68777202883163879</v>
      </c>
      <c r="C118" s="336">
        <f>IF(C$10=0,0,C$10/FBT_fec!C$10)</f>
        <v>0.69124863237142631</v>
      </c>
      <c r="D118" s="336">
        <f>IF(D$10=0,0,D$10/FBT_fec!D$10)</f>
        <v>0.69202979766757544</v>
      </c>
      <c r="E118" s="336">
        <f>IF(E$10=0,0,E$10/FBT_fec!E$10)</f>
        <v>0.69952841078661943</v>
      </c>
      <c r="F118" s="336">
        <f>IF(F$10=0,0,F$10/FBT_fec!F$10)</f>
        <v>0.69152189159912014</v>
      </c>
      <c r="G118" s="336">
        <f>IF(G$10=0,0,G$10/FBT_fec!G$10)</f>
        <v>0.6956558630246571</v>
      </c>
      <c r="H118" s="336">
        <f>IF(H$10=0,0,H$10/FBT_fec!H$10)</f>
        <v>0.69787129247365765</v>
      </c>
      <c r="I118" s="336">
        <f>IF(I$10=0,0,I$10/FBT_fec!I$10)</f>
        <v>0.71446503804505801</v>
      </c>
      <c r="J118" s="336">
        <f>IF(J$10=0,0,J$10/FBT_fec!J$10)</f>
        <v>0.72932431937081355</v>
      </c>
      <c r="K118" s="336">
        <f>IF(K$10=0,0,K$10/FBT_fec!K$10)</f>
        <v>0.71821058419262251</v>
      </c>
      <c r="L118" s="336">
        <f>IF(L$10=0,0,L$10/FBT_fec!L$10)</f>
        <v>0.7239850953305913</v>
      </c>
      <c r="M118" s="336">
        <f>IF(M$10=0,0,M$10/FBT_fec!M$10)</f>
        <v>0.73349439538241468</v>
      </c>
      <c r="N118" s="336">
        <f>IF(N$10=0,0,N$10/FBT_fec!N$10)</f>
        <v>0.71616229155698619</v>
      </c>
      <c r="O118" s="336">
        <f>IF(O$10=0,0,O$10/FBT_fec!O$10)</f>
        <v>0.73701625361076761</v>
      </c>
      <c r="P118" s="336">
        <f>IF(P$10=0,0,P$10/FBT_fec!P$10)</f>
        <v>0.72613963795383718</v>
      </c>
      <c r="Q118" s="336">
        <f>IF(Q$10=0,0,Q$10/FBT_fec!Q$10)</f>
        <v>0.74133371864590436</v>
      </c>
      <c r="R118" s="336">
        <f>IF(R$10=0,0,R$10/FBT_fec!R$10)</f>
        <v>0.74216049429841335</v>
      </c>
      <c r="S118" s="336">
        <f>IF(S$10=0,0,S$10/FBT_fec!S$10)</f>
        <v>0.75374393739987844</v>
      </c>
      <c r="T118" s="336">
        <f>IF(T$10=0,0,T$10/FBT_fec!T$10)</f>
        <v>0.74163342893366213</v>
      </c>
      <c r="U118" s="336">
        <f>IF(U$10=0,0,U$10/FBT_fec!U$10)</f>
        <v>0.75121762815493842</v>
      </c>
      <c r="V118" s="336">
        <f>IF(V$10=0,0,V$10/FBT_fec!V$10)</f>
        <v>0.74866179755927742</v>
      </c>
      <c r="W118" s="336">
        <f>IF(W$10=0,0,W$10/FBT_fec!W$10)</f>
        <v>0.75613742510163828</v>
      </c>
      <c r="X118" s="336">
        <f>IF(X$10=0,0,X$10/FBT_fec!X$10)</f>
        <v>0.76929310175337695</v>
      </c>
      <c r="Y118" s="336">
        <f>IF(Y$10=0,0,Y$10/FBT_fec!Y$10)</f>
        <v>0.75531430826244128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0.51918682479050637</v>
      </c>
      <c r="C119" s="349">
        <f>IF(C$16=0,0,C$16/FBT_fec!C$16)</f>
        <v>0.52932305041350247</v>
      </c>
      <c r="D119" s="349">
        <f>IF(D$16=0,0,D$16/FBT_fec!D$16)</f>
        <v>0.53066967646266017</v>
      </c>
      <c r="E119" s="349">
        <f>IF(E$16=0,0,E$16/FBT_fec!E$16)</f>
        <v>0.54051581895193124</v>
      </c>
      <c r="F119" s="349">
        <f>IF(F$16=0,0,F$16/FBT_fec!F$16)</f>
        <v>0.53974115197076689</v>
      </c>
      <c r="G119" s="349">
        <f>IF(G$16=0,0,G$16/FBT_fec!G$16)</f>
        <v>0.54154688650493943</v>
      </c>
      <c r="H119" s="349">
        <f>IF(H$16=0,0,H$16/FBT_fec!H$16)</f>
        <v>0.54282869449982207</v>
      </c>
      <c r="I119" s="349">
        <f>IF(I$16=0,0,I$16/FBT_fec!I$16)</f>
        <v>0.55584064888071816</v>
      </c>
      <c r="J119" s="349">
        <f>IF(J$16=0,0,J$16/FBT_fec!J$16)</f>
        <v>0.57256503180603335</v>
      </c>
      <c r="K119" s="349">
        <f>IF(K$16=0,0,K$16/FBT_fec!K$16)</f>
        <v>0.55966315860796978</v>
      </c>
      <c r="L119" s="349">
        <f>IF(L$16=0,0,L$16/FBT_fec!L$16)</f>
        <v>0.56212264526905686</v>
      </c>
      <c r="M119" s="349">
        <f>IF(M$16=0,0,M$16/FBT_fec!M$16)</f>
        <v>0.5749705191061778</v>
      </c>
      <c r="N119" s="349">
        <f>IF(N$16=0,0,N$16/FBT_fec!N$16)</f>
        <v>0.5583115068155301</v>
      </c>
      <c r="O119" s="349">
        <f>IF(O$16=0,0,O$16/FBT_fec!O$16)</f>
        <v>0.57812746271168258</v>
      </c>
      <c r="P119" s="349">
        <f>IF(P$16=0,0,P$16/FBT_fec!P$16)</f>
        <v>0.57125553800797846</v>
      </c>
      <c r="Q119" s="349">
        <f>IF(Q$16=0,0,Q$16/FBT_fec!Q$16)</f>
        <v>0.58486554494326792</v>
      </c>
      <c r="R119" s="349">
        <f>IF(R$16=0,0,R$16/FBT_fec!R$16)</f>
        <v>0.58276255604646077</v>
      </c>
      <c r="S119" s="349">
        <f>IF(S$16=0,0,S$16/FBT_fec!S$16)</f>
        <v>0.58918190131186188</v>
      </c>
      <c r="T119" s="349">
        <f>IF(T$16=0,0,T$16/FBT_fec!T$16)</f>
        <v>0.58284251257273578</v>
      </c>
      <c r="U119" s="349">
        <f>IF(U$16=0,0,U$16/FBT_fec!U$16)</f>
        <v>0.58784123051323534</v>
      </c>
      <c r="V119" s="349">
        <f>IF(V$16=0,0,V$16/FBT_fec!V$16)</f>
        <v>0.58755124001106929</v>
      </c>
      <c r="W119" s="349">
        <f>IF(W$16=0,0,W$16/FBT_fec!W$16)</f>
        <v>0.59567520342336822</v>
      </c>
      <c r="X119" s="349">
        <f>IF(X$16=0,0,X$16/FBT_fec!X$16)</f>
        <v>0.60315555853619673</v>
      </c>
      <c r="Y119" s="349">
        <f>IF(Y$16=0,0,Y$16/FBT_fec!Y$16)</f>
        <v>0.58528172205843687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0.28319281352209436</v>
      </c>
      <c r="C120" s="349">
        <f>IF(C$25=0,0,C$25/FBT_fec!C$25)</f>
        <v>0.28872166386191034</v>
      </c>
      <c r="D120" s="349">
        <f>IF(D$25=0,0,D$25/FBT_fec!D$25)</f>
        <v>0.28945618716145088</v>
      </c>
      <c r="E120" s="349">
        <f>IF(E$25=0,0,E$25/FBT_fec!E$25)</f>
        <v>0.29482681033741703</v>
      </c>
      <c r="F120" s="349">
        <f>IF(F$25=0,0,F$25/FBT_fec!F$25)</f>
        <v>0.29440426471132719</v>
      </c>
      <c r="G120" s="349">
        <f>IF(G$25=0,0,G$25/FBT_fec!G$25)</f>
        <v>0.29538921082087605</v>
      </c>
      <c r="H120" s="349">
        <f>IF(H$25=0,0,H$25/FBT_fec!H$25)</f>
        <v>0.29608837881808464</v>
      </c>
      <c r="I120" s="349">
        <f>IF(I$25=0,0,I$25/FBT_fec!I$25)</f>
        <v>0.30318580848039162</v>
      </c>
      <c r="J120" s="349">
        <f>IF(J$25=0,0,J$25/FBT_fec!J$25)</f>
        <v>0.31230819916692726</v>
      </c>
      <c r="K120" s="349">
        <f>IF(K$25=0,0,K$25/FBT_fec!K$25)</f>
        <v>0.30527081378616533</v>
      </c>
      <c r="L120" s="349">
        <f>IF(L$25=0,0,L$25/FBT_fec!L$25)</f>
        <v>0.30661235196494019</v>
      </c>
      <c r="M120" s="349">
        <f>IF(M$25=0,0,M$25/FBT_fec!M$25)</f>
        <v>0.31362028314882417</v>
      </c>
      <c r="N120" s="349">
        <f>IF(N$25=0,0,N$25/FBT_fec!N$25)</f>
        <v>0.30453354917210729</v>
      </c>
      <c r="O120" s="349">
        <f>IF(O$25=0,0,O$25/FBT_fec!O$25)</f>
        <v>0.31534225238819041</v>
      </c>
      <c r="P120" s="349">
        <f>IF(P$25=0,0,P$25/FBT_fec!P$25)</f>
        <v>0.31159392982253353</v>
      </c>
      <c r="Q120" s="349">
        <f>IF(Q$25=0,0,Q$25/FBT_fec!Q$25)</f>
        <v>0.31901756996905506</v>
      </c>
      <c r="R120" s="349">
        <f>IF(R$25=0,0,R$25/FBT_fec!R$25)</f>
        <v>0.31787048511625116</v>
      </c>
      <c r="S120" s="349">
        <f>IF(S$25=0,0,S$25/FBT_fec!S$25)</f>
        <v>0.3213719461701065</v>
      </c>
      <c r="T120" s="349">
        <f>IF(T$25=0,0,T$25/FBT_fec!T$25)</f>
        <v>0.31791409776694673</v>
      </c>
      <c r="U120" s="349">
        <f>IF(U$25=0,0,U$25/FBT_fec!U$25)</f>
        <v>0.32064067118903744</v>
      </c>
      <c r="V120" s="349">
        <f>IF(V$25=0,0,V$25/FBT_fec!V$25)</f>
        <v>0.3204824945514923</v>
      </c>
      <c r="W120" s="349">
        <f>IF(W$25=0,0,W$25/FBT_fec!W$25)</f>
        <v>0.32491374732183709</v>
      </c>
      <c r="X120" s="349">
        <f>IF(X$25=0,0,X$25/FBT_fec!X$25)</f>
        <v>0.32899394101974344</v>
      </c>
      <c r="Y120" s="349">
        <f>IF(Y$25=0,0,Y$25/FBT_fec!Y$25)</f>
        <v>0.31924457566823816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0.44520976767428988</v>
      </c>
      <c r="C121" s="349">
        <f>IF(C$34=0,0,C$34/FBT_fec!C$34)</f>
        <v>0.44786963184854561</v>
      </c>
      <c r="D121" s="349">
        <f>IF(D$34=0,0,D$34/FBT_fec!D$34)</f>
        <v>0.44881777210897988</v>
      </c>
      <c r="E121" s="349">
        <f>IF(E$34=0,0,E$34/FBT_fec!E$34)</f>
        <v>0.45136385705449578</v>
      </c>
      <c r="F121" s="349">
        <f>IF(F$34=0,0,F$34/FBT_fec!F$34)</f>
        <v>0.45262510766423747</v>
      </c>
      <c r="G121" s="349">
        <f>IF(G$34=0,0,G$34/FBT_fec!G$34)</f>
        <v>0.44994373696426743</v>
      </c>
      <c r="H121" s="349">
        <f>IF(H$34=0,0,H$34/FBT_fec!H$34)</f>
        <v>0.45404015948021975</v>
      </c>
      <c r="I121" s="349">
        <f>IF(I$34=0,0,I$34/FBT_fec!I$34)</f>
        <v>0.45401076962604109</v>
      </c>
      <c r="J121" s="349">
        <f>IF(J$34=0,0,J$34/FBT_fec!J$34)</f>
        <v>0.46126521116424313</v>
      </c>
      <c r="K121" s="349">
        <f>IF(K$34=0,0,K$34/FBT_fec!K$34)</f>
        <v>0.46009114559478903</v>
      </c>
      <c r="L121" s="349">
        <f>IF(L$34=0,0,L$34/FBT_fec!L$34)</f>
        <v>0.46049799954740489</v>
      </c>
      <c r="M121" s="349">
        <f>IF(M$34=0,0,M$34/FBT_fec!M$34)</f>
        <v>0.46188171826060809</v>
      </c>
      <c r="N121" s="349">
        <f>IF(N$34=0,0,N$34/FBT_fec!N$34)</f>
        <v>0.45731817013235998</v>
      </c>
      <c r="O121" s="349">
        <f>IF(O$34=0,0,O$34/FBT_fec!O$34)</f>
        <v>0.46144092130609243</v>
      </c>
      <c r="P121" s="349">
        <f>IF(P$34=0,0,P$34/FBT_fec!P$34)</f>
        <v>0.46139601534639979</v>
      </c>
      <c r="Q121" s="349">
        <f>IF(Q$34=0,0,Q$34/FBT_fec!Q$34)</f>
        <v>0.46914770878869622</v>
      </c>
      <c r="R121" s="349">
        <f>IF(R$34=0,0,R$34/FBT_fec!R$34)</f>
        <v>0.4639404265220281</v>
      </c>
      <c r="S121" s="349">
        <f>IF(S$34=0,0,S$34/FBT_fec!S$34)</f>
        <v>0.46333512747836436</v>
      </c>
      <c r="T121" s="349">
        <f>IF(T$34=0,0,T$34/FBT_fec!T$34)</f>
        <v>0.46320039697340304</v>
      </c>
      <c r="U121" s="349">
        <f>IF(U$34=0,0,U$34/FBT_fec!U$34)</f>
        <v>0.46198288188593672</v>
      </c>
      <c r="V121" s="349">
        <f>IF(V$34=0,0,V$34/FBT_fec!V$34)</f>
        <v>0.45964793061405546</v>
      </c>
      <c r="W121" s="349">
        <f>IF(W$34=0,0,W$34/FBT_fec!W$34)</f>
        <v>0.46976468413275746</v>
      </c>
      <c r="X121" s="349">
        <f>IF(X$34=0,0,X$34/FBT_fec!X$34)</f>
        <v>0.4655793827716696</v>
      </c>
      <c r="Y121" s="349">
        <f>IF(Y$34=0,0,Y$34/FBT_fec!Y$34)</f>
        <v>0.46938417113984843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0.40521305680848391</v>
      </c>
      <c r="C122" s="349">
        <f>IF(C$45=0,0,C$45/FBT_fec!C$45)</f>
        <v>0.40954469658668763</v>
      </c>
      <c r="D122" s="349">
        <f>IF(D$45=0,0,D$45/FBT_fec!D$45)</f>
        <v>0.4110586570032112</v>
      </c>
      <c r="E122" s="349">
        <f>IF(E$45=0,0,E$45/FBT_fec!E$45)</f>
        <v>0.41313931717504815</v>
      </c>
      <c r="F122" s="349">
        <f>IF(F$45=0,0,F$45/FBT_fec!F$45)</f>
        <v>0.41581759302760068</v>
      </c>
      <c r="G122" s="349">
        <f>IF(G$45=0,0,G$45/FBT_fec!G$45)</f>
        <v>0.4144789963073221</v>
      </c>
      <c r="H122" s="349">
        <f>IF(H$45=0,0,H$45/FBT_fec!H$45)</f>
        <v>0.41621299332727729</v>
      </c>
      <c r="I122" s="349">
        <f>IF(I$45=0,0,I$45/FBT_fec!I$45)</f>
        <v>0.41614204803001775</v>
      </c>
      <c r="J122" s="349">
        <f>IF(J$45=0,0,J$45/FBT_fec!J$45)</f>
        <v>0.41979492074985869</v>
      </c>
      <c r="K122" s="349">
        <f>IF(K$45=0,0,K$45/FBT_fec!K$45)</f>
        <v>0.41819233742583534</v>
      </c>
      <c r="L122" s="349">
        <f>IF(L$45=0,0,L$45/FBT_fec!L$45)</f>
        <v>0.41799103728584991</v>
      </c>
      <c r="M122" s="349">
        <f>IF(M$45=0,0,M$45/FBT_fec!M$45)</f>
        <v>0.42084177259158517</v>
      </c>
      <c r="N122" s="349">
        <f>IF(N$45=0,0,N$45/FBT_fec!N$45)</f>
        <v>0.41826099058036592</v>
      </c>
      <c r="O122" s="349">
        <f>IF(O$45=0,0,O$45/FBT_fec!O$45)</f>
        <v>0.42038530338320274</v>
      </c>
      <c r="P122" s="349">
        <f>IF(P$45=0,0,P$45/FBT_fec!P$45)</f>
        <v>0.42102959200858148</v>
      </c>
      <c r="Q122" s="349">
        <f>IF(Q$45=0,0,Q$45/FBT_fec!Q$45)</f>
        <v>0.42414949858440681</v>
      </c>
      <c r="R122" s="349">
        <f>IF(R$45=0,0,R$45/FBT_fec!R$45)</f>
        <v>0.42172784560619769</v>
      </c>
      <c r="S122" s="349">
        <f>IF(S$45=0,0,S$45/FBT_fec!S$45)</f>
        <v>0.42111115173096803</v>
      </c>
      <c r="T122" s="349">
        <f>IF(T$45=0,0,T$45/FBT_fec!T$45)</f>
        <v>0.42178164380704952</v>
      </c>
      <c r="U122" s="349">
        <f>IF(U$45=0,0,U$45/FBT_fec!U$45)</f>
        <v>0.42121710278140134</v>
      </c>
      <c r="V122" s="349">
        <f>IF(V$45=0,0,V$45/FBT_fec!V$45)</f>
        <v>0.42090183483432331</v>
      </c>
      <c r="W122" s="349">
        <f>IF(W$45=0,0,W$45/FBT_fec!W$45)</f>
        <v>0.42469404498850799</v>
      </c>
      <c r="X122" s="349">
        <f>IF(X$45=0,0,X$45/FBT_fec!X$45)</f>
        <v>0.42110400679985871</v>
      </c>
      <c r="Y122" s="349">
        <f>IF(Y$45=0,0,Y$45/FBT_fec!Y$45)</f>
        <v>0.42273028779566002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0.62554394629117782</v>
      </c>
      <c r="C123" s="349">
        <f>IF(C$66=0,0,C$66/FBT_fec!C$66)</f>
        <v>0.62808786369839642</v>
      </c>
      <c r="D123" s="349">
        <f>IF(D$66=0,0,D$66/FBT_fec!D$66)</f>
        <v>0.62587070426610192</v>
      </c>
      <c r="E123" s="349">
        <f>IF(E$66=0,0,E$66/FBT_fec!E$66)</f>
        <v>0.63638339863772342</v>
      </c>
      <c r="F123" s="349">
        <f>IF(F$66=0,0,F$66/FBT_fec!F$66)</f>
        <v>0.62766442006322487</v>
      </c>
      <c r="G123" s="349">
        <f>IF(G$66=0,0,G$66/FBT_fec!G$66)</f>
        <v>0.63014845831370614</v>
      </c>
      <c r="H123" s="349">
        <f>IF(H$66=0,0,H$66/FBT_fec!H$66)</f>
        <v>0.63309883334623762</v>
      </c>
      <c r="I123" s="349">
        <f>IF(I$66=0,0,I$66/FBT_fec!I$66)</f>
        <v>0.64609668546185439</v>
      </c>
      <c r="J123" s="349">
        <f>IF(J$66=0,0,J$66/FBT_fec!J$66)</f>
        <v>0.65774831145523605</v>
      </c>
      <c r="K123" s="349">
        <f>IF(K$66=0,0,K$66/FBT_fec!K$66)</f>
        <v>0.65151225208711216</v>
      </c>
      <c r="L123" s="349">
        <f>IF(L$66=0,0,L$66/FBT_fec!L$66)</f>
        <v>0.65362473300363821</v>
      </c>
      <c r="M123" s="349">
        <f>IF(M$66=0,0,M$66/FBT_fec!M$66)</f>
        <v>0.6575456962113696</v>
      </c>
      <c r="N123" s="349">
        <f>IF(N$66=0,0,N$66/FBT_fec!N$66)</f>
        <v>0.64671157450452743</v>
      </c>
      <c r="O123" s="349">
        <f>IF(O$66=0,0,O$66/FBT_fec!O$66)</f>
        <v>0.65940540481380194</v>
      </c>
      <c r="P123" s="349">
        <f>IF(P$66=0,0,P$66/FBT_fec!P$66)</f>
        <v>0.65407024498229271</v>
      </c>
      <c r="Q123" s="349">
        <f>IF(Q$66=0,0,Q$66/FBT_fec!Q$66)</f>
        <v>0.66373276432343042</v>
      </c>
      <c r="R123" s="349">
        <f>IF(R$66=0,0,R$66/FBT_fec!R$66)</f>
        <v>0.66126412503254828</v>
      </c>
      <c r="S123" s="349">
        <f>IF(S$66=0,0,S$66/FBT_fec!S$66)</f>
        <v>0.66391542804111792</v>
      </c>
      <c r="T123" s="349">
        <f>IF(T$66=0,0,T$66/FBT_fec!T$66)</f>
        <v>0.65874807341030273</v>
      </c>
      <c r="U123" s="349">
        <f>IF(U$66=0,0,U$66/FBT_fec!U$66)</f>
        <v>0.66144210137847825</v>
      </c>
      <c r="V123" s="349">
        <f>IF(V$66=0,0,V$66/FBT_fec!V$66)</f>
        <v>0.65996143474838265</v>
      </c>
      <c r="W123" s="349">
        <f>IF(W$66=0,0,W$66/FBT_fec!W$66)</f>
        <v>0.66708703981251327</v>
      </c>
      <c r="X123" s="349">
        <f>IF(X$66=0,0,X$66/FBT_fec!X$66)</f>
        <v>0.67079207103369898</v>
      </c>
      <c r="Y123" s="349">
        <f>IF(Y$66=0,0,Y$66/FBT_fec!Y$66)</f>
        <v>0.66479481653571737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0.52509378659331762</v>
      </c>
      <c r="C124" s="337">
        <f>IF(C$80=0,0,C$80/FBT_fec!C$80)</f>
        <v>0.52509378659331774</v>
      </c>
      <c r="D124" s="337">
        <f>IF(D$80=0,0,D$80/FBT_fec!D$80)</f>
        <v>0.52509378659331785</v>
      </c>
      <c r="E124" s="337">
        <f>IF(E$80=0,0,E$80/FBT_fec!E$80)</f>
        <v>0.52509378659331785</v>
      </c>
      <c r="F124" s="337">
        <f>IF(F$80=0,0,F$80/FBT_fec!F$80)</f>
        <v>0.52509378659331785</v>
      </c>
      <c r="G124" s="337">
        <f>IF(G$80=0,0,G$80/FBT_fec!G$80)</f>
        <v>0.52509378659331774</v>
      </c>
      <c r="H124" s="337">
        <f>IF(H$80=0,0,H$80/FBT_fec!H$80)</f>
        <v>0.52509378659331774</v>
      </c>
      <c r="I124" s="337">
        <f>IF(I$80=0,0,I$80/FBT_fec!I$80)</f>
        <v>0.52509378659331785</v>
      </c>
      <c r="J124" s="337">
        <f>IF(J$80=0,0,J$80/FBT_fec!J$80)</f>
        <v>0.52509378659331785</v>
      </c>
      <c r="K124" s="337">
        <f>IF(K$80=0,0,K$80/FBT_fec!K$80)</f>
        <v>0.52509378659331762</v>
      </c>
      <c r="L124" s="337">
        <f>IF(L$80=0,0,L$80/FBT_fec!L$80)</f>
        <v>0.52509378659331785</v>
      </c>
      <c r="M124" s="337">
        <f>IF(M$80=0,0,M$80/FBT_fec!M$80)</f>
        <v>0.52509378659331774</v>
      </c>
      <c r="N124" s="337">
        <f>IF(N$80=0,0,N$80/FBT_fec!N$80)</f>
        <v>0.52509378659331774</v>
      </c>
      <c r="O124" s="337">
        <f>IF(O$80=0,0,O$80/FBT_fec!O$80)</f>
        <v>0.52509378659331774</v>
      </c>
      <c r="P124" s="337">
        <f>IF(P$80=0,0,P$80/FBT_fec!P$80)</f>
        <v>0.52509378659331762</v>
      </c>
      <c r="Q124" s="337">
        <f>IF(Q$80=0,0,Q$80/FBT_fec!Q$80)</f>
        <v>0.52509378659331774</v>
      </c>
      <c r="R124" s="337">
        <f>IF(R$80=0,0,R$80/FBT_fec!R$80)</f>
        <v>0.52509378659331785</v>
      </c>
      <c r="S124" s="337">
        <f>IF(S$80=0,0,S$80/FBT_fec!S$80)</f>
        <v>0.52509378659331785</v>
      </c>
      <c r="T124" s="337">
        <f>IF(T$80=0,0,T$80/FBT_fec!T$80)</f>
        <v>0.52509378659331774</v>
      </c>
      <c r="U124" s="337">
        <f>IF(U$80=0,0,U$80/FBT_fec!U$80)</f>
        <v>0.52509378659331774</v>
      </c>
      <c r="V124" s="337">
        <f>IF(V$80=0,0,V$80/FBT_fec!V$80)</f>
        <v>0.52509378659331774</v>
      </c>
      <c r="W124" s="337">
        <f>IF(W$80=0,0,W$80/FBT_fec!W$80)</f>
        <v>0.52509378659331785</v>
      </c>
      <c r="X124" s="337">
        <f>IF(X$80=0,0,X$80/FBT_fec!X$80)</f>
        <v>0.52509378659331774</v>
      </c>
      <c r="Y124" s="337">
        <f>IF(Y$80=0,0,Y$80/FBT_fec!Y$80)</f>
        <v>0.52509378659331774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LV: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290.22962963874932</v>
      </c>
      <c r="C5" s="223">
        <v>257.37639395807957</v>
      </c>
      <c r="D5" s="223">
        <v>264.49724723891558</v>
      </c>
      <c r="E5" s="223">
        <v>224.2849321681806</v>
      </c>
      <c r="F5" s="223">
        <v>236.0015394678569</v>
      </c>
      <c r="G5" s="223">
        <v>232.89005166834221</v>
      </c>
      <c r="H5" s="223">
        <v>239.50375571868551</v>
      </c>
      <c r="I5" s="223">
        <v>199.6851826783776</v>
      </c>
      <c r="J5" s="223">
        <v>163.1422364382733</v>
      </c>
      <c r="K5" s="223">
        <v>150.01129552849491</v>
      </c>
      <c r="L5" s="223">
        <v>151.11989500890931</v>
      </c>
      <c r="M5" s="223">
        <v>131.79909558830661</v>
      </c>
      <c r="N5" s="223">
        <v>137.20978650869</v>
      </c>
      <c r="O5" s="223">
        <v>132.27430750506261</v>
      </c>
      <c r="P5" s="223">
        <v>125.8600418091424</v>
      </c>
      <c r="Q5" s="223">
        <v>108.6041449105085</v>
      </c>
      <c r="R5" s="223">
        <v>105.2175292549036</v>
      </c>
      <c r="S5" s="223">
        <v>97.665067696229983</v>
      </c>
      <c r="T5" s="223">
        <v>100.9539646337267</v>
      </c>
      <c r="U5" s="223">
        <v>91.09413988423978</v>
      </c>
      <c r="V5" s="223">
        <v>90.059503194890823</v>
      </c>
      <c r="W5" s="223">
        <v>96.128379214197082</v>
      </c>
      <c r="X5" s="223">
        <v>77.914734086962667</v>
      </c>
      <c r="Y5" s="223">
        <v>101.4284339909542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6.2246399052680879</v>
      </c>
      <c r="C10" s="260">
        <v>6.1283239685231532</v>
      </c>
      <c r="D10" s="260">
        <v>6.3098508910763362</v>
      </c>
      <c r="E10" s="260">
        <v>5.2155533742585281</v>
      </c>
      <c r="F10" s="260">
        <v>6.0537910530774468</v>
      </c>
      <c r="G10" s="260">
        <v>5.9474227757859257</v>
      </c>
      <c r="H10" s="260">
        <v>5.7832433635563074</v>
      </c>
      <c r="I10" s="260">
        <v>4.5097764012578034</v>
      </c>
      <c r="J10" s="260">
        <v>3.3598452194380939</v>
      </c>
      <c r="K10" s="260">
        <v>3.288685671656713</v>
      </c>
      <c r="L10" s="260">
        <v>3.141589920283399</v>
      </c>
      <c r="M10" s="260">
        <v>2.745643318272013</v>
      </c>
      <c r="N10" s="260">
        <v>3.2531886579178249</v>
      </c>
      <c r="O10" s="260">
        <v>2.8075880895314289</v>
      </c>
      <c r="P10" s="260">
        <v>2.9125320054670931</v>
      </c>
      <c r="Q10" s="260">
        <v>2.2395919430615789</v>
      </c>
      <c r="R10" s="260">
        <v>2.25250375651992</v>
      </c>
      <c r="S10" s="260">
        <v>2.026407040007427</v>
      </c>
      <c r="T10" s="260">
        <v>2.3953186681500949</v>
      </c>
      <c r="U10" s="260">
        <v>2.0638845959851109</v>
      </c>
      <c r="V10" s="260">
        <v>2.1664695154430542</v>
      </c>
      <c r="W10" s="260">
        <v>2.0288437942829312</v>
      </c>
      <c r="X10" s="260">
        <v>1.501356887958305</v>
      </c>
      <c r="Y10" s="260">
        <v>1.912745722607359</v>
      </c>
      <c r="DA10" s="68" t="s">
        <v>2305</v>
      </c>
    </row>
    <row r="11" spans="1:105" ht="12" customHeight="1" x14ac:dyDescent="0.25">
      <c r="A11" s="37" t="s">
        <v>159</v>
      </c>
      <c r="B11" s="226">
        <v>1.7451379666637099</v>
      </c>
      <c r="C11" s="226">
        <v>1.3524428729720419</v>
      </c>
      <c r="D11" s="226">
        <v>0.96994116946867515</v>
      </c>
      <c r="E11" s="226">
        <v>0.8659729329675564</v>
      </c>
      <c r="F11" s="226">
        <v>0.8700377108331192</v>
      </c>
      <c r="G11" s="226">
        <v>0.78780196232884159</v>
      </c>
      <c r="H11" s="226">
        <v>0.64663085459594716</v>
      </c>
      <c r="I11" s="226">
        <v>0.50005926333049133</v>
      </c>
      <c r="J11" s="226">
        <v>0.41284810781452269</v>
      </c>
      <c r="K11" s="226">
        <v>0.45536379970074509</v>
      </c>
      <c r="L11" s="226">
        <v>0.36413339939967909</v>
      </c>
      <c r="M11" s="226">
        <v>0.17145728912616109</v>
      </c>
      <c r="N11" s="226">
        <v>0.30184087094061068</v>
      </c>
      <c r="O11" s="226">
        <v>0.34251306334139831</v>
      </c>
      <c r="P11" s="226">
        <v>0.36658301049874031</v>
      </c>
      <c r="Q11" s="226">
        <v>0.2286632148333789</v>
      </c>
      <c r="R11" s="226">
        <v>0.25359208475674322</v>
      </c>
      <c r="S11" s="226">
        <v>0.25994981928700911</v>
      </c>
      <c r="T11" s="226">
        <v>0.36126821439221718</v>
      </c>
      <c r="U11" s="226">
        <v>0.1807074695159448</v>
      </c>
      <c r="V11" s="226">
        <v>0.16241777193362841</v>
      </c>
      <c r="W11" s="226">
        <v>0.14909523603299699</v>
      </c>
      <c r="X11" s="226">
        <v>0.28077313142048299</v>
      </c>
      <c r="Y11" s="226">
        <v>0.32684623338045748</v>
      </c>
      <c r="DA11" s="69" t="s">
        <v>2306</v>
      </c>
    </row>
    <row r="12" spans="1:105" ht="12" customHeight="1" x14ac:dyDescent="0.25">
      <c r="A12" s="37" t="s">
        <v>35</v>
      </c>
      <c r="B12" s="226">
        <v>4.4795019386043782</v>
      </c>
      <c r="C12" s="226">
        <v>4.7758810955511111</v>
      </c>
      <c r="D12" s="226">
        <v>5.3399097216076612</v>
      </c>
      <c r="E12" s="226">
        <v>4.3495804412909713</v>
      </c>
      <c r="F12" s="226">
        <v>5.1837533422443274</v>
      </c>
      <c r="G12" s="226">
        <v>5.1596208134570842</v>
      </c>
      <c r="H12" s="226">
        <v>5.1366125089603596</v>
      </c>
      <c r="I12" s="226">
        <v>4.0097171379273124</v>
      </c>
      <c r="J12" s="226">
        <v>2.9469971116235718</v>
      </c>
      <c r="K12" s="226">
        <v>2.8333218719559681</v>
      </c>
      <c r="L12" s="226">
        <v>2.7774565208837201</v>
      </c>
      <c r="M12" s="226">
        <v>2.574186029145852</v>
      </c>
      <c r="N12" s="226">
        <v>2.9513477869772138</v>
      </c>
      <c r="O12" s="226">
        <v>2.4650750261900312</v>
      </c>
      <c r="P12" s="226">
        <v>2.5459489949683518</v>
      </c>
      <c r="Q12" s="226">
        <v>2.0109287282281998</v>
      </c>
      <c r="R12" s="226">
        <v>1.998911671763177</v>
      </c>
      <c r="S12" s="226">
        <v>1.7664572207204181</v>
      </c>
      <c r="T12" s="226">
        <v>2.0340504537578781</v>
      </c>
      <c r="U12" s="226">
        <v>1.8831771264691659</v>
      </c>
      <c r="V12" s="226">
        <v>2.0040517435094252</v>
      </c>
      <c r="W12" s="226">
        <v>1.879748558249934</v>
      </c>
      <c r="X12" s="226">
        <v>1.2205837565378219</v>
      </c>
      <c r="Y12" s="226">
        <v>1.585899489226902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23.141044024133699</v>
      </c>
      <c r="C16" s="261">
        <f t="shared" si="0"/>
        <v>21.65111988374046</v>
      </c>
      <c r="D16" s="261">
        <f t="shared" si="0"/>
        <v>22.08436584244043</v>
      </c>
      <c r="E16" s="261">
        <f t="shared" si="0"/>
        <v>17.912008638548819</v>
      </c>
      <c r="F16" s="261">
        <f t="shared" si="0"/>
        <v>19.78428573219534</v>
      </c>
      <c r="G16" s="261">
        <f t="shared" si="0"/>
        <v>19.73878766131708</v>
      </c>
      <c r="H16" s="261">
        <f t="shared" si="0"/>
        <v>19.242480546052171</v>
      </c>
      <c r="I16" s="261">
        <f t="shared" si="0"/>
        <v>15.11258648834453</v>
      </c>
      <c r="J16" s="261">
        <f t="shared" si="0"/>
        <v>10.870432831289961</v>
      </c>
      <c r="K16" s="261">
        <f t="shared" si="0"/>
        <v>10.981523337213901</v>
      </c>
      <c r="L16" s="261">
        <f t="shared" si="0"/>
        <v>10.69385792418475</v>
      </c>
      <c r="M16" s="261">
        <f t="shared" si="0"/>
        <v>8.9326017610613473</v>
      </c>
      <c r="N16" s="261">
        <f t="shared" si="0"/>
        <v>10.81831302071914</v>
      </c>
      <c r="O16" s="261">
        <f t="shared" si="0"/>
        <v>9.1842350332835885</v>
      </c>
      <c r="P16" s="261">
        <f t="shared" si="0"/>
        <v>9.3694411449613817</v>
      </c>
      <c r="Q16" s="261">
        <f t="shared" si="0"/>
        <v>7.0947224638763018</v>
      </c>
      <c r="R16" s="261">
        <f t="shared" si="0"/>
        <v>7.3848937846873319</v>
      </c>
      <c r="S16" s="261">
        <f t="shared" si="0"/>
        <v>6.7904270084143832</v>
      </c>
      <c r="T16" s="261">
        <f t="shared" si="0"/>
        <v>7.7094746600318746</v>
      </c>
      <c r="U16" s="261">
        <f t="shared" si="0"/>
        <v>6.811453508588734</v>
      </c>
      <c r="V16" s="261">
        <f t="shared" si="0"/>
        <v>7.0021865924716113</v>
      </c>
      <c r="W16" s="261">
        <f t="shared" si="0"/>
        <v>6.3941773194460758</v>
      </c>
      <c r="X16" s="261">
        <f t="shared" si="0"/>
        <v>4.9626522017710082</v>
      </c>
      <c r="Y16" s="261">
        <f t="shared" si="0"/>
        <v>6.8487528296447131</v>
      </c>
      <c r="DA16" s="70"/>
    </row>
    <row r="17" spans="1:105" ht="12" customHeight="1" x14ac:dyDescent="0.25">
      <c r="A17" s="60" t="s">
        <v>2148</v>
      </c>
      <c r="B17" s="329">
        <v>23.141044024133699</v>
      </c>
      <c r="C17" s="329">
        <v>21.65111988374046</v>
      </c>
      <c r="D17" s="329">
        <v>22.08436584244043</v>
      </c>
      <c r="E17" s="329">
        <v>17.912008638548819</v>
      </c>
      <c r="F17" s="329">
        <v>19.78428573219534</v>
      </c>
      <c r="G17" s="329">
        <v>19.73878766131708</v>
      </c>
      <c r="H17" s="329">
        <v>19.242480546052171</v>
      </c>
      <c r="I17" s="329">
        <v>15.11258648834453</v>
      </c>
      <c r="J17" s="329">
        <v>10.870432831289961</v>
      </c>
      <c r="K17" s="329">
        <v>10.981523337213901</v>
      </c>
      <c r="L17" s="329">
        <v>10.69385792418475</v>
      </c>
      <c r="M17" s="329">
        <v>8.9326017610613473</v>
      </c>
      <c r="N17" s="329">
        <v>10.81831302071914</v>
      </c>
      <c r="O17" s="329">
        <v>9.1842350332835885</v>
      </c>
      <c r="P17" s="329">
        <v>9.3694411449613817</v>
      </c>
      <c r="Q17" s="329">
        <v>7.0947224638763018</v>
      </c>
      <c r="R17" s="329">
        <v>7.3848937846873319</v>
      </c>
      <c r="S17" s="329">
        <v>6.7904270084143832</v>
      </c>
      <c r="T17" s="329">
        <v>7.7094746600318746</v>
      </c>
      <c r="U17" s="329">
        <v>6.811453508588734</v>
      </c>
      <c r="V17" s="329">
        <v>7.0021865924716113</v>
      </c>
      <c r="W17" s="329">
        <v>6.3941773194460758</v>
      </c>
      <c r="X17" s="329">
        <v>4.9626522017710082</v>
      </c>
      <c r="Y17" s="329">
        <v>6.8487528296447131</v>
      </c>
      <c r="DA17" s="72" t="s">
        <v>2311</v>
      </c>
    </row>
    <row r="18" spans="1:105" ht="12" customHeight="1" x14ac:dyDescent="0.25">
      <c r="A18" s="59" t="s">
        <v>28</v>
      </c>
      <c r="B18" s="230">
        <v>1.1951106528027191</v>
      </c>
      <c r="C18" s="230">
        <v>1.2323993313054431</v>
      </c>
      <c r="D18" s="230">
        <v>1.2419093407557391</v>
      </c>
      <c r="E18" s="230">
        <v>1.3469081304792501</v>
      </c>
      <c r="F18" s="230">
        <v>0.92914836912202858</v>
      </c>
      <c r="G18" s="230">
        <v>1.2308760849217579</v>
      </c>
      <c r="H18" s="230">
        <v>0.93862119168865088</v>
      </c>
      <c r="I18" s="230">
        <v>0.63674416553688862</v>
      </c>
      <c r="J18" s="230">
        <v>0.55722209527451716</v>
      </c>
      <c r="K18" s="230">
        <v>0.38740190549586151</v>
      </c>
      <c r="L18" s="230">
        <v>0.38202946261463161</v>
      </c>
      <c r="M18" s="230">
        <v>0.19050338695952571</v>
      </c>
      <c r="N18" s="230">
        <v>0.21302625144648679</v>
      </c>
      <c r="O18" s="230">
        <v>0.17711359474459609</v>
      </c>
      <c r="P18" s="230">
        <v>0.19166280997753521</v>
      </c>
      <c r="Q18" s="230">
        <v>0.1619472715497508</v>
      </c>
      <c r="R18" s="230">
        <v>0.34635925971829551</v>
      </c>
      <c r="S18" s="230">
        <v>0.29143359966861332</v>
      </c>
      <c r="T18" s="230">
        <v>0.13505964803351961</v>
      </c>
      <c r="U18" s="230">
        <v>0.11136066444557741</v>
      </c>
      <c r="V18" s="230">
        <v>0.1343088359144792</v>
      </c>
      <c r="W18" s="230">
        <v>7.5741534023358176E-2</v>
      </c>
      <c r="X18" s="230">
        <v>5.6009266639764611E-2</v>
      </c>
      <c r="Y18" s="230">
        <v>5.0898306486753489E-2</v>
      </c>
      <c r="DA18" s="71" t="s">
        <v>2312</v>
      </c>
    </row>
    <row r="19" spans="1:105" ht="12" customHeight="1" x14ac:dyDescent="0.25">
      <c r="A19" s="59" t="s">
        <v>31</v>
      </c>
      <c r="B19" s="230">
        <v>0</v>
      </c>
      <c r="C19" s="230">
        <v>0.26710124291001769</v>
      </c>
      <c r="D19" s="230">
        <v>0.26824997483353819</v>
      </c>
      <c r="E19" s="230">
        <v>0.25445748433564003</v>
      </c>
      <c r="F19" s="230">
        <v>0.27041880822924719</v>
      </c>
      <c r="G19" s="230">
        <v>0.27758848900945199</v>
      </c>
      <c r="H19" s="230">
        <v>0.52507120672439767</v>
      </c>
      <c r="I19" s="230">
        <v>0.49417476333886962</v>
      </c>
      <c r="J19" s="230">
        <v>0.2162289911422208</v>
      </c>
      <c r="K19" s="230">
        <v>0.45098143309040511</v>
      </c>
      <c r="L19" s="230">
        <v>0.44472727699204467</v>
      </c>
      <c r="M19" s="230">
        <v>0.44356719707323361</v>
      </c>
      <c r="N19" s="230">
        <v>0.74401399443789151</v>
      </c>
      <c r="O19" s="230">
        <v>0.87585497162596315</v>
      </c>
      <c r="P19" s="230">
        <v>0.9437080641326242</v>
      </c>
      <c r="Q19" s="230">
        <v>0.60434897598571369</v>
      </c>
      <c r="R19" s="230">
        <v>0.86861847530155745</v>
      </c>
      <c r="S19" s="230">
        <v>0.90133430254677105</v>
      </c>
      <c r="T19" s="230">
        <v>0.8045286530392578</v>
      </c>
      <c r="U19" s="230">
        <v>0.71019754676760161</v>
      </c>
      <c r="V19" s="230">
        <v>0.56956959022695797</v>
      </c>
      <c r="W19" s="230">
        <v>0.37729081386604502</v>
      </c>
      <c r="X19" s="230">
        <v>0.49186018359312911</v>
      </c>
      <c r="Y19" s="230">
        <v>1.9519944542636509</v>
      </c>
      <c r="DA19" s="71" t="s">
        <v>2313</v>
      </c>
    </row>
    <row r="20" spans="1:105" ht="12" customHeight="1" x14ac:dyDescent="0.25">
      <c r="A20" s="59" t="s">
        <v>159</v>
      </c>
      <c r="B20" s="230">
        <v>3.5321164940418419</v>
      </c>
      <c r="C20" s="230">
        <v>3.093523895516169</v>
      </c>
      <c r="D20" s="230">
        <v>2.260772502794929</v>
      </c>
      <c r="E20" s="230">
        <v>2.1537378394010762</v>
      </c>
      <c r="F20" s="230">
        <v>2.288452575269226</v>
      </c>
      <c r="G20" s="230">
        <v>2.0529178383244591</v>
      </c>
      <c r="H20" s="230">
        <v>1.6668559720889209</v>
      </c>
      <c r="I20" s="230">
        <v>1.3106442411009229</v>
      </c>
      <c r="J20" s="230">
        <v>1.153522165269018</v>
      </c>
      <c r="K20" s="230">
        <v>1.1995946950928309</v>
      </c>
      <c r="L20" s="230">
        <v>0.94637515855282706</v>
      </c>
      <c r="M20" s="230">
        <v>0.47278239299758701</v>
      </c>
      <c r="N20" s="230">
        <v>0.78914089597639647</v>
      </c>
      <c r="O20" s="230">
        <v>0.93355272160394143</v>
      </c>
      <c r="P20" s="230">
        <v>1.003899500977558</v>
      </c>
      <c r="Q20" s="230">
        <v>0.64613479609421132</v>
      </c>
      <c r="R20" s="230">
        <v>0.69462342483575301</v>
      </c>
      <c r="S20" s="230">
        <v>0.71123056900714599</v>
      </c>
      <c r="T20" s="230">
        <v>1.011968296763706</v>
      </c>
      <c r="U20" s="230">
        <v>0.50029534665135389</v>
      </c>
      <c r="V20" s="230">
        <v>0.45857931156373882</v>
      </c>
      <c r="W20" s="230">
        <v>0.43167051221050778</v>
      </c>
      <c r="X20" s="230">
        <v>0.78897088743174981</v>
      </c>
      <c r="Y20" s="230">
        <v>0.81391933858182997</v>
      </c>
      <c r="DA20" s="71" t="s">
        <v>2314</v>
      </c>
    </row>
    <row r="21" spans="1:105" ht="12" customHeight="1" x14ac:dyDescent="0.25">
      <c r="A21" s="59" t="s">
        <v>32</v>
      </c>
      <c r="B21" s="230">
        <v>9.3474146875040649</v>
      </c>
      <c r="C21" s="230">
        <v>6.1339354465240286</v>
      </c>
      <c r="D21" s="230">
        <v>5.8669873260250034</v>
      </c>
      <c r="E21" s="230">
        <v>3.3391814134235349</v>
      </c>
      <c r="F21" s="230">
        <v>2.661484937428876</v>
      </c>
      <c r="G21" s="230">
        <v>2.7320495461838701</v>
      </c>
      <c r="H21" s="230">
        <v>2.8710031725299721</v>
      </c>
      <c r="I21" s="230">
        <v>2.161643609517526</v>
      </c>
      <c r="J21" s="230">
        <v>0.70937439210759323</v>
      </c>
      <c r="K21" s="230">
        <v>1.479539843894603</v>
      </c>
      <c r="L21" s="230">
        <v>1.702174089678947</v>
      </c>
      <c r="M21" s="230">
        <v>0.72759718555902364</v>
      </c>
      <c r="N21" s="230">
        <v>1.3560487994022199</v>
      </c>
      <c r="O21" s="230">
        <v>0.47891161493946838</v>
      </c>
      <c r="P21" s="230">
        <v>0.25800661505987471</v>
      </c>
      <c r="Q21" s="230">
        <v>0</v>
      </c>
      <c r="R21" s="230">
        <v>0</v>
      </c>
      <c r="S21" s="230">
        <v>5.3348146269840468E-2</v>
      </c>
      <c r="T21" s="230">
        <v>6.0227285043126327E-2</v>
      </c>
      <c r="U21" s="230">
        <v>0.2759540742339589</v>
      </c>
      <c r="V21" s="230">
        <v>0.1813784295911865</v>
      </c>
      <c r="W21" s="230">
        <v>6.710054749877141E-2</v>
      </c>
      <c r="X21" s="230">
        <v>0.19597851535107411</v>
      </c>
      <c r="Y21" s="230">
        <v>8.2700593815926066E-2</v>
      </c>
      <c r="DA21" s="71" t="s">
        <v>2315</v>
      </c>
    </row>
    <row r="22" spans="1:105" ht="12" customHeight="1" x14ac:dyDescent="0.25">
      <c r="A22" s="59" t="s">
        <v>35</v>
      </c>
      <c r="B22" s="230">
        <v>9.0664021897850766</v>
      </c>
      <c r="C22" s="230">
        <v>10.924159967484799</v>
      </c>
      <c r="D22" s="230">
        <v>12.44644669803122</v>
      </c>
      <c r="E22" s="230">
        <v>10.817723770909319</v>
      </c>
      <c r="F22" s="230">
        <v>13.634781042145971</v>
      </c>
      <c r="G22" s="230">
        <v>13.44535570287754</v>
      </c>
      <c r="H22" s="230">
        <v>13.240929003020231</v>
      </c>
      <c r="I22" s="230">
        <v>10.50937970885033</v>
      </c>
      <c r="J22" s="230">
        <v>8.234085187496607</v>
      </c>
      <c r="K22" s="230">
        <v>7.4640054596402026</v>
      </c>
      <c r="L22" s="230">
        <v>7.218551936346298</v>
      </c>
      <c r="M22" s="230">
        <v>7.0981515984719774</v>
      </c>
      <c r="N22" s="230">
        <v>7.7160830794561468</v>
      </c>
      <c r="O22" s="230">
        <v>6.7188021303696184</v>
      </c>
      <c r="P22" s="230">
        <v>6.9721641548137887</v>
      </c>
      <c r="Q22" s="230">
        <v>5.6822914202466261</v>
      </c>
      <c r="R22" s="230">
        <v>5.4752926248317264</v>
      </c>
      <c r="S22" s="230">
        <v>4.8330803909220119</v>
      </c>
      <c r="T22" s="230">
        <v>5.6976907771522649</v>
      </c>
      <c r="U22" s="230">
        <v>5.2136458764902418</v>
      </c>
      <c r="V22" s="230">
        <v>5.6583504251752492</v>
      </c>
      <c r="W22" s="230">
        <v>5.4423739118473931</v>
      </c>
      <c r="X22" s="230">
        <v>3.4298333487552908</v>
      </c>
      <c r="Y22" s="230">
        <v>3.9492401364965528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19.284203353444759</v>
      </c>
      <c r="C25" s="261">
        <f t="shared" si="1"/>
        <v>18.042599903117051</v>
      </c>
      <c r="D25" s="261">
        <f t="shared" si="1"/>
        <v>18.40363820203369</v>
      </c>
      <c r="E25" s="261">
        <f t="shared" si="1"/>
        <v>14.926673865457349</v>
      </c>
      <c r="F25" s="261">
        <f t="shared" si="1"/>
        <v>16.486904776829451</v>
      </c>
      <c r="G25" s="261">
        <f t="shared" si="1"/>
        <v>16.448989717764231</v>
      </c>
      <c r="H25" s="261">
        <f t="shared" si="1"/>
        <v>16.035400455043479</v>
      </c>
      <c r="I25" s="261">
        <f t="shared" si="1"/>
        <v>12.593822073620441</v>
      </c>
      <c r="J25" s="261">
        <f t="shared" si="1"/>
        <v>9.0586940260749653</v>
      </c>
      <c r="K25" s="261">
        <f t="shared" si="1"/>
        <v>9.1512694476782546</v>
      </c>
      <c r="L25" s="261">
        <f t="shared" si="1"/>
        <v>8.9115482701539559</v>
      </c>
      <c r="M25" s="261">
        <f t="shared" si="1"/>
        <v>7.4438348008844573</v>
      </c>
      <c r="N25" s="261">
        <f t="shared" si="1"/>
        <v>9.0152608505992866</v>
      </c>
      <c r="O25" s="261">
        <f t="shared" si="1"/>
        <v>7.6535291944029886</v>
      </c>
      <c r="P25" s="261">
        <f t="shared" si="1"/>
        <v>7.807867620801149</v>
      </c>
      <c r="Q25" s="261">
        <f t="shared" si="1"/>
        <v>5.9122687198969217</v>
      </c>
      <c r="R25" s="261">
        <f t="shared" si="1"/>
        <v>6.1540781539061129</v>
      </c>
      <c r="S25" s="261">
        <f t="shared" si="1"/>
        <v>5.6586891736786527</v>
      </c>
      <c r="T25" s="261">
        <f t="shared" si="1"/>
        <v>6.4245622166932286</v>
      </c>
      <c r="U25" s="261">
        <f t="shared" si="1"/>
        <v>5.6762112571572807</v>
      </c>
      <c r="V25" s="261">
        <f t="shared" si="1"/>
        <v>5.8351554937263446</v>
      </c>
      <c r="W25" s="261">
        <f t="shared" si="1"/>
        <v>5.3284810995383971</v>
      </c>
      <c r="X25" s="261">
        <f t="shared" si="1"/>
        <v>4.1355435014758406</v>
      </c>
      <c r="Y25" s="261">
        <f t="shared" si="1"/>
        <v>5.707294024703927</v>
      </c>
      <c r="DA25" s="70"/>
    </row>
    <row r="26" spans="1:105" ht="12" customHeight="1" x14ac:dyDescent="0.25">
      <c r="A26" s="60" t="s">
        <v>2160</v>
      </c>
      <c r="B26" s="329">
        <v>19.284203353444759</v>
      </c>
      <c r="C26" s="329">
        <v>18.042599903117051</v>
      </c>
      <c r="D26" s="329">
        <v>18.40363820203369</v>
      </c>
      <c r="E26" s="329">
        <v>14.926673865457349</v>
      </c>
      <c r="F26" s="329">
        <v>16.486904776829451</v>
      </c>
      <c r="G26" s="329">
        <v>16.448989717764231</v>
      </c>
      <c r="H26" s="329">
        <v>16.035400455043479</v>
      </c>
      <c r="I26" s="329">
        <v>12.593822073620441</v>
      </c>
      <c r="J26" s="329">
        <v>9.0586940260749653</v>
      </c>
      <c r="K26" s="329">
        <v>9.1512694476782546</v>
      </c>
      <c r="L26" s="329">
        <v>8.9115482701539559</v>
      </c>
      <c r="M26" s="329">
        <v>7.4438348008844573</v>
      </c>
      <c r="N26" s="329">
        <v>9.0152608505992866</v>
      </c>
      <c r="O26" s="329">
        <v>7.6535291944029886</v>
      </c>
      <c r="P26" s="329">
        <v>7.807867620801149</v>
      </c>
      <c r="Q26" s="329">
        <v>5.9122687198969217</v>
      </c>
      <c r="R26" s="329">
        <v>6.1540781539061129</v>
      </c>
      <c r="S26" s="329">
        <v>5.6586891736786527</v>
      </c>
      <c r="T26" s="329">
        <v>6.4245622166932286</v>
      </c>
      <c r="U26" s="329">
        <v>5.6762112571572807</v>
      </c>
      <c r="V26" s="329">
        <v>5.8351554937263446</v>
      </c>
      <c r="W26" s="329">
        <v>5.3284810995383971</v>
      </c>
      <c r="X26" s="329">
        <v>4.1355435014758406</v>
      </c>
      <c r="Y26" s="329">
        <v>5.707294024703927</v>
      </c>
      <c r="DA26" s="72" t="s">
        <v>2319</v>
      </c>
    </row>
    <row r="27" spans="1:105" ht="12" customHeight="1" x14ac:dyDescent="0.25">
      <c r="A27" s="59" t="s">
        <v>28</v>
      </c>
      <c r="B27" s="230">
        <v>0.99592554400226607</v>
      </c>
      <c r="C27" s="230">
        <v>1.0269994427545359</v>
      </c>
      <c r="D27" s="230">
        <v>1.034924450629783</v>
      </c>
      <c r="E27" s="230">
        <v>1.1224234420660419</v>
      </c>
      <c r="F27" s="230">
        <v>0.77429030760169049</v>
      </c>
      <c r="G27" s="230">
        <v>1.0257300707681321</v>
      </c>
      <c r="H27" s="230">
        <v>0.78218432640720903</v>
      </c>
      <c r="I27" s="230">
        <v>0.53062013794740726</v>
      </c>
      <c r="J27" s="230">
        <v>0.46435174606209778</v>
      </c>
      <c r="K27" s="230">
        <v>0.32283492124655122</v>
      </c>
      <c r="L27" s="230">
        <v>0.31835788551219291</v>
      </c>
      <c r="M27" s="230">
        <v>0.1587528224662714</v>
      </c>
      <c r="N27" s="230">
        <v>0.17752187620540569</v>
      </c>
      <c r="O27" s="230">
        <v>0.14759466228716339</v>
      </c>
      <c r="P27" s="230">
        <v>0.15971900831461261</v>
      </c>
      <c r="Q27" s="230">
        <v>0.1349560596247924</v>
      </c>
      <c r="R27" s="230">
        <v>0.28863271643191307</v>
      </c>
      <c r="S27" s="230">
        <v>0.24286133305717769</v>
      </c>
      <c r="T27" s="230">
        <v>0.1125497066945997</v>
      </c>
      <c r="U27" s="230">
        <v>9.2800553704647876E-2</v>
      </c>
      <c r="V27" s="230">
        <v>0.1119240299287327</v>
      </c>
      <c r="W27" s="230">
        <v>6.3117945019465146E-2</v>
      </c>
      <c r="X27" s="230">
        <v>4.6674388866470518E-2</v>
      </c>
      <c r="Y27" s="230">
        <v>4.2415255405627912E-2</v>
      </c>
      <c r="DA27" s="71" t="s">
        <v>2320</v>
      </c>
    </row>
    <row r="28" spans="1:105" ht="12" customHeight="1" x14ac:dyDescent="0.25">
      <c r="A28" s="59" t="s">
        <v>31</v>
      </c>
      <c r="B28" s="230">
        <v>0</v>
      </c>
      <c r="C28" s="230">
        <v>0.22258436909168139</v>
      </c>
      <c r="D28" s="230">
        <v>0.22354164569461529</v>
      </c>
      <c r="E28" s="230">
        <v>0.21204790361303341</v>
      </c>
      <c r="F28" s="230">
        <v>0.22534900685770609</v>
      </c>
      <c r="G28" s="230">
        <v>0.2313237408412101</v>
      </c>
      <c r="H28" s="230">
        <v>0.43755933893699811</v>
      </c>
      <c r="I28" s="230">
        <v>0.41181230278239128</v>
      </c>
      <c r="J28" s="230">
        <v>0.18019082595185071</v>
      </c>
      <c r="K28" s="230">
        <v>0.37581786090867098</v>
      </c>
      <c r="L28" s="230">
        <v>0.37060606416003727</v>
      </c>
      <c r="M28" s="230">
        <v>0.36963933089436152</v>
      </c>
      <c r="N28" s="230">
        <v>0.62001166203157643</v>
      </c>
      <c r="O28" s="230">
        <v>0.72987914302163581</v>
      </c>
      <c r="P28" s="230">
        <v>0.78642338677718671</v>
      </c>
      <c r="Q28" s="230">
        <v>0.50362414665476163</v>
      </c>
      <c r="R28" s="230">
        <v>0.72384872941796496</v>
      </c>
      <c r="S28" s="230">
        <v>0.75111191878897587</v>
      </c>
      <c r="T28" s="230">
        <v>0.67044054419938159</v>
      </c>
      <c r="U28" s="230">
        <v>0.59183128897300141</v>
      </c>
      <c r="V28" s="230">
        <v>0.4746413251891316</v>
      </c>
      <c r="W28" s="230">
        <v>0.31440901155503748</v>
      </c>
      <c r="X28" s="230">
        <v>0.40988348632760763</v>
      </c>
      <c r="Y28" s="230">
        <v>1.626662045219708</v>
      </c>
      <c r="DA28" s="71" t="s">
        <v>2321</v>
      </c>
    </row>
    <row r="29" spans="1:105" ht="12" customHeight="1" x14ac:dyDescent="0.25">
      <c r="A29" s="59" t="s">
        <v>159</v>
      </c>
      <c r="B29" s="230">
        <v>2.9434304117015349</v>
      </c>
      <c r="C29" s="230">
        <v>2.5779365795968081</v>
      </c>
      <c r="D29" s="230">
        <v>1.883977085662442</v>
      </c>
      <c r="E29" s="230">
        <v>1.79478153283423</v>
      </c>
      <c r="F29" s="230">
        <v>1.907043812724355</v>
      </c>
      <c r="G29" s="230">
        <v>1.7107648652703831</v>
      </c>
      <c r="H29" s="230">
        <v>1.3890466434074351</v>
      </c>
      <c r="I29" s="230">
        <v>1.0922035342507701</v>
      </c>
      <c r="J29" s="230">
        <v>0.96126847105751456</v>
      </c>
      <c r="K29" s="230">
        <v>0.99966224591069275</v>
      </c>
      <c r="L29" s="230">
        <v>0.7886459654606891</v>
      </c>
      <c r="M29" s="230">
        <v>0.3939853274979892</v>
      </c>
      <c r="N29" s="230">
        <v>0.65761741331366397</v>
      </c>
      <c r="O29" s="230">
        <v>0.77796060133661782</v>
      </c>
      <c r="P29" s="230">
        <v>0.83658291748129843</v>
      </c>
      <c r="Q29" s="230">
        <v>0.53844566341184308</v>
      </c>
      <c r="R29" s="230">
        <v>0.57885285402979436</v>
      </c>
      <c r="S29" s="230">
        <v>0.59269214083928823</v>
      </c>
      <c r="T29" s="230">
        <v>0.8433069139697551</v>
      </c>
      <c r="U29" s="230">
        <v>0.41691278887612832</v>
      </c>
      <c r="V29" s="230">
        <v>0.38214942630311582</v>
      </c>
      <c r="W29" s="230">
        <v>0.35972542684208991</v>
      </c>
      <c r="X29" s="230">
        <v>0.6574757395264581</v>
      </c>
      <c r="Y29" s="230">
        <v>0.67826611548485827</v>
      </c>
      <c r="DA29" s="71" t="s">
        <v>2322</v>
      </c>
    </row>
    <row r="30" spans="1:105" ht="12" customHeight="1" x14ac:dyDescent="0.25">
      <c r="A30" s="59" t="s">
        <v>32</v>
      </c>
      <c r="B30" s="230">
        <v>7.7895122395867213</v>
      </c>
      <c r="C30" s="230">
        <v>5.1116128721033576</v>
      </c>
      <c r="D30" s="230">
        <v>4.8891561050208363</v>
      </c>
      <c r="E30" s="230">
        <v>2.782651177852947</v>
      </c>
      <c r="F30" s="230">
        <v>2.2179041145240639</v>
      </c>
      <c r="G30" s="230">
        <v>2.2767079551532259</v>
      </c>
      <c r="H30" s="230">
        <v>2.3925026437749759</v>
      </c>
      <c r="I30" s="230">
        <v>1.801369674597938</v>
      </c>
      <c r="J30" s="230">
        <v>0.59114532675632769</v>
      </c>
      <c r="K30" s="230">
        <v>1.232949869912169</v>
      </c>
      <c r="L30" s="230">
        <v>1.41847840806579</v>
      </c>
      <c r="M30" s="230">
        <v>0.60633098796585294</v>
      </c>
      <c r="N30" s="230">
        <v>1.1300406661685169</v>
      </c>
      <c r="O30" s="230">
        <v>0.39909301244955703</v>
      </c>
      <c r="P30" s="230">
        <v>0.21500551254989561</v>
      </c>
      <c r="Q30" s="230">
        <v>0</v>
      </c>
      <c r="R30" s="230">
        <v>0</v>
      </c>
      <c r="S30" s="230">
        <v>4.44567885582004E-2</v>
      </c>
      <c r="T30" s="230">
        <v>5.018940420260528E-2</v>
      </c>
      <c r="U30" s="230">
        <v>0.2299617285282991</v>
      </c>
      <c r="V30" s="230">
        <v>0.15114869132598879</v>
      </c>
      <c r="W30" s="230">
        <v>5.5917122915642839E-2</v>
      </c>
      <c r="X30" s="230">
        <v>0.16331542945922839</v>
      </c>
      <c r="Y30" s="230">
        <v>6.8917161513271721E-2</v>
      </c>
      <c r="DA30" s="71" t="s">
        <v>2323</v>
      </c>
    </row>
    <row r="31" spans="1:105" ht="12" customHeight="1" x14ac:dyDescent="0.25">
      <c r="A31" s="59" t="s">
        <v>35</v>
      </c>
      <c r="B31" s="230">
        <v>7.5553351581542314</v>
      </c>
      <c r="C31" s="230">
        <v>9.103466639570664</v>
      </c>
      <c r="D31" s="230">
        <v>10.372038915026019</v>
      </c>
      <c r="E31" s="230">
        <v>9.014769809091101</v>
      </c>
      <c r="F31" s="230">
        <v>11.36231753512164</v>
      </c>
      <c r="G31" s="230">
        <v>11.20446308573128</v>
      </c>
      <c r="H31" s="230">
        <v>11.034107502516861</v>
      </c>
      <c r="I31" s="230">
        <v>8.7578164240419376</v>
      </c>
      <c r="J31" s="230">
        <v>6.8617376562471746</v>
      </c>
      <c r="K31" s="230">
        <v>6.2200045497001701</v>
      </c>
      <c r="L31" s="230">
        <v>6.0154599469552474</v>
      </c>
      <c r="M31" s="230">
        <v>5.9151263320599821</v>
      </c>
      <c r="N31" s="230">
        <v>6.4300692328801254</v>
      </c>
      <c r="O31" s="230">
        <v>5.5990017753080146</v>
      </c>
      <c r="P31" s="230">
        <v>5.8101367956781562</v>
      </c>
      <c r="Q31" s="230">
        <v>4.735242850205525</v>
      </c>
      <c r="R31" s="230">
        <v>4.5627438540264409</v>
      </c>
      <c r="S31" s="230">
        <v>4.0275669924350099</v>
      </c>
      <c r="T31" s="230">
        <v>4.7480756476268882</v>
      </c>
      <c r="U31" s="230">
        <v>4.3447048970752036</v>
      </c>
      <c r="V31" s="230">
        <v>4.7152920209793754</v>
      </c>
      <c r="W31" s="230">
        <v>4.5353115932061616</v>
      </c>
      <c r="X31" s="230">
        <v>2.8581944572960758</v>
      </c>
      <c r="Y31" s="230">
        <v>3.2910334470804599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198.83456611813261</v>
      </c>
      <c r="C34" s="261">
        <v>172.05604801126151</v>
      </c>
      <c r="D34" s="261">
        <v>177.3621694863933</v>
      </c>
      <c r="E34" s="261">
        <v>151.84656322765119</v>
      </c>
      <c r="F34" s="261">
        <v>157.20694108522321</v>
      </c>
      <c r="G34" s="261">
        <v>154.16174796991109</v>
      </c>
      <c r="H34" s="261">
        <v>161.73489023300399</v>
      </c>
      <c r="I34" s="261">
        <v>136.23237354641179</v>
      </c>
      <c r="J34" s="261">
        <v>114.550023842603</v>
      </c>
      <c r="K34" s="261">
        <v>103.2546475875355</v>
      </c>
      <c r="L34" s="261">
        <v>104.9744337940909</v>
      </c>
      <c r="M34" s="261">
        <v>91.877794926519883</v>
      </c>
      <c r="N34" s="261">
        <v>92.103862912292584</v>
      </c>
      <c r="O34" s="261">
        <v>91.180235045712834</v>
      </c>
      <c r="P34" s="261">
        <v>85.270783279840145</v>
      </c>
      <c r="Q34" s="261">
        <v>75.95455622948927</v>
      </c>
      <c r="R34" s="261">
        <v>71.938884734120961</v>
      </c>
      <c r="S34" s="261">
        <v>66.426682875407465</v>
      </c>
      <c r="T34" s="261">
        <v>66.721407232826706</v>
      </c>
      <c r="U34" s="261">
        <v>60.333904208967539</v>
      </c>
      <c r="V34" s="261">
        <v>58.713496153268522</v>
      </c>
      <c r="W34" s="261">
        <v>65.874856575983216</v>
      </c>
      <c r="X34" s="261">
        <v>53.470446289149727</v>
      </c>
      <c r="Y34" s="261">
        <v>70.204840086983438</v>
      </c>
      <c r="DA34" s="70" t="s">
        <v>2327</v>
      </c>
    </row>
    <row r="35" spans="1:105" ht="12" customHeight="1" x14ac:dyDescent="0.25">
      <c r="A35" s="64" t="s">
        <v>28</v>
      </c>
      <c r="B35" s="229">
        <v>9.2719335752962433</v>
      </c>
      <c r="C35" s="229">
        <v>9.1634262444193162</v>
      </c>
      <c r="D35" s="229">
        <v>9.1906791902522578</v>
      </c>
      <c r="E35" s="229">
        <v>10.641136663875351</v>
      </c>
      <c r="F35" s="229">
        <v>6.7962315871508494</v>
      </c>
      <c r="G35" s="229">
        <v>8.6719268103394835</v>
      </c>
      <c r="H35" s="229">
        <v>7.1254699537693016</v>
      </c>
      <c r="I35" s="229">
        <v>5.1899309729631531</v>
      </c>
      <c r="J35" s="229">
        <v>5.3473074406892218</v>
      </c>
      <c r="K35" s="229">
        <v>3.548636640817203</v>
      </c>
      <c r="L35" s="229">
        <v>3.5551969061840558</v>
      </c>
      <c r="M35" s="229">
        <v>1.7678231694974409</v>
      </c>
      <c r="N35" s="229">
        <v>1.726967804921429</v>
      </c>
      <c r="O35" s="229">
        <v>1.6658266209165531</v>
      </c>
      <c r="P35" s="229">
        <v>1.646149893755658</v>
      </c>
      <c r="Q35" s="229">
        <v>1.6887358725844861</v>
      </c>
      <c r="R35" s="229">
        <v>3.281473670108078</v>
      </c>
      <c r="S35" s="229">
        <v>2.7787167259134948</v>
      </c>
      <c r="T35" s="229">
        <v>1.1245151682849699</v>
      </c>
      <c r="U35" s="229">
        <v>0.97516533931700367</v>
      </c>
      <c r="V35" s="229">
        <v>1.1248231625304219</v>
      </c>
      <c r="W35" s="229">
        <v>0.77984903902716241</v>
      </c>
      <c r="X35" s="229">
        <v>0.60293555467614701</v>
      </c>
      <c r="Y35" s="229">
        <v>0.52126832446823135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0</v>
      </c>
      <c r="C37" s="229">
        <v>1.9860141733491921</v>
      </c>
      <c r="D37" s="229">
        <v>1.9851686275167419</v>
      </c>
      <c r="E37" s="229">
        <v>2.0103203809438872</v>
      </c>
      <c r="F37" s="229">
        <v>1.9779713416318001</v>
      </c>
      <c r="G37" s="229">
        <v>1.955702194210486</v>
      </c>
      <c r="H37" s="229">
        <v>3.9860373281931318</v>
      </c>
      <c r="I37" s="229">
        <v>4.0278860005676043</v>
      </c>
      <c r="J37" s="229">
        <v>2.0750126440300161</v>
      </c>
      <c r="K37" s="229">
        <v>4.1310308883082136</v>
      </c>
      <c r="L37" s="229">
        <v>4.1386678096413956</v>
      </c>
      <c r="M37" s="229">
        <v>4.1161912170186241</v>
      </c>
      <c r="N37" s="229">
        <v>6.0315956652318938</v>
      </c>
      <c r="O37" s="229">
        <v>8.2377783021151014</v>
      </c>
      <c r="P37" s="229">
        <v>8.1053018563714119</v>
      </c>
      <c r="Q37" s="229">
        <v>6.3019635066420223</v>
      </c>
      <c r="R37" s="229">
        <v>8.2294570625591437</v>
      </c>
      <c r="S37" s="229">
        <v>8.5939051124310772</v>
      </c>
      <c r="T37" s="229">
        <v>6.6985564292155466</v>
      </c>
      <c r="U37" s="229">
        <v>6.2190723728501958</v>
      </c>
      <c r="V37" s="229">
        <v>4.7700887540130648</v>
      </c>
      <c r="W37" s="229">
        <v>3.8846569774580049</v>
      </c>
      <c r="X37" s="229">
        <v>5.2948379868142688</v>
      </c>
      <c r="Y37" s="229">
        <v>19.99109496521471</v>
      </c>
      <c r="DA37" s="73" t="s">
        <v>2330</v>
      </c>
    </row>
    <row r="38" spans="1:105" ht="12" customHeight="1" x14ac:dyDescent="0.25">
      <c r="A38" s="64" t="s">
        <v>159</v>
      </c>
      <c r="B38" s="229">
        <v>27.40294334768204</v>
      </c>
      <c r="C38" s="229">
        <v>23.00169866360099</v>
      </c>
      <c r="D38" s="229">
        <v>16.730717865998031</v>
      </c>
      <c r="E38" s="229">
        <v>17.01542827503151</v>
      </c>
      <c r="F38" s="229">
        <v>16.738826859737831</v>
      </c>
      <c r="G38" s="229">
        <v>14.4634813038241</v>
      </c>
      <c r="H38" s="229">
        <v>12.65380778907481</v>
      </c>
      <c r="I38" s="229">
        <v>10.68270980652024</v>
      </c>
      <c r="J38" s="229">
        <v>11.06962144834575</v>
      </c>
      <c r="K38" s="229">
        <v>10.988396362396919</v>
      </c>
      <c r="L38" s="229">
        <v>8.8070433435926176</v>
      </c>
      <c r="M38" s="229">
        <v>4.3873008339172044</v>
      </c>
      <c r="N38" s="229">
        <v>6.397431826567316</v>
      </c>
      <c r="O38" s="229">
        <v>8.7804495071059101</v>
      </c>
      <c r="P38" s="229">
        <v>8.6222729233139344</v>
      </c>
      <c r="Q38" s="229">
        <v>6.7376930666852992</v>
      </c>
      <c r="R38" s="229">
        <v>6.5809947771938191</v>
      </c>
      <c r="S38" s="229">
        <v>6.7813329702833602</v>
      </c>
      <c r="T38" s="229">
        <v>8.4257120176402882</v>
      </c>
      <c r="U38" s="229">
        <v>4.380996502714031</v>
      </c>
      <c r="V38" s="229">
        <v>3.8405561926885898</v>
      </c>
      <c r="W38" s="229">
        <v>4.4445605500927758</v>
      </c>
      <c r="X38" s="229">
        <v>8.4932124303028207</v>
      </c>
      <c r="Y38" s="229">
        <v>8.3356480629716039</v>
      </c>
      <c r="DA38" s="73" t="s">
        <v>2331</v>
      </c>
    </row>
    <row r="39" spans="1:105" ht="12" customHeight="1" x14ac:dyDescent="0.25">
      <c r="A39" s="64" t="s">
        <v>32</v>
      </c>
      <c r="B39" s="229">
        <v>72.51931683483437</v>
      </c>
      <c r="C39" s="229">
        <v>45.608483893538782</v>
      </c>
      <c r="D39" s="229">
        <v>43.418304828884537</v>
      </c>
      <c r="E39" s="229">
        <v>26.380927519584588</v>
      </c>
      <c r="F39" s="229">
        <v>19.467362373537949</v>
      </c>
      <c r="G39" s="229">
        <v>19.24818752834388</v>
      </c>
      <c r="H39" s="229">
        <v>21.794997837449749</v>
      </c>
      <c r="I39" s="229">
        <v>17.618977493234581</v>
      </c>
      <c r="J39" s="229">
        <v>6.8074166428784082</v>
      </c>
      <c r="K39" s="229">
        <v>13.55271935194299</v>
      </c>
      <c r="L39" s="229">
        <v>15.840568986475549</v>
      </c>
      <c r="M39" s="229">
        <v>6.7519175549653081</v>
      </c>
      <c r="N39" s="229">
        <v>10.99325835463182</v>
      </c>
      <c r="O39" s="229">
        <v>4.5043618384163864</v>
      </c>
      <c r="P39" s="229">
        <v>2.2159623038963621</v>
      </c>
      <c r="Q39" s="229">
        <v>0</v>
      </c>
      <c r="R39" s="229">
        <v>0</v>
      </c>
      <c r="S39" s="229">
        <v>0.50865578473122897</v>
      </c>
      <c r="T39" s="229">
        <v>0.5014561829659846</v>
      </c>
      <c r="U39" s="229">
        <v>2.4164802695459771</v>
      </c>
      <c r="V39" s="229">
        <v>1.519026335076483</v>
      </c>
      <c r="W39" s="229">
        <v>0.69087982122167835</v>
      </c>
      <c r="X39" s="229">
        <v>2.1096940193449432</v>
      </c>
      <c r="Y39" s="229">
        <v>0.84696727546671779</v>
      </c>
      <c r="DA39" s="73" t="s">
        <v>2332</v>
      </c>
    </row>
    <row r="40" spans="1:105" ht="12" customHeight="1" x14ac:dyDescent="0.25">
      <c r="A40" s="64" t="s">
        <v>33</v>
      </c>
      <c r="B40" s="229">
        <v>19.30121282436674</v>
      </c>
      <c r="C40" s="229">
        <v>11.070533718926651</v>
      </c>
      <c r="D40" s="229">
        <v>13.9280806063455</v>
      </c>
      <c r="E40" s="229">
        <v>10.33421540368052</v>
      </c>
      <c r="F40" s="229">
        <v>12.495297508410509</v>
      </c>
      <c r="G40" s="229">
        <v>15.09549749949548</v>
      </c>
      <c r="H40" s="229">
        <v>15.65709209570578</v>
      </c>
      <c r="I40" s="229">
        <v>13.053732983116619</v>
      </c>
      <c r="J40" s="229">
        <v>10.23336652550136</v>
      </c>
      <c r="K40" s="229">
        <v>2.6628964020402122</v>
      </c>
      <c r="L40" s="229">
        <v>5.456531831685175</v>
      </c>
      <c r="M40" s="229">
        <v>8.9855135391401326</v>
      </c>
      <c r="N40" s="229">
        <v>4.4016282652285561</v>
      </c>
      <c r="O40" s="229">
        <v>4.7987055348901633</v>
      </c>
      <c r="P40" s="229">
        <v>4.7987055348886978</v>
      </c>
      <c r="Q40" s="229">
        <v>1.9729928717005381</v>
      </c>
      <c r="R40" s="229">
        <v>1.972992871706247</v>
      </c>
      <c r="S40" s="229">
        <v>1.682353032070276</v>
      </c>
      <c r="T40" s="229">
        <v>2.5318338040343531</v>
      </c>
      <c r="U40" s="229">
        <v>0.68722910142942994</v>
      </c>
      <c r="V40" s="229">
        <v>7.0878830703063736E-2</v>
      </c>
      <c r="W40" s="229">
        <v>3.9207717834918679E-2</v>
      </c>
      <c r="X40" s="229">
        <v>4.7867536524600199E-2</v>
      </c>
      <c r="Y40" s="229">
        <v>6.4237017310050673E-2</v>
      </c>
      <c r="DA40" s="73" t="s">
        <v>2333</v>
      </c>
    </row>
    <row r="41" spans="1:105" ht="12" customHeight="1" x14ac:dyDescent="0.25">
      <c r="A41" s="64" t="s">
        <v>35</v>
      </c>
      <c r="B41" s="229">
        <v>70.339159535953186</v>
      </c>
      <c r="C41" s="229">
        <v>81.225891317426573</v>
      </c>
      <c r="D41" s="229">
        <v>92.109218367396224</v>
      </c>
      <c r="E41" s="229">
        <v>85.464534984535405</v>
      </c>
      <c r="F41" s="229">
        <v>99.731251414754283</v>
      </c>
      <c r="G41" s="229">
        <v>94.726952633697692</v>
      </c>
      <c r="H41" s="229">
        <v>100.5174852288112</v>
      </c>
      <c r="I41" s="229">
        <v>85.659136290009627</v>
      </c>
      <c r="J41" s="229">
        <v>79.017299141158233</v>
      </c>
      <c r="K41" s="229">
        <v>68.370967942029992</v>
      </c>
      <c r="L41" s="229">
        <v>67.176424916512133</v>
      </c>
      <c r="M41" s="229">
        <v>65.869048611981171</v>
      </c>
      <c r="N41" s="229">
        <v>62.55298099571155</v>
      </c>
      <c r="O41" s="229">
        <v>63.193113242268723</v>
      </c>
      <c r="P41" s="229">
        <v>59.882390767614083</v>
      </c>
      <c r="Q41" s="229">
        <v>59.253170911876921</v>
      </c>
      <c r="R41" s="229">
        <v>51.873966352553673</v>
      </c>
      <c r="S41" s="229">
        <v>46.081719249978029</v>
      </c>
      <c r="T41" s="229">
        <v>47.439333630685567</v>
      </c>
      <c r="U41" s="229">
        <v>45.654960623110902</v>
      </c>
      <c r="V41" s="229">
        <v>47.388122878256887</v>
      </c>
      <c r="W41" s="229">
        <v>56.035702470348667</v>
      </c>
      <c r="X41" s="229">
        <v>36.921898761486958</v>
      </c>
      <c r="Y41" s="229">
        <v>40.445624441552127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33.719983785800501</v>
      </c>
      <c r="C45" s="261">
        <f t="shared" si="2"/>
        <v>30.860050544722121</v>
      </c>
      <c r="D45" s="261">
        <f t="shared" si="2"/>
        <v>31.433952264326159</v>
      </c>
      <c r="E45" s="261">
        <f t="shared" si="2"/>
        <v>26.74867805644978</v>
      </c>
      <c r="F45" s="261">
        <f t="shared" si="2"/>
        <v>28.185612670197003</v>
      </c>
      <c r="G45" s="261">
        <f t="shared" si="2"/>
        <v>28.278142687712229</v>
      </c>
      <c r="H45" s="261">
        <f t="shared" si="2"/>
        <v>28.405143370874541</v>
      </c>
      <c r="I45" s="261">
        <f t="shared" si="2"/>
        <v>24.137667252774651</v>
      </c>
      <c r="J45" s="261">
        <f t="shared" si="2"/>
        <v>19.536249334639756</v>
      </c>
      <c r="K45" s="261">
        <f t="shared" si="2"/>
        <v>18.043168312420843</v>
      </c>
      <c r="L45" s="261">
        <f t="shared" si="2"/>
        <v>18.111489427551053</v>
      </c>
      <c r="M45" s="261">
        <f t="shared" si="2"/>
        <v>15.988888183731898</v>
      </c>
      <c r="N45" s="261">
        <f t="shared" si="2"/>
        <v>16.937728294711743</v>
      </c>
      <c r="O45" s="261">
        <f t="shared" si="2"/>
        <v>16.481019159001935</v>
      </c>
      <c r="P45" s="261">
        <f t="shared" si="2"/>
        <v>15.721041880955571</v>
      </c>
      <c r="Q45" s="261">
        <f t="shared" si="2"/>
        <v>13.3494036351397</v>
      </c>
      <c r="R45" s="261">
        <f t="shared" si="2"/>
        <v>13.40843126408061</v>
      </c>
      <c r="S45" s="261">
        <f t="shared" si="2"/>
        <v>12.841594696512791</v>
      </c>
      <c r="T45" s="261">
        <f t="shared" si="2"/>
        <v>13.507515840881943</v>
      </c>
      <c r="U45" s="261">
        <f t="shared" si="2"/>
        <v>12.346181905026427</v>
      </c>
      <c r="V45" s="261">
        <f t="shared" si="2"/>
        <v>12.406010430191339</v>
      </c>
      <c r="W45" s="261">
        <f t="shared" si="2"/>
        <v>12.569552277496195</v>
      </c>
      <c r="X45" s="261">
        <f t="shared" si="2"/>
        <v>10.60186594424485</v>
      </c>
      <c r="Y45" s="261">
        <f t="shared" si="2"/>
        <v>12.899970904165901</v>
      </c>
      <c r="DA45" s="70"/>
    </row>
    <row r="46" spans="1:105" ht="12" customHeight="1" x14ac:dyDescent="0.25">
      <c r="A46" s="165" t="s">
        <v>2184</v>
      </c>
      <c r="B46" s="346">
        <v>19.35004557262241</v>
      </c>
      <c r="C46" s="346">
        <v>18.425417938354801</v>
      </c>
      <c r="D46" s="346">
        <v>18.615841879231169</v>
      </c>
      <c r="E46" s="346">
        <v>15.77460159648259</v>
      </c>
      <c r="F46" s="346">
        <v>16.82413727795949</v>
      </c>
      <c r="G46" s="346">
        <v>17.136745915447829</v>
      </c>
      <c r="H46" s="346">
        <v>16.716429356317381</v>
      </c>
      <c r="I46" s="346">
        <v>14.292041169161781</v>
      </c>
      <c r="J46" s="346">
        <v>11.25762456092558</v>
      </c>
      <c r="K46" s="346">
        <v>10.58086970396449</v>
      </c>
      <c r="L46" s="346">
        <v>10.5249004504201</v>
      </c>
      <c r="M46" s="346">
        <v>9.3488041076425947</v>
      </c>
      <c r="N46" s="346">
        <v>10.28130609869212</v>
      </c>
      <c r="O46" s="346">
        <v>9.8913483112706899</v>
      </c>
      <c r="P46" s="346">
        <v>9.5584519900580336</v>
      </c>
      <c r="Q46" s="346">
        <v>7.8601051628677467</v>
      </c>
      <c r="R46" s="346">
        <v>8.2093486853499229</v>
      </c>
      <c r="S46" s="346">
        <v>8.0408834959318014</v>
      </c>
      <c r="T46" s="346">
        <v>8.6855046677221583</v>
      </c>
      <c r="U46" s="346">
        <v>7.9858008477027944</v>
      </c>
      <c r="V46" s="346">
        <v>8.1627376005523065</v>
      </c>
      <c r="W46" s="346">
        <v>7.8087220190569369</v>
      </c>
      <c r="X46" s="346">
        <v>6.7375126559457046</v>
      </c>
      <c r="Y46" s="346">
        <v>7.8262091633797279</v>
      </c>
      <c r="DA46" s="167" t="s">
        <v>2338</v>
      </c>
    </row>
    <row r="47" spans="1:105" ht="12" customHeight="1" x14ac:dyDescent="0.25">
      <c r="A47" s="59" t="s">
        <v>28</v>
      </c>
      <c r="B47" s="230">
        <v>0.9993259410397255</v>
      </c>
      <c r="C47" s="230">
        <v>1.0487897562889861</v>
      </c>
      <c r="D47" s="230">
        <v>1.0468576766383739</v>
      </c>
      <c r="E47" s="230">
        <v>1.186184060878988</v>
      </c>
      <c r="F47" s="230">
        <v>0.79012808070511975</v>
      </c>
      <c r="G47" s="230">
        <v>1.0686173377325801</v>
      </c>
      <c r="H47" s="230">
        <v>0.81540396029787576</v>
      </c>
      <c r="I47" s="230">
        <v>0.60217182777384715</v>
      </c>
      <c r="J47" s="230">
        <v>0.57706967542233811</v>
      </c>
      <c r="K47" s="230">
        <v>0.37326780258514058</v>
      </c>
      <c r="L47" s="230">
        <v>0.37599359292525991</v>
      </c>
      <c r="M47" s="230">
        <v>0.19937963139592929</v>
      </c>
      <c r="N47" s="230">
        <v>0.20245190668671309</v>
      </c>
      <c r="O47" s="230">
        <v>0.1907499372491232</v>
      </c>
      <c r="P47" s="230">
        <v>0.19552924652662801</v>
      </c>
      <c r="Q47" s="230">
        <v>0.1794182354139702</v>
      </c>
      <c r="R47" s="230">
        <v>0.38502705879439358</v>
      </c>
      <c r="S47" s="230">
        <v>0.34510106931884188</v>
      </c>
      <c r="T47" s="230">
        <v>0.1521583836960424</v>
      </c>
      <c r="U47" s="230">
        <v>0.13056010547659061</v>
      </c>
      <c r="V47" s="230">
        <v>0.15656934737846659</v>
      </c>
      <c r="W47" s="230">
        <v>9.2497369862833828E-2</v>
      </c>
      <c r="X47" s="230">
        <v>7.6040618502538446E-2</v>
      </c>
      <c r="Y47" s="230">
        <v>5.8162530103718808E-2</v>
      </c>
      <c r="DA47" s="71" t="s">
        <v>2339</v>
      </c>
    </row>
    <row r="48" spans="1:105" ht="12" customHeight="1" x14ac:dyDescent="0.25">
      <c r="A48" s="59" t="s">
        <v>31</v>
      </c>
      <c r="B48" s="230">
        <v>0</v>
      </c>
      <c r="C48" s="230">
        <v>0.22730704272562871</v>
      </c>
      <c r="D48" s="230">
        <v>0.2261191990404493</v>
      </c>
      <c r="E48" s="230">
        <v>0.22409354079918131</v>
      </c>
      <c r="F48" s="230">
        <v>0.22995842325444529</v>
      </c>
      <c r="G48" s="230">
        <v>0.24099572308234929</v>
      </c>
      <c r="H48" s="230">
        <v>0.45614263261113108</v>
      </c>
      <c r="I48" s="230">
        <v>0.467343301416141</v>
      </c>
      <c r="J48" s="230">
        <v>0.22393080747070529</v>
      </c>
      <c r="K48" s="230">
        <v>0.43452767306574708</v>
      </c>
      <c r="L48" s="230">
        <v>0.43770081397303712</v>
      </c>
      <c r="M48" s="230">
        <v>0.46423460319147208</v>
      </c>
      <c r="N48" s="230">
        <v>0.70708211195927173</v>
      </c>
      <c r="O48" s="230">
        <v>0.94328885999916945</v>
      </c>
      <c r="P48" s="230">
        <v>0.9627455985988238</v>
      </c>
      <c r="Q48" s="230">
        <v>0.66954648761888003</v>
      </c>
      <c r="R48" s="230">
        <v>0.96559167216098307</v>
      </c>
      <c r="S48" s="230">
        <v>1.0673149286023891</v>
      </c>
      <c r="T48" s="230">
        <v>0.90638307789182115</v>
      </c>
      <c r="U48" s="230">
        <v>0.83264110426090743</v>
      </c>
      <c r="V48" s="230">
        <v>0.66397075383215109</v>
      </c>
      <c r="W48" s="230">
        <v>0.46075655062986598</v>
      </c>
      <c r="X48" s="230">
        <v>0.66777079617464608</v>
      </c>
      <c r="Y48" s="230">
        <v>2.230583766828258</v>
      </c>
      <c r="DA48" s="71" t="s">
        <v>2340</v>
      </c>
    </row>
    <row r="49" spans="1:105" ht="12" customHeight="1" x14ac:dyDescent="0.25">
      <c r="A49" s="59" t="s">
        <v>159</v>
      </c>
      <c r="B49" s="230">
        <v>2.9534801911375541</v>
      </c>
      <c r="C49" s="230">
        <v>2.6326338306397838</v>
      </c>
      <c r="D49" s="230">
        <v>1.9057003373882431</v>
      </c>
      <c r="E49" s="230">
        <v>1.896736264781842</v>
      </c>
      <c r="F49" s="230">
        <v>1.946051568481727</v>
      </c>
      <c r="G49" s="230">
        <v>1.7822944338978339</v>
      </c>
      <c r="H49" s="230">
        <v>1.4480399259281991</v>
      </c>
      <c r="I49" s="230">
        <v>1.2394821671582119</v>
      </c>
      <c r="J49" s="230">
        <v>1.194609235974972</v>
      </c>
      <c r="K49" s="230">
        <v>1.1558282741458441</v>
      </c>
      <c r="L49" s="230">
        <v>0.93142291613888117</v>
      </c>
      <c r="M49" s="230">
        <v>0.49481104116207342</v>
      </c>
      <c r="N49" s="230">
        <v>0.74996897307286015</v>
      </c>
      <c r="O49" s="230">
        <v>1.0054288792539641</v>
      </c>
      <c r="P49" s="230">
        <v>1.024151284422925</v>
      </c>
      <c r="Q49" s="230">
        <v>0.71584018579266573</v>
      </c>
      <c r="R49" s="230">
        <v>0.77217168800892677</v>
      </c>
      <c r="S49" s="230">
        <v>0.84220361061905535</v>
      </c>
      <c r="T49" s="230">
        <v>1.1400848634596421</v>
      </c>
      <c r="U49" s="230">
        <v>0.58655013916668763</v>
      </c>
      <c r="V49" s="230">
        <v>0.53458481003081004</v>
      </c>
      <c r="W49" s="230">
        <v>0.52716633669580315</v>
      </c>
      <c r="X49" s="230">
        <v>1.071141221088822</v>
      </c>
      <c r="Y49" s="230">
        <v>0.93008218347274341</v>
      </c>
      <c r="DA49" s="71" t="s">
        <v>2341</v>
      </c>
    </row>
    <row r="50" spans="1:105" ht="12" customHeight="1" x14ac:dyDescent="0.25">
      <c r="A50" s="59" t="s">
        <v>32</v>
      </c>
      <c r="B50" s="230">
        <v>7.8161080373371226</v>
      </c>
      <c r="C50" s="230">
        <v>5.2200682835796481</v>
      </c>
      <c r="D50" s="230">
        <v>4.9455306594697106</v>
      </c>
      <c r="E50" s="230">
        <v>2.9407230377152951</v>
      </c>
      <c r="F50" s="230">
        <v>2.2632703832040848</v>
      </c>
      <c r="G50" s="230">
        <v>2.371900427963952</v>
      </c>
      <c r="H50" s="230">
        <v>2.4941130433002661</v>
      </c>
      <c r="I50" s="230">
        <v>2.0442761061521102</v>
      </c>
      <c r="J50" s="230">
        <v>0.73464145387984903</v>
      </c>
      <c r="K50" s="230">
        <v>1.425559808903935</v>
      </c>
      <c r="L50" s="230">
        <v>1.6752806115591961</v>
      </c>
      <c r="M50" s="230">
        <v>0.76149858003466786</v>
      </c>
      <c r="N50" s="230">
        <v>1.288736308952853</v>
      </c>
      <c r="O50" s="230">
        <v>0.5157840121155749</v>
      </c>
      <c r="P50" s="230">
        <v>0.26321141304072521</v>
      </c>
      <c r="Q50" s="230">
        <v>0</v>
      </c>
      <c r="R50" s="230">
        <v>0</v>
      </c>
      <c r="S50" s="230">
        <v>6.3172202329567925E-2</v>
      </c>
      <c r="T50" s="230">
        <v>6.7852141479656139E-2</v>
      </c>
      <c r="U50" s="230">
        <v>0.32353069387699263</v>
      </c>
      <c r="V50" s="230">
        <v>0.21144031333653859</v>
      </c>
      <c r="W50" s="230">
        <v>8.1944790794419714E-2</v>
      </c>
      <c r="X50" s="230">
        <v>0.2660689634869236</v>
      </c>
      <c r="Y50" s="230">
        <v>9.4503650699381631E-2</v>
      </c>
      <c r="DA50" s="71" t="s">
        <v>2342</v>
      </c>
    </row>
    <row r="51" spans="1:105" ht="12" customHeight="1" x14ac:dyDescent="0.25">
      <c r="A51" s="59" t="s">
        <v>35</v>
      </c>
      <c r="B51" s="230">
        <v>7.581131403108003</v>
      </c>
      <c r="C51" s="230">
        <v>9.296619025120755</v>
      </c>
      <c r="D51" s="230">
        <v>10.49163400669439</v>
      </c>
      <c r="E51" s="230">
        <v>9.5268646923072815</v>
      </c>
      <c r="F51" s="230">
        <v>11.594728822314121</v>
      </c>
      <c r="G51" s="230">
        <v>11.67293799277112</v>
      </c>
      <c r="H51" s="230">
        <v>11.50272979417991</v>
      </c>
      <c r="I51" s="230">
        <v>9.9387677666614653</v>
      </c>
      <c r="J51" s="230">
        <v>8.5273733881777183</v>
      </c>
      <c r="K51" s="230">
        <v>7.191686145263823</v>
      </c>
      <c r="L51" s="230">
        <v>7.1045025158237278</v>
      </c>
      <c r="M51" s="230">
        <v>7.4288802518584518</v>
      </c>
      <c r="N51" s="230">
        <v>7.3330667980204218</v>
      </c>
      <c r="O51" s="230">
        <v>7.236096622652858</v>
      </c>
      <c r="P51" s="230">
        <v>7.1128144474689314</v>
      </c>
      <c r="Q51" s="230">
        <v>6.2953002540422309</v>
      </c>
      <c r="R51" s="230">
        <v>6.0865582663856186</v>
      </c>
      <c r="S51" s="230">
        <v>5.7230916850619469</v>
      </c>
      <c r="T51" s="230">
        <v>6.4190262011949963</v>
      </c>
      <c r="U51" s="230">
        <v>6.1125188049216153</v>
      </c>
      <c r="V51" s="230">
        <v>6.5961723759743398</v>
      </c>
      <c r="W51" s="230">
        <v>6.646356971074014</v>
      </c>
      <c r="X51" s="230">
        <v>4.6564910566927749</v>
      </c>
      <c r="Y51" s="230">
        <v>4.5128770322756253</v>
      </c>
      <c r="DA51" s="71" t="s">
        <v>2343</v>
      </c>
    </row>
    <row r="52" spans="1:105" ht="12" customHeight="1" x14ac:dyDescent="0.25">
      <c r="A52" s="165" t="s">
        <v>2191</v>
      </c>
      <c r="B52" s="346">
        <v>14.36993821317809</v>
      </c>
      <c r="C52" s="346">
        <v>12.43463260636732</v>
      </c>
      <c r="D52" s="346">
        <v>12.81811038509499</v>
      </c>
      <c r="E52" s="346">
        <v>10.97407645996719</v>
      </c>
      <c r="F52" s="346">
        <v>11.36147539223751</v>
      </c>
      <c r="G52" s="346">
        <v>11.1413967722644</v>
      </c>
      <c r="H52" s="346">
        <v>11.68871401455716</v>
      </c>
      <c r="I52" s="346">
        <v>9.8456260836128706</v>
      </c>
      <c r="J52" s="346">
        <v>8.278624773714176</v>
      </c>
      <c r="K52" s="346">
        <v>7.4622986084563534</v>
      </c>
      <c r="L52" s="346">
        <v>7.586588977130952</v>
      </c>
      <c r="M52" s="346">
        <v>6.6400840760893036</v>
      </c>
      <c r="N52" s="346">
        <v>6.6564221960196237</v>
      </c>
      <c r="O52" s="346">
        <v>6.5896708477312451</v>
      </c>
      <c r="P52" s="346">
        <v>6.1625898908975367</v>
      </c>
      <c r="Q52" s="346">
        <v>5.4892984722719529</v>
      </c>
      <c r="R52" s="346">
        <v>5.1990825787306871</v>
      </c>
      <c r="S52" s="346">
        <v>4.8007112005809898</v>
      </c>
      <c r="T52" s="346">
        <v>4.822011173159785</v>
      </c>
      <c r="U52" s="346">
        <v>4.3603810573236323</v>
      </c>
      <c r="V52" s="346">
        <v>4.2432728296390323</v>
      </c>
      <c r="W52" s="346">
        <v>4.7608302584392579</v>
      </c>
      <c r="X52" s="346">
        <v>3.864353288299144</v>
      </c>
      <c r="Y52" s="346">
        <v>5.073761740786173</v>
      </c>
      <c r="DA52" s="167" t="s">
        <v>2344</v>
      </c>
    </row>
    <row r="53" spans="1:105" ht="12" customHeight="1" x14ac:dyDescent="0.25">
      <c r="A53" s="64" t="s">
        <v>28</v>
      </c>
      <c r="B53" s="229">
        <v>0.67009029262315933</v>
      </c>
      <c r="C53" s="229">
        <v>0.66224837825776761</v>
      </c>
      <c r="D53" s="229">
        <v>0.66421797114793824</v>
      </c>
      <c r="E53" s="229">
        <v>0.76904372998718784</v>
      </c>
      <c r="F53" s="229">
        <v>0.49116926647343512</v>
      </c>
      <c r="G53" s="229">
        <v>0.6267273084688102</v>
      </c>
      <c r="H53" s="229">
        <v>0.51496359498522914</v>
      </c>
      <c r="I53" s="229">
        <v>0.37508059523126619</v>
      </c>
      <c r="J53" s="229">
        <v>0.38645432245376649</v>
      </c>
      <c r="K53" s="229">
        <v>0.25646289910812797</v>
      </c>
      <c r="L53" s="229">
        <v>0.25693701490109189</v>
      </c>
      <c r="M53" s="229">
        <v>0.12776203963655899</v>
      </c>
      <c r="N53" s="229">
        <v>0.12480938871626911</v>
      </c>
      <c r="O53" s="229">
        <v>0.1203906648817592</v>
      </c>
      <c r="P53" s="229">
        <v>0.1189686115684956</v>
      </c>
      <c r="Q53" s="229">
        <v>0.1220463354093011</v>
      </c>
      <c r="R53" s="229">
        <v>0.2371548106962855</v>
      </c>
      <c r="S53" s="229">
        <v>0.20082015135928649</v>
      </c>
      <c r="T53" s="229">
        <v>8.126963939678368E-2</v>
      </c>
      <c r="U53" s="229">
        <v>7.0476003982590574E-2</v>
      </c>
      <c r="V53" s="229">
        <v>8.1291898395123699E-2</v>
      </c>
      <c r="W53" s="229">
        <v>5.636033374483105E-2</v>
      </c>
      <c r="X53" s="229">
        <v>4.3574650204818537E-2</v>
      </c>
      <c r="Y53" s="229">
        <v>3.7672492068833753E-2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</v>
      </c>
      <c r="C55" s="229">
        <v>0.14353088358172181</v>
      </c>
      <c r="D55" s="229">
        <v>0.14346977528648949</v>
      </c>
      <c r="E55" s="229">
        <v>0.1452875132671505</v>
      </c>
      <c r="F55" s="229">
        <v>0.14294962149488091</v>
      </c>
      <c r="G55" s="229">
        <v>0.14134021182959011</v>
      </c>
      <c r="H55" s="229">
        <v>0.28807420781920701</v>
      </c>
      <c r="I55" s="229">
        <v>0.29109864591397672</v>
      </c>
      <c r="J55" s="229">
        <v>0.1499628765179547</v>
      </c>
      <c r="K55" s="229">
        <v>0.29855301208769902</v>
      </c>
      <c r="L55" s="229">
        <v>0.29910493869603078</v>
      </c>
      <c r="M55" s="229">
        <v>0.29748053679480357</v>
      </c>
      <c r="N55" s="229">
        <v>0.43590839725905672</v>
      </c>
      <c r="O55" s="229">
        <v>0.59535103742939133</v>
      </c>
      <c r="P55" s="229">
        <v>0.58577685534825708</v>
      </c>
      <c r="Q55" s="229">
        <v>0.45544810432178962</v>
      </c>
      <c r="R55" s="229">
        <v>0.5947496545782569</v>
      </c>
      <c r="S55" s="229">
        <v>0.62108861596116582</v>
      </c>
      <c r="T55" s="229">
        <v>0.48411020218750611</v>
      </c>
      <c r="U55" s="229">
        <v>0.44945749366357418</v>
      </c>
      <c r="V55" s="229">
        <v>0.34473825152623899</v>
      </c>
      <c r="W55" s="229">
        <v>0.28074736619133539</v>
      </c>
      <c r="X55" s="229">
        <v>0.38266231171346943</v>
      </c>
      <c r="Y55" s="229">
        <v>1.444772933963786</v>
      </c>
      <c r="DA55" s="73" t="s">
        <v>2347</v>
      </c>
    </row>
    <row r="56" spans="1:105" ht="12" customHeight="1" x14ac:dyDescent="0.25">
      <c r="A56" s="64" t="s">
        <v>159</v>
      </c>
      <c r="B56" s="229">
        <v>1.980433334370326</v>
      </c>
      <c r="C56" s="229">
        <v>1.6623517482252519</v>
      </c>
      <c r="D56" s="229">
        <v>1.20914278985912</v>
      </c>
      <c r="E56" s="229">
        <v>1.2297190461224761</v>
      </c>
      <c r="F56" s="229">
        <v>1.2097288335299301</v>
      </c>
      <c r="G56" s="229">
        <v>1.0452877321135721</v>
      </c>
      <c r="H56" s="229">
        <v>0.91450113348201367</v>
      </c>
      <c r="I56" s="229">
        <v>0.7720482553209761</v>
      </c>
      <c r="J56" s="229">
        <v>0.80001067903601875</v>
      </c>
      <c r="K56" s="229">
        <v>0.79414047503058793</v>
      </c>
      <c r="L56" s="229">
        <v>0.63649229185340306</v>
      </c>
      <c r="M56" s="229">
        <v>0.31707385258435478</v>
      </c>
      <c r="N56" s="229">
        <v>0.46234767860319143</v>
      </c>
      <c r="O56" s="229">
        <v>0.63457033333971968</v>
      </c>
      <c r="P56" s="229">
        <v>0.62313878106871334</v>
      </c>
      <c r="Q56" s="229">
        <v>0.48693863928117431</v>
      </c>
      <c r="R56" s="229">
        <v>0.47561392455946178</v>
      </c>
      <c r="S56" s="229">
        <v>0.49009253113497098</v>
      </c>
      <c r="T56" s="229">
        <v>0.60893316217255777</v>
      </c>
      <c r="U56" s="229">
        <v>0.31661823336465028</v>
      </c>
      <c r="V56" s="229">
        <v>0.27756016607486961</v>
      </c>
      <c r="W56" s="229">
        <v>0.32121205953504273</v>
      </c>
      <c r="X56" s="229">
        <v>0.61381147271112069</v>
      </c>
      <c r="Y56" s="229">
        <v>0.60242416582906222</v>
      </c>
      <c r="DA56" s="73" t="s">
        <v>2348</v>
      </c>
    </row>
    <row r="57" spans="1:105" ht="12" customHeight="1" x14ac:dyDescent="0.25">
      <c r="A57" s="64" t="s">
        <v>32</v>
      </c>
      <c r="B57" s="229">
        <v>5.2410308857430703</v>
      </c>
      <c r="C57" s="229">
        <v>3.2961627766346031</v>
      </c>
      <c r="D57" s="229">
        <v>3.1378767278387469</v>
      </c>
      <c r="E57" s="229">
        <v>1.9065714068927631</v>
      </c>
      <c r="F57" s="229">
        <v>1.4069223472697641</v>
      </c>
      <c r="G57" s="229">
        <v>1.391082400298721</v>
      </c>
      <c r="H57" s="229">
        <v>1.575142483497699</v>
      </c>
      <c r="I57" s="229">
        <v>1.2733380462969079</v>
      </c>
      <c r="J57" s="229">
        <v>0.49197761968311071</v>
      </c>
      <c r="K57" s="229">
        <v>0.97946621410010215</v>
      </c>
      <c r="L57" s="229">
        <v>1.1448109955992221</v>
      </c>
      <c r="M57" s="229">
        <v>0.48796665479018969</v>
      </c>
      <c r="N57" s="229">
        <v>0.79449185522253585</v>
      </c>
      <c r="O57" s="229">
        <v>0.32553394800270569</v>
      </c>
      <c r="P57" s="229">
        <v>0.16014942477759939</v>
      </c>
      <c r="Q57" s="229">
        <v>0</v>
      </c>
      <c r="R57" s="229">
        <v>0</v>
      </c>
      <c r="S57" s="229">
        <v>3.6760973411538063E-2</v>
      </c>
      <c r="T57" s="229">
        <v>3.6240652249348443E-2</v>
      </c>
      <c r="U57" s="229">
        <v>0.17464102366441059</v>
      </c>
      <c r="V57" s="229">
        <v>0.1097812870538348</v>
      </c>
      <c r="W57" s="229">
        <v>4.9930454938044447E-2</v>
      </c>
      <c r="X57" s="229">
        <v>0.1524693281382804</v>
      </c>
      <c r="Y57" s="229">
        <v>6.1211024092307463E-2</v>
      </c>
      <c r="DA57" s="73" t="s">
        <v>2349</v>
      </c>
    </row>
    <row r="58" spans="1:105" ht="12" customHeight="1" x14ac:dyDescent="0.25">
      <c r="A58" s="64" t="s">
        <v>33</v>
      </c>
      <c r="B58" s="229">
        <v>1.3949145822098441</v>
      </c>
      <c r="C58" s="229">
        <v>0.8000766095838967</v>
      </c>
      <c r="D58" s="229">
        <v>1.0065938817822919</v>
      </c>
      <c r="E58" s="229">
        <v>0.74686227717736764</v>
      </c>
      <c r="F58" s="229">
        <v>0.90304546466260782</v>
      </c>
      <c r="G58" s="229">
        <v>1.090964064246535</v>
      </c>
      <c r="H58" s="229">
        <v>1.131550969259832</v>
      </c>
      <c r="I58" s="229">
        <v>0.94340405735723021</v>
      </c>
      <c r="J58" s="229">
        <v>0.73957384550979788</v>
      </c>
      <c r="K58" s="229">
        <v>0.19244972095383811</v>
      </c>
      <c r="L58" s="229">
        <v>0.39434805934582839</v>
      </c>
      <c r="M58" s="229">
        <v>0.64939048019651024</v>
      </c>
      <c r="N58" s="229">
        <v>0.31810930787121572</v>
      </c>
      <c r="O58" s="229">
        <v>0.34680640990077261</v>
      </c>
      <c r="P58" s="229">
        <v>0.34680640990066658</v>
      </c>
      <c r="Q58" s="229">
        <v>0.14258982336367529</v>
      </c>
      <c r="R58" s="229">
        <v>0.14258982336408779</v>
      </c>
      <c r="S58" s="229">
        <v>0.1215850422568857</v>
      </c>
      <c r="T58" s="229">
        <v>0.18297771881571959</v>
      </c>
      <c r="U58" s="229">
        <v>4.9666614405322038E-2</v>
      </c>
      <c r="V58" s="229">
        <v>5.122471598928151E-3</v>
      </c>
      <c r="W58" s="229">
        <v>2.8335741303288512E-3</v>
      </c>
      <c r="X58" s="229">
        <v>3.4594263749235599E-3</v>
      </c>
      <c r="Y58" s="229">
        <v>4.6424622628032037E-3</v>
      </c>
      <c r="DA58" s="73" t="s">
        <v>2350</v>
      </c>
    </row>
    <row r="59" spans="1:105" ht="12" customHeight="1" x14ac:dyDescent="0.25">
      <c r="A59" s="64" t="s">
        <v>35</v>
      </c>
      <c r="B59" s="229">
        <v>5.0834691182316867</v>
      </c>
      <c r="C59" s="229">
        <v>5.8702622100840811</v>
      </c>
      <c r="D59" s="229">
        <v>6.6568092391804043</v>
      </c>
      <c r="E59" s="229">
        <v>6.1765924865202484</v>
      </c>
      <c r="F59" s="229">
        <v>7.2076598588068892</v>
      </c>
      <c r="G59" s="229">
        <v>6.8459950553071742</v>
      </c>
      <c r="H59" s="229">
        <v>7.2644816255131746</v>
      </c>
      <c r="I59" s="229">
        <v>6.1906564834925142</v>
      </c>
      <c r="J59" s="229">
        <v>5.7106454305135266</v>
      </c>
      <c r="K59" s="229">
        <v>4.941226287175998</v>
      </c>
      <c r="L59" s="229">
        <v>4.8548956767353761</v>
      </c>
      <c r="M59" s="229">
        <v>4.760410512086886</v>
      </c>
      <c r="N59" s="229">
        <v>4.5207555683473553</v>
      </c>
      <c r="O59" s="229">
        <v>4.5670184541768961</v>
      </c>
      <c r="P59" s="229">
        <v>4.3277498082338051</v>
      </c>
      <c r="Q59" s="229">
        <v>4.2822755698960133</v>
      </c>
      <c r="R59" s="229">
        <v>3.7489743655325962</v>
      </c>
      <c r="S59" s="229">
        <v>3.330363886457143</v>
      </c>
      <c r="T59" s="229">
        <v>3.428479798337869</v>
      </c>
      <c r="U59" s="229">
        <v>3.2995216882430838</v>
      </c>
      <c r="V59" s="229">
        <v>3.424778754990037</v>
      </c>
      <c r="W59" s="229">
        <v>4.0497464698996746</v>
      </c>
      <c r="X59" s="229">
        <v>2.6683760991565322</v>
      </c>
      <c r="Y59" s="229">
        <v>2.9230386625693812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9.0251924519697226</v>
      </c>
      <c r="C66" s="261">
        <f t="shared" si="3"/>
        <v>8.6382516467153181</v>
      </c>
      <c r="D66" s="261">
        <f t="shared" si="3"/>
        <v>8.9032705526457452</v>
      </c>
      <c r="E66" s="261">
        <f t="shared" si="3"/>
        <v>7.635455005814821</v>
      </c>
      <c r="F66" s="261">
        <f t="shared" si="3"/>
        <v>8.2840041503344164</v>
      </c>
      <c r="G66" s="261">
        <f t="shared" si="3"/>
        <v>8.3149608558516341</v>
      </c>
      <c r="H66" s="261">
        <f t="shared" si="3"/>
        <v>8.3025977501549999</v>
      </c>
      <c r="I66" s="261">
        <f t="shared" si="3"/>
        <v>7.0989569159682704</v>
      </c>
      <c r="J66" s="261">
        <f t="shared" si="3"/>
        <v>5.7669911842275674</v>
      </c>
      <c r="K66" s="261">
        <f t="shared" si="3"/>
        <v>5.2920011719896412</v>
      </c>
      <c r="L66" s="261">
        <f t="shared" si="3"/>
        <v>5.2869756726452337</v>
      </c>
      <c r="M66" s="261">
        <f t="shared" si="3"/>
        <v>4.8103325978369913</v>
      </c>
      <c r="N66" s="261">
        <f t="shared" si="3"/>
        <v>5.0814327724494586</v>
      </c>
      <c r="O66" s="261">
        <f t="shared" si="3"/>
        <v>4.9677009831298493</v>
      </c>
      <c r="P66" s="261">
        <f t="shared" si="3"/>
        <v>4.7783758771170266</v>
      </c>
      <c r="Q66" s="261">
        <f t="shared" si="3"/>
        <v>4.0536019190447234</v>
      </c>
      <c r="R66" s="261">
        <f t="shared" si="3"/>
        <v>4.0787375615886727</v>
      </c>
      <c r="S66" s="261">
        <f t="shared" si="3"/>
        <v>3.9212669022092674</v>
      </c>
      <c r="T66" s="261">
        <f t="shared" si="3"/>
        <v>4.1956860151428721</v>
      </c>
      <c r="U66" s="261">
        <f t="shared" si="3"/>
        <v>3.8625044085146993</v>
      </c>
      <c r="V66" s="261">
        <f t="shared" si="3"/>
        <v>3.936185009789964</v>
      </c>
      <c r="W66" s="261">
        <f t="shared" si="3"/>
        <v>3.9324681474502761</v>
      </c>
      <c r="X66" s="261">
        <f t="shared" si="3"/>
        <v>3.2428692623629205</v>
      </c>
      <c r="Y66" s="261">
        <f t="shared" si="3"/>
        <v>3.8548304228488384</v>
      </c>
      <c r="DA66" s="70"/>
    </row>
    <row r="67" spans="1:105" ht="12" customHeight="1" x14ac:dyDescent="0.25">
      <c r="A67" s="165" t="s">
        <v>2210</v>
      </c>
      <c r="B67" s="346">
        <v>6.3183896860525213</v>
      </c>
      <c r="C67" s="346">
        <v>6.295993981250005</v>
      </c>
      <c r="D67" s="346">
        <v>6.4887788457580466</v>
      </c>
      <c r="E67" s="346">
        <v>5.5683159496437176</v>
      </c>
      <c r="F67" s="346">
        <v>6.1438924421013139</v>
      </c>
      <c r="G67" s="346">
        <v>6.2163044001342396</v>
      </c>
      <c r="H67" s="346">
        <v>6.1008455258062844</v>
      </c>
      <c r="I67" s="346">
        <v>5.2443791495259564</v>
      </c>
      <c r="J67" s="346">
        <v>4.2075826395944267</v>
      </c>
      <c r="K67" s="346">
        <v>3.886360436878749</v>
      </c>
      <c r="L67" s="346">
        <v>3.8579229013297089</v>
      </c>
      <c r="M67" s="346">
        <v>3.5595688383520261</v>
      </c>
      <c r="N67" s="346">
        <v>3.827591472368201</v>
      </c>
      <c r="O67" s="346">
        <v>3.7264333442220252</v>
      </c>
      <c r="P67" s="346">
        <v>3.6175556206598731</v>
      </c>
      <c r="Q67" s="346">
        <v>3.0196066389491749</v>
      </c>
      <c r="R67" s="346">
        <v>3.0994089872017292</v>
      </c>
      <c r="S67" s="346">
        <v>3.0169778117951198</v>
      </c>
      <c r="T67" s="346">
        <v>3.2873847415282862</v>
      </c>
      <c r="U67" s="346">
        <v>3.04115839217673</v>
      </c>
      <c r="V67" s="346">
        <v>3.1368981609936921</v>
      </c>
      <c r="W67" s="346">
        <v>3.035691256663934</v>
      </c>
      <c r="X67" s="346">
        <v>2.514957839636212</v>
      </c>
      <c r="Y67" s="346">
        <v>2.8991079896813599</v>
      </c>
      <c r="DA67" s="167" t="s">
        <v>2358</v>
      </c>
    </row>
    <row r="68" spans="1:105" ht="12" customHeight="1" x14ac:dyDescent="0.25">
      <c r="A68" s="165" t="s">
        <v>2212</v>
      </c>
      <c r="B68" s="346">
        <v>2.7068027659172018</v>
      </c>
      <c r="C68" s="346">
        <v>2.3422576654653131</v>
      </c>
      <c r="D68" s="346">
        <v>2.414491706887699</v>
      </c>
      <c r="E68" s="346">
        <v>2.0671390561711038</v>
      </c>
      <c r="F68" s="346">
        <v>2.1401117082331029</v>
      </c>
      <c r="G68" s="346">
        <v>2.0986564557173941</v>
      </c>
      <c r="H68" s="346">
        <v>2.201752224348716</v>
      </c>
      <c r="I68" s="346">
        <v>1.854577766442314</v>
      </c>
      <c r="J68" s="346">
        <v>1.5594085446331409</v>
      </c>
      <c r="K68" s="346">
        <v>1.4056407351108919</v>
      </c>
      <c r="L68" s="346">
        <v>1.429052771315525</v>
      </c>
      <c r="M68" s="346">
        <v>1.250763759484965</v>
      </c>
      <c r="N68" s="346">
        <v>1.253841300081258</v>
      </c>
      <c r="O68" s="346">
        <v>1.2412676389078241</v>
      </c>
      <c r="P68" s="346">
        <v>1.1608202564571539</v>
      </c>
      <c r="Q68" s="346">
        <v>1.0339952800955481</v>
      </c>
      <c r="R68" s="346">
        <v>0.97932857438694365</v>
      </c>
      <c r="S68" s="346">
        <v>0.90428909041414762</v>
      </c>
      <c r="T68" s="346">
        <v>0.90830127361458568</v>
      </c>
      <c r="U68" s="346">
        <v>0.82134601633796944</v>
      </c>
      <c r="V68" s="346">
        <v>0.79928684879627199</v>
      </c>
      <c r="W68" s="346">
        <v>0.89677689078634193</v>
      </c>
      <c r="X68" s="346">
        <v>0.72791142272670872</v>
      </c>
      <c r="Y68" s="346">
        <v>0.95572243316747874</v>
      </c>
      <c r="DA68" s="167" t="s">
        <v>2359</v>
      </c>
    </row>
    <row r="69" spans="1:105" ht="12" customHeight="1" x14ac:dyDescent="0.25">
      <c r="A69" s="64" t="s">
        <v>28</v>
      </c>
      <c r="B69" s="229">
        <v>0.12622199417832361</v>
      </c>
      <c r="C69" s="229">
        <v>0.12474484687403931</v>
      </c>
      <c r="D69" s="229">
        <v>0.12511585052094121</v>
      </c>
      <c r="E69" s="229">
        <v>0.14486142282307141</v>
      </c>
      <c r="F69" s="229">
        <v>9.2519418615494717E-2</v>
      </c>
      <c r="G69" s="229">
        <v>0.1180538974401083</v>
      </c>
      <c r="H69" s="229">
        <v>9.700145279500158E-2</v>
      </c>
      <c r="I69" s="229">
        <v>7.0652300486775926E-2</v>
      </c>
      <c r="J69" s="229">
        <v>7.2794720018992037E-2</v>
      </c>
      <c r="K69" s="229">
        <v>4.8308800940035181E-2</v>
      </c>
      <c r="L69" s="229">
        <v>4.8398108070011762E-2</v>
      </c>
      <c r="M69" s="229">
        <v>2.406597976533522E-2</v>
      </c>
      <c r="N69" s="229">
        <v>2.350980175264902E-2</v>
      </c>
      <c r="O69" s="229">
        <v>2.2677465961107E-2</v>
      </c>
      <c r="P69" s="229">
        <v>2.2409599963040719E-2</v>
      </c>
      <c r="Q69" s="229">
        <v>2.2989337417818469E-2</v>
      </c>
      <c r="R69" s="229">
        <v>4.4671820297361262E-2</v>
      </c>
      <c r="S69" s="229">
        <v>3.7827618538591359E-2</v>
      </c>
      <c r="T69" s="229">
        <v>1.530840852903405E-2</v>
      </c>
      <c r="U69" s="229">
        <v>1.32752583679118E-2</v>
      </c>
      <c r="V69" s="229">
        <v>1.5312601359746301E-2</v>
      </c>
      <c r="W69" s="229">
        <v>1.061635095470502E-2</v>
      </c>
      <c r="X69" s="229">
        <v>8.2079673516001674E-3</v>
      </c>
      <c r="Y69" s="229">
        <v>7.0962034921902917E-3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</v>
      </c>
      <c r="C71" s="229">
        <v>2.7036288320102721E-2</v>
      </c>
      <c r="D71" s="229">
        <v>2.7024777616291649E-2</v>
      </c>
      <c r="E71" s="229">
        <v>2.7367177014310889E-2</v>
      </c>
      <c r="F71" s="229">
        <v>2.6926798508731031E-2</v>
      </c>
      <c r="G71" s="229">
        <v>2.662364100945187E-2</v>
      </c>
      <c r="H71" s="229">
        <v>5.4263285683396327E-2</v>
      </c>
      <c r="I71" s="229">
        <v>5.4832985933934673E-2</v>
      </c>
      <c r="J71" s="229">
        <v>2.8247854856567649E-2</v>
      </c>
      <c r="K71" s="229">
        <v>5.6237132470813113E-2</v>
      </c>
      <c r="L71" s="229">
        <v>5.6341096485678928E-2</v>
      </c>
      <c r="M71" s="229">
        <v>5.6035114964118123E-2</v>
      </c>
      <c r="N71" s="229">
        <v>8.2110169012786283E-2</v>
      </c>
      <c r="O71" s="229">
        <v>0.1121436857207717</v>
      </c>
      <c r="P71" s="229">
        <v>0.1103402386805581</v>
      </c>
      <c r="Q71" s="229">
        <v>8.5790778653411864E-2</v>
      </c>
      <c r="R71" s="229">
        <v>0.11203040584853589</v>
      </c>
      <c r="S71" s="229">
        <v>0.11699176145528881</v>
      </c>
      <c r="T71" s="229">
        <v>9.1189733376039958E-2</v>
      </c>
      <c r="U71" s="229">
        <v>8.4662353377072147E-2</v>
      </c>
      <c r="V71" s="229">
        <v>6.4936845162837264E-2</v>
      </c>
      <c r="W71" s="229">
        <v>5.288316039061166E-2</v>
      </c>
      <c r="X71" s="229">
        <v>7.2080435447412508E-2</v>
      </c>
      <c r="Y71" s="229">
        <v>0.27214559420924511</v>
      </c>
      <c r="DA71" s="73" t="s">
        <v>2362</v>
      </c>
    </row>
    <row r="72" spans="1:105" ht="12" customHeight="1" x14ac:dyDescent="0.25">
      <c r="A72" s="64" t="s">
        <v>159</v>
      </c>
      <c r="B72" s="229">
        <v>0.37304561423042149</v>
      </c>
      <c r="C72" s="229">
        <v>0.31312996919478442</v>
      </c>
      <c r="D72" s="229">
        <v>0.22776096872692561</v>
      </c>
      <c r="E72" s="229">
        <v>0.23163682863248841</v>
      </c>
      <c r="F72" s="229">
        <v>0.22787135922447441</v>
      </c>
      <c r="G72" s="229">
        <v>0.19689630411003561</v>
      </c>
      <c r="H72" s="229">
        <v>0.17226060132071169</v>
      </c>
      <c r="I72" s="229">
        <v>0.14542737219342489</v>
      </c>
      <c r="J72" s="229">
        <v>0.15069453233919469</v>
      </c>
      <c r="K72" s="229">
        <v>0.14958878754038771</v>
      </c>
      <c r="L72" s="229">
        <v>0.11989328489205379</v>
      </c>
      <c r="M72" s="229">
        <v>5.9725822647468479E-2</v>
      </c>
      <c r="N72" s="229">
        <v>8.7090421454340733E-2</v>
      </c>
      <c r="O72" s="229">
        <v>0.1195312539254874</v>
      </c>
      <c r="P72" s="229">
        <v>0.11737794214036711</v>
      </c>
      <c r="Q72" s="229">
        <v>9.1722513770415098E-2</v>
      </c>
      <c r="R72" s="229">
        <v>8.9589326509815534E-2</v>
      </c>
      <c r="S72" s="229">
        <v>9.2316598662542992E-2</v>
      </c>
      <c r="T72" s="229">
        <v>0.1147020914895677</v>
      </c>
      <c r="U72" s="229">
        <v>5.9639999636554628E-2</v>
      </c>
      <c r="V72" s="229">
        <v>5.2282801365903402E-2</v>
      </c>
      <c r="W72" s="229">
        <v>6.0505318693581438E-2</v>
      </c>
      <c r="X72" s="229">
        <v>0.11562099762979559</v>
      </c>
      <c r="Y72" s="229">
        <v>0.1134760201561668</v>
      </c>
      <c r="DA72" s="73" t="s">
        <v>2363</v>
      </c>
    </row>
    <row r="73" spans="1:105" ht="12" customHeight="1" x14ac:dyDescent="0.25">
      <c r="A73" s="64" t="s">
        <v>32</v>
      </c>
      <c r="B73" s="229">
        <v>0.98723019454440097</v>
      </c>
      <c r="C73" s="229">
        <v>0.62088384712230749</v>
      </c>
      <c r="D73" s="229">
        <v>0.59106819250148146</v>
      </c>
      <c r="E73" s="229">
        <v>0.35913256417924599</v>
      </c>
      <c r="F73" s="229">
        <v>0.26501584380704701</v>
      </c>
      <c r="G73" s="229">
        <v>0.26203214188452362</v>
      </c>
      <c r="H73" s="229">
        <v>0.29670273927380481</v>
      </c>
      <c r="I73" s="229">
        <v>0.2398531499949855</v>
      </c>
      <c r="J73" s="229">
        <v>9.2671684594048537E-2</v>
      </c>
      <c r="K73" s="229">
        <v>0.18449779102162589</v>
      </c>
      <c r="L73" s="229">
        <v>0.21564306842312209</v>
      </c>
      <c r="M73" s="229">
        <v>9.1916156580977543E-2</v>
      </c>
      <c r="N73" s="229">
        <v>0.1496549754989818</v>
      </c>
      <c r="O73" s="229">
        <v>6.1319414028210478E-2</v>
      </c>
      <c r="P73" s="229">
        <v>3.0166650650628131E-2</v>
      </c>
      <c r="Q73" s="229">
        <v>0</v>
      </c>
      <c r="R73" s="229">
        <v>0</v>
      </c>
      <c r="S73" s="229">
        <v>6.924504686937916E-3</v>
      </c>
      <c r="T73" s="229">
        <v>6.8264940525088486E-3</v>
      </c>
      <c r="U73" s="229">
        <v>3.2896370108531643E-2</v>
      </c>
      <c r="V73" s="229">
        <v>2.0679023600168319E-2</v>
      </c>
      <c r="W73" s="229">
        <v>9.4051826476094832E-3</v>
      </c>
      <c r="X73" s="229">
        <v>2.8719984247653929E-2</v>
      </c>
      <c r="Y73" s="229">
        <v>1.1530054399659021E-2</v>
      </c>
      <c r="DA73" s="73" t="s">
        <v>2364</v>
      </c>
    </row>
    <row r="74" spans="1:105" ht="12" customHeight="1" x14ac:dyDescent="0.25">
      <c r="A74" s="64" t="s">
        <v>33</v>
      </c>
      <c r="B74" s="229">
        <v>0.26275399332484589</v>
      </c>
      <c r="C74" s="229">
        <v>0.1507069513897645</v>
      </c>
      <c r="D74" s="229">
        <v>0.18960771180386671</v>
      </c>
      <c r="E74" s="229">
        <v>0.14068319902509971</v>
      </c>
      <c r="F74" s="229">
        <v>0.17010274680625301</v>
      </c>
      <c r="G74" s="229">
        <v>0.20550015614616171</v>
      </c>
      <c r="H74" s="229">
        <v>0.21314533492982979</v>
      </c>
      <c r="I74" s="229">
        <v>0.17770491939138969</v>
      </c>
      <c r="J74" s="229">
        <v>0.139310308849491</v>
      </c>
      <c r="K74" s="229">
        <v>3.6250916966373933E-2</v>
      </c>
      <c r="L74" s="229">
        <v>7.428162890724746E-2</v>
      </c>
      <c r="M74" s="229">
        <v>0.1223228605356308</v>
      </c>
      <c r="N74" s="229">
        <v>5.9920866856627841E-2</v>
      </c>
      <c r="O74" s="229">
        <v>6.5326415161364365E-2</v>
      </c>
      <c r="P74" s="229">
        <v>6.5326415161344395E-2</v>
      </c>
      <c r="Q74" s="229">
        <v>2.685902489952886E-2</v>
      </c>
      <c r="R74" s="229">
        <v>2.6859024899606568E-2</v>
      </c>
      <c r="S74" s="229">
        <v>2.2902445632875992E-2</v>
      </c>
      <c r="T74" s="229">
        <v>3.4466717117642487E-2</v>
      </c>
      <c r="U74" s="229">
        <v>9.3554841539110773E-3</v>
      </c>
      <c r="V74" s="229">
        <v>9.6489769730502572E-4</v>
      </c>
      <c r="W74" s="229">
        <v>5.3374803562981129E-4</v>
      </c>
      <c r="X74" s="229">
        <v>6.5163710109363427E-4</v>
      </c>
      <c r="Y74" s="229">
        <v>8.7448042623439854E-4</v>
      </c>
      <c r="DA74" s="73" t="s">
        <v>2365</v>
      </c>
    </row>
    <row r="75" spans="1:105" ht="12" customHeight="1" x14ac:dyDescent="0.25">
      <c r="A75" s="64" t="s">
        <v>35</v>
      </c>
      <c r="B75" s="229">
        <v>0.9575509696392096</v>
      </c>
      <c r="C75" s="229">
        <v>1.105755762564314</v>
      </c>
      <c r="D75" s="229">
        <v>1.2539142057181929</v>
      </c>
      <c r="E75" s="229">
        <v>1.163457864496888</v>
      </c>
      <c r="F75" s="229">
        <v>1.357675541271103</v>
      </c>
      <c r="G75" s="229">
        <v>1.289550315127113</v>
      </c>
      <c r="H75" s="229">
        <v>1.368378810345972</v>
      </c>
      <c r="I75" s="229">
        <v>1.166107038441804</v>
      </c>
      <c r="J75" s="229">
        <v>1.075689443974847</v>
      </c>
      <c r="K75" s="229">
        <v>0.93075730617165608</v>
      </c>
      <c r="L75" s="229">
        <v>0.91449558453741142</v>
      </c>
      <c r="M75" s="229">
        <v>0.89669782499143535</v>
      </c>
      <c r="N75" s="229">
        <v>0.85155506550587257</v>
      </c>
      <c r="O75" s="229">
        <v>0.86026940411088348</v>
      </c>
      <c r="P75" s="229">
        <v>0.8151994098612152</v>
      </c>
      <c r="Q75" s="229">
        <v>0.80663362535437344</v>
      </c>
      <c r="R75" s="229">
        <v>0.70617799683162441</v>
      </c>
      <c r="S75" s="229">
        <v>0.62732616143791053</v>
      </c>
      <c r="T75" s="229">
        <v>0.64580782904979261</v>
      </c>
      <c r="U75" s="229">
        <v>0.62151655069398815</v>
      </c>
      <c r="V75" s="229">
        <v>0.64511067961031165</v>
      </c>
      <c r="W75" s="229">
        <v>0.7628331300642045</v>
      </c>
      <c r="X75" s="229">
        <v>0.50263040094915279</v>
      </c>
      <c r="Y75" s="229">
        <v>0.55060008048398312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1.0000000000000002</v>
      </c>
      <c r="D84" s="232">
        <f t="shared" si="4"/>
        <v>1.0000000000000004</v>
      </c>
      <c r="E84" s="232">
        <f t="shared" si="4"/>
        <v>0.99999999999999944</v>
      </c>
      <c r="F84" s="232">
        <f t="shared" si="4"/>
        <v>0.99999999999999978</v>
      </c>
      <c r="G84" s="232">
        <f t="shared" si="4"/>
        <v>0.99999999999999989</v>
      </c>
      <c r="H84" s="232">
        <f t="shared" si="4"/>
        <v>1</v>
      </c>
      <c r="I84" s="232">
        <f t="shared" si="4"/>
        <v>0.99999999999999944</v>
      </c>
      <c r="J84" s="232">
        <f t="shared" si="4"/>
        <v>1.0000000000000004</v>
      </c>
      <c r="K84" s="232">
        <f t="shared" si="4"/>
        <v>0.99999999999999967</v>
      </c>
      <c r="L84" s="232">
        <f t="shared" si="4"/>
        <v>1</v>
      </c>
      <c r="M84" s="232">
        <f t="shared" si="4"/>
        <v>0.99999999999999978</v>
      </c>
      <c r="N84" s="232">
        <f t="shared" si="4"/>
        <v>1.0000000000000002</v>
      </c>
      <c r="O84" s="232">
        <f t="shared" si="4"/>
        <v>1.0000000000000002</v>
      </c>
      <c r="P84" s="232">
        <f t="shared" si="4"/>
        <v>0.99999999999999978</v>
      </c>
      <c r="Q84" s="232">
        <f t="shared" si="4"/>
        <v>1</v>
      </c>
      <c r="R84" s="232">
        <f t="shared" si="4"/>
        <v>1</v>
      </c>
      <c r="S84" s="232">
        <f t="shared" si="4"/>
        <v>1</v>
      </c>
      <c r="T84" s="232">
        <f t="shared" si="4"/>
        <v>1.0000000000000002</v>
      </c>
      <c r="U84" s="232">
        <f t="shared" si="4"/>
        <v>1.0000000000000002</v>
      </c>
      <c r="V84" s="232">
        <f t="shared" si="4"/>
        <v>1.0000000000000002</v>
      </c>
      <c r="W84" s="232">
        <f t="shared" si="4"/>
        <v>1</v>
      </c>
      <c r="X84" s="232">
        <f t="shared" si="4"/>
        <v>0.99999999999999978</v>
      </c>
      <c r="Y84" s="232">
        <f t="shared" si="4"/>
        <v>0.99999999999999978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2.1447293003873991E-2</v>
      </c>
      <c r="C89" s="300">
        <f t="shared" si="9"/>
        <v>2.3810746099431752E-2</v>
      </c>
      <c r="D89" s="300">
        <f t="shared" si="9"/>
        <v>2.3856017243826973E-2</v>
      </c>
      <c r="E89" s="300">
        <f t="shared" si="9"/>
        <v>2.3254140721087908E-2</v>
      </c>
      <c r="F89" s="300">
        <f t="shared" si="9"/>
        <v>2.5651489675566144E-2</v>
      </c>
      <c r="G89" s="300">
        <f t="shared" si="9"/>
        <v>2.5537470292014135E-2</v>
      </c>
      <c r="H89" s="300">
        <f t="shared" si="9"/>
        <v>2.4146775261216134E-2</v>
      </c>
      <c r="I89" s="300">
        <f t="shared" si="9"/>
        <v>2.2584431858028556E-2</v>
      </c>
      <c r="J89" s="300">
        <f t="shared" si="9"/>
        <v>2.0594576197987387E-2</v>
      </c>
      <c r="K89" s="300">
        <f t="shared" si="9"/>
        <v>2.192292027124065E-2</v>
      </c>
      <c r="L89" s="300">
        <f t="shared" si="9"/>
        <v>2.0788724873704985E-2</v>
      </c>
      <c r="M89" s="300">
        <f t="shared" si="9"/>
        <v>2.0832034590346687E-2</v>
      </c>
      <c r="N89" s="300">
        <f t="shared" si="9"/>
        <v>2.370959638299407E-2</v>
      </c>
      <c r="O89" s="300">
        <f t="shared" si="9"/>
        <v>2.1225498303394805E-2</v>
      </c>
      <c r="P89" s="300">
        <f t="shared" si="9"/>
        <v>2.3141037962499139E-2</v>
      </c>
      <c r="Q89" s="300">
        <f t="shared" si="9"/>
        <v>2.0621606522541452E-2</v>
      </c>
      <c r="R89" s="300">
        <f t="shared" si="9"/>
        <v>2.1408065485580136E-2</v>
      </c>
      <c r="S89" s="300">
        <f t="shared" si="9"/>
        <v>2.0748534637893352E-2</v>
      </c>
      <c r="T89" s="300">
        <f t="shared" si="9"/>
        <v>2.3726841009569098E-2</v>
      </c>
      <c r="U89" s="300">
        <f t="shared" si="9"/>
        <v>2.2656612144401882E-2</v>
      </c>
      <c r="V89" s="300">
        <f t="shared" si="9"/>
        <v>2.4055978975975081E-2</v>
      </c>
      <c r="W89" s="300">
        <f t="shared" si="9"/>
        <v>2.1105565399809567E-2</v>
      </c>
      <c r="X89" s="300">
        <f t="shared" si="9"/>
        <v>1.9269229441027179E-2</v>
      </c>
      <c r="Y89" s="300">
        <f t="shared" si="9"/>
        <v>1.8858081973127432E-2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7.9733568391819623E-2</v>
      </c>
      <c r="C90" s="301">
        <f t="shared" si="10"/>
        <v>8.4122399691662894E-2</v>
      </c>
      <c r="D90" s="301">
        <f t="shared" si="10"/>
        <v>8.3495635863809287E-2</v>
      </c>
      <c r="E90" s="301">
        <f t="shared" si="10"/>
        <v>7.9862737391192457E-2</v>
      </c>
      <c r="F90" s="301">
        <f t="shared" si="10"/>
        <v>8.3831172359322401E-2</v>
      </c>
      <c r="G90" s="301">
        <f t="shared" si="10"/>
        <v>8.4755821555774338E-2</v>
      </c>
      <c r="H90" s="301">
        <f t="shared" si="10"/>
        <v>8.0343126513029953E-2</v>
      </c>
      <c r="I90" s="301">
        <f t="shared" si="10"/>
        <v>7.568206256287717E-2</v>
      </c>
      <c r="J90" s="301">
        <f t="shared" si="10"/>
        <v>6.6631628133913143E-2</v>
      </c>
      <c r="K90" s="301">
        <f t="shared" si="10"/>
        <v>7.3204643013885184E-2</v>
      </c>
      <c r="L90" s="301">
        <f t="shared" si="10"/>
        <v>7.0764064013902936E-2</v>
      </c>
      <c r="M90" s="301">
        <f t="shared" si="10"/>
        <v>6.777437827770541E-2</v>
      </c>
      <c r="N90" s="301">
        <f t="shared" si="10"/>
        <v>7.8845053957094943E-2</v>
      </c>
      <c r="O90" s="301">
        <f t="shared" si="10"/>
        <v>6.9433249786108875E-2</v>
      </c>
      <c r="P90" s="301">
        <f t="shared" si="10"/>
        <v>7.4443334121638519E-2</v>
      </c>
      <c r="Q90" s="301">
        <f t="shared" si="10"/>
        <v>6.5326442832568346E-2</v>
      </c>
      <c r="R90" s="301">
        <f t="shared" si="10"/>
        <v>7.0186915022462035E-2</v>
      </c>
      <c r="S90" s="301">
        <f t="shared" si="10"/>
        <v>6.9527694687468111E-2</v>
      </c>
      <c r="T90" s="301">
        <f t="shared" si="10"/>
        <v>7.6366239681648851E-2</v>
      </c>
      <c r="U90" s="301">
        <f t="shared" si="10"/>
        <v>7.4773783662094653E-2</v>
      </c>
      <c r="V90" s="301">
        <f t="shared" si="10"/>
        <v>7.7750668658683575E-2</v>
      </c>
      <c r="W90" s="301">
        <f t="shared" si="10"/>
        <v>6.6517061576564354E-2</v>
      </c>
      <c r="X90" s="301">
        <f t="shared" si="10"/>
        <v>6.36933727609474E-2</v>
      </c>
      <c r="Y90" s="301">
        <f t="shared" si="10"/>
        <v>6.7523006716790207E-2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7.9733568391819623E-2</v>
      </c>
      <c r="C91" s="302">
        <f t="shared" si="11"/>
        <v>8.4122399691662894E-2</v>
      </c>
      <c r="D91" s="302">
        <f t="shared" si="11"/>
        <v>8.3495635863809287E-2</v>
      </c>
      <c r="E91" s="302">
        <f t="shared" si="11"/>
        <v>7.9862737391192457E-2</v>
      </c>
      <c r="F91" s="302">
        <f t="shared" si="11"/>
        <v>8.3831172359322401E-2</v>
      </c>
      <c r="G91" s="302">
        <f t="shared" si="11"/>
        <v>8.4755821555774338E-2</v>
      </c>
      <c r="H91" s="302">
        <f t="shared" si="11"/>
        <v>8.0343126513029953E-2</v>
      </c>
      <c r="I91" s="302">
        <f t="shared" si="11"/>
        <v>7.568206256287717E-2</v>
      </c>
      <c r="J91" s="302">
        <f t="shared" si="11"/>
        <v>6.6631628133913143E-2</v>
      </c>
      <c r="K91" s="302">
        <f t="shared" si="11"/>
        <v>7.3204643013885184E-2</v>
      </c>
      <c r="L91" s="302">
        <f t="shared" si="11"/>
        <v>7.0764064013902936E-2</v>
      </c>
      <c r="M91" s="302">
        <f t="shared" si="11"/>
        <v>6.777437827770541E-2</v>
      </c>
      <c r="N91" s="302">
        <f t="shared" si="11"/>
        <v>7.8845053957094943E-2</v>
      </c>
      <c r="O91" s="302">
        <f t="shared" si="11"/>
        <v>6.9433249786108875E-2</v>
      </c>
      <c r="P91" s="302">
        <f t="shared" si="11"/>
        <v>7.4443334121638519E-2</v>
      </c>
      <c r="Q91" s="302">
        <f t="shared" si="11"/>
        <v>6.5326442832568346E-2</v>
      </c>
      <c r="R91" s="302">
        <f t="shared" si="11"/>
        <v>7.0186915022462035E-2</v>
      </c>
      <c r="S91" s="302">
        <f t="shared" si="11"/>
        <v>6.9527694687468111E-2</v>
      </c>
      <c r="T91" s="302">
        <f t="shared" si="11"/>
        <v>7.6366239681648851E-2</v>
      </c>
      <c r="U91" s="302">
        <f t="shared" si="11"/>
        <v>7.4773783662094653E-2</v>
      </c>
      <c r="V91" s="302">
        <f t="shared" si="11"/>
        <v>7.7750668658683575E-2</v>
      </c>
      <c r="W91" s="302">
        <f t="shared" si="11"/>
        <v>6.6517061576564354E-2</v>
      </c>
      <c r="X91" s="302">
        <f t="shared" si="11"/>
        <v>6.36933727609474E-2</v>
      </c>
      <c r="Y91" s="302">
        <f t="shared" si="11"/>
        <v>6.7523006716790207E-2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6.6444640326516397E-2</v>
      </c>
      <c r="C94" s="301">
        <f t="shared" si="14"/>
        <v>7.0101999743052409E-2</v>
      </c>
      <c r="D94" s="301">
        <f t="shared" si="14"/>
        <v>6.9579696553174392E-2</v>
      </c>
      <c r="E94" s="301">
        <f t="shared" si="14"/>
        <v>6.6552281159327042E-2</v>
      </c>
      <c r="F94" s="301">
        <f t="shared" si="14"/>
        <v>6.9859310299435345E-2</v>
      </c>
      <c r="G94" s="301">
        <f t="shared" si="14"/>
        <v>7.0629851296478613E-2</v>
      </c>
      <c r="H94" s="301">
        <f t="shared" si="14"/>
        <v>6.6952605427524972E-2</v>
      </c>
      <c r="I94" s="301">
        <f t="shared" si="14"/>
        <v>6.3068385469064306E-2</v>
      </c>
      <c r="J94" s="301">
        <f t="shared" si="14"/>
        <v>5.5526356778260941E-2</v>
      </c>
      <c r="K94" s="301">
        <f t="shared" si="14"/>
        <v>6.1003869178237677E-2</v>
      </c>
      <c r="L94" s="301">
        <f t="shared" si="14"/>
        <v>5.8970053344919102E-2</v>
      </c>
      <c r="M94" s="301">
        <f t="shared" si="14"/>
        <v>5.647864856475452E-2</v>
      </c>
      <c r="N94" s="301">
        <f t="shared" si="14"/>
        <v>6.5704211630912474E-2</v>
      </c>
      <c r="O94" s="301">
        <f t="shared" si="14"/>
        <v>5.7861041488424053E-2</v>
      </c>
      <c r="P94" s="301">
        <f t="shared" si="14"/>
        <v>6.2036111768032087E-2</v>
      </c>
      <c r="Q94" s="301">
        <f t="shared" si="14"/>
        <v>5.4438702360473656E-2</v>
      </c>
      <c r="R94" s="301">
        <f t="shared" si="14"/>
        <v>5.8489095852051726E-2</v>
      </c>
      <c r="S94" s="301">
        <f t="shared" si="14"/>
        <v>5.7939745572890097E-2</v>
      </c>
      <c r="T94" s="301">
        <f t="shared" si="14"/>
        <v>6.3638533068040709E-2</v>
      </c>
      <c r="U94" s="301">
        <f t="shared" si="14"/>
        <v>6.2311486385078912E-2</v>
      </c>
      <c r="V94" s="301">
        <f t="shared" si="14"/>
        <v>6.4792223882236336E-2</v>
      </c>
      <c r="W94" s="301">
        <f t="shared" si="14"/>
        <v>5.5430884647136962E-2</v>
      </c>
      <c r="X94" s="301">
        <f t="shared" si="14"/>
        <v>5.3077810634122841E-2</v>
      </c>
      <c r="Y94" s="301">
        <f t="shared" si="14"/>
        <v>5.6269172263991835E-2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6.6444640326516397E-2</v>
      </c>
      <c r="C95" s="302">
        <f t="shared" si="15"/>
        <v>7.0101999743052409E-2</v>
      </c>
      <c r="D95" s="302">
        <f t="shared" si="15"/>
        <v>6.9579696553174392E-2</v>
      </c>
      <c r="E95" s="302">
        <f t="shared" si="15"/>
        <v>6.6552281159327042E-2</v>
      </c>
      <c r="F95" s="302">
        <f t="shared" si="15"/>
        <v>6.9859310299435345E-2</v>
      </c>
      <c r="G95" s="302">
        <f t="shared" si="15"/>
        <v>7.0629851296478613E-2</v>
      </c>
      <c r="H95" s="302">
        <f t="shared" si="15"/>
        <v>6.6952605427524972E-2</v>
      </c>
      <c r="I95" s="302">
        <f t="shared" si="15"/>
        <v>6.3068385469064306E-2</v>
      </c>
      <c r="J95" s="302">
        <f t="shared" si="15"/>
        <v>5.5526356778260941E-2</v>
      </c>
      <c r="K95" s="302">
        <f t="shared" si="15"/>
        <v>6.1003869178237677E-2</v>
      </c>
      <c r="L95" s="302">
        <f t="shared" si="15"/>
        <v>5.8970053344919102E-2</v>
      </c>
      <c r="M95" s="302">
        <f t="shared" si="15"/>
        <v>5.647864856475452E-2</v>
      </c>
      <c r="N95" s="302">
        <f t="shared" si="15"/>
        <v>6.5704211630912474E-2</v>
      </c>
      <c r="O95" s="302">
        <f t="shared" si="15"/>
        <v>5.7861041488424053E-2</v>
      </c>
      <c r="P95" s="302">
        <f t="shared" si="15"/>
        <v>6.2036111768032087E-2</v>
      </c>
      <c r="Q95" s="302">
        <f t="shared" si="15"/>
        <v>5.4438702360473656E-2</v>
      </c>
      <c r="R95" s="302">
        <f t="shared" si="15"/>
        <v>5.8489095852051726E-2</v>
      </c>
      <c r="S95" s="302">
        <f t="shared" si="15"/>
        <v>5.7939745572890097E-2</v>
      </c>
      <c r="T95" s="302">
        <f t="shared" si="15"/>
        <v>6.3638533068040709E-2</v>
      </c>
      <c r="U95" s="302">
        <f t="shared" si="15"/>
        <v>6.2311486385078912E-2</v>
      </c>
      <c r="V95" s="302">
        <f t="shared" si="15"/>
        <v>6.4792223882236336E-2</v>
      </c>
      <c r="W95" s="302">
        <f t="shared" si="15"/>
        <v>5.5430884647136962E-2</v>
      </c>
      <c r="X95" s="302">
        <f t="shared" si="15"/>
        <v>5.3077810634122841E-2</v>
      </c>
      <c r="Y95" s="302">
        <f t="shared" si="15"/>
        <v>5.6269172263991835E-2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0.68509395944729445</v>
      </c>
      <c r="C98" s="301">
        <f t="shared" si="18"/>
        <v>0.66849972278065761</v>
      </c>
      <c r="D98" s="301">
        <f t="shared" si="18"/>
        <v>0.67056338520674763</v>
      </c>
      <c r="E98" s="301">
        <f t="shared" si="18"/>
        <v>0.67702525425911653</v>
      </c>
      <c r="F98" s="301">
        <f t="shared" si="18"/>
        <v>0.66612676103595747</v>
      </c>
      <c r="G98" s="301">
        <f t="shared" si="18"/>
        <v>0.66195076546014175</v>
      </c>
      <c r="H98" s="301">
        <f t="shared" si="18"/>
        <v>0.67529166608549274</v>
      </c>
      <c r="I98" s="301">
        <f t="shared" si="18"/>
        <v>0.68223576591476043</v>
      </c>
      <c r="J98" s="301">
        <f t="shared" si="18"/>
        <v>0.7021481766062726</v>
      </c>
      <c r="K98" s="301">
        <f t="shared" si="18"/>
        <v>0.68831248489499308</v>
      </c>
      <c r="L98" s="301">
        <f t="shared" si="18"/>
        <v>0.69464337430820811</v>
      </c>
      <c r="M98" s="301">
        <f t="shared" si="18"/>
        <v>0.69710489678558463</v>
      </c>
      <c r="N98" s="301">
        <f t="shared" si="18"/>
        <v>0.67126307281630604</v>
      </c>
      <c r="O98" s="301">
        <f t="shared" si="18"/>
        <v>0.68932687507907042</v>
      </c>
      <c r="P98" s="301">
        <f t="shared" si="18"/>
        <v>0.6775048065624123</v>
      </c>
      <c r="Q98" s="301">
        <f t="shared" si="18"/>
        <v>0.69937069429603271</v>
      </c>
      <c r="R98" s="301">
        <f t="shared" si="18"/>
        <v>0.68371577667290928</v>
      </c>
      <c r="S98" s="301">
        <f t="shared" si="18"/>
        <v>0.68014781991464934</v>
      </c>
      <c r="T98" s="301">
        <f t="shared" si="18"/>
        <v>0.66090923199400953</v>
      </c>
      <c r="U98" s="301">
        <f t="shared" si="18"/>
        <v>0.66232475860289586</v>
      </c>
      <c r="V98" s="301">
        <f t="shared" si="18"/>
        <v>0.65194115079905757</v>
      </c>
      <c r="W98" s="301">
        <f t="shared" si="18"/>
        <v>0.68528000903040542</v>
      </c>
      <c r="X98" s="301">
        <f t="shared" si="18"/>
        <v>0.68626873871468219</v>
      </c>
      <c r="Y98" s="301">
        <f t="shared" si="18"/>
        <v>0.69216133311537265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0.11618380875781698</v>
      </c>
      <c r="C99" s="301">
        <f t="shared" si="19"/>
        <v>0.11990241245569895</v>
      </c>
      <c r="D99" s="301">
        <f t="shared" si="19"/>
        <v>0.11884415657427405</v>
      </c>
      <c r="E99" s="301">
        <f t="shared" si="19"/>
        <v>0.11926203779214298</v>
      </c>
      <c r="F99" s="301">
        <f t="shared" si="19"/>
        <v>0.11942978310120662</v>
      </c>
      <c r="G99" s="301">
        <f t="shared" si="19"/>
        <v>0.12142271636395624</v>
      </c>
      <c r="H99" s="301">
        <f t="shared" si="19"/>
        <v>0.11859999140989855</v>
      </c>
      <c r="I99" s="301">
        <f t="shared" si="19"/>
        <v>0.12087860966455342</v>
      </c>
      <c r="J99" s="301">
        <f t="shared" si="19"/>
        <v>0.1197497947873941</v>
      </c>
      <c r="K99" s="301">
        <f t="shared" si="19"/>
        <v>0.12027873133722461</v>
      </c>
      <c r="L99" s="301">
        <f t="shared" si="19"/>
        <v>0.11984847810067156</v>
      </c>
      <c r="M99" s="301">
        <f t="shared" si="19"/>
        <v>0.12131257890930819</v>
      </c>
      <c r="N99" s="301">
        <f t="shared" si="19"/>
        <v>0.12344402484467837</v>
      </c>
      <c r="O99" s="301">
        <f t="shared" si="19"/>
        <v>0.1245972817387167</v>
      </c>
      <c r="P99" s="301">
        <f t="shared" si="19"/>
        <v>0.12490891990005365</v>
      </c>
      <c r="Q99" s="301">
        <f t="shared" si="19"/>
        <v>0.12291799402444369</v>
      </c>
      <c r="R99" s="301">
        <f t="shared" si="19"/>
        <v>0.12743533666901533</v>
      </c>
      <c r="S99" s="301">
        <f t="shared" si="19"/>
        <v>0.13148605739417815</v>
      </c>
      <c r="T99" s="301">
        <f t="shared" si="19"/>
        <v>0.13379876550553371</v>
      </c>
      <c r="U99" s="301">
        <f t="shared" si="19"/>
        <v>0.13553212007617235</v>
      </c>
      <c r="V99" s="301">
        <f t="shared" si="19"/>
        <v>0.13775348508579321</v>
      </c>
      <c r="W99" s="301">
        <f t="shared" si="19"/>
        <v>0.13075797574291997</v>
      </c>
      <c r="X99" s="301">
        <f t="shared" si="19"/>
        <v>0.13607010366501193</v>
      </c>
      <c r="Y99" s="301">
        <f t="shared" si="19"/>
        <v>0.12718298406654263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6.6671502825909043E-2</v>
      </c>
      <c r="C100" s="302">
        <f t="shared" si="20"/>
        <v>7.1589385704719524E-2</v>
      </c>
      <c r="D100" s="302">
        <f t="shared" si="20"/>
        <v>7.0381987236395757E-2</v>
      </c>
      <c r="E100" s="302">
        <f t="shared" si="20"/>
        <v>7.0332863844165719E-2</v>
      </c>
      <c r="F100" s="302">
        <f t="shared" si="20"/>
        <v>7.1288252254180381E-2</v>
      </c>
      <c r="G100" s="302">
        <f t="shared" si="20"/>
        <v>7.358298816409814E-2</v>
      </c>
      <c r="H100" s="302">
        <f t="shared" si="20"/>
        <v>6.9796105310148196E-2</v>
      </c>
      <c r="I100" s="302">
        <f t="shared" si="20"/>
        <v>7.1572867738420129E-2</v>
      </c>
      <c r="J100" s="302">
        <f t="shared" si="20"/>
        <v>6.9004966504704182E-2</v>
      </c>
      <c r="K100" s="302">
        <f t="shared" si="20"/>
        <v>7.0533819914611925E-2</v>
      </c>
      <c r="L100" s="302">
        <f t="shared" si="20"/>
        <v>6.9646028074593372E-2</v>
      </c>
      <c r="M100" s="302">
        <f t="shared" si="20"/>
        <v>7.0932232622027441E-2</v>
      </c>
      <c r="N100" s="302">
        <f t="shared" si="20"/>
        <v>7.4931288505728902E-2</v>
      </c>
      <c r="O100" s="302">
        <f t="shared" si="20"/>
        <v>7.4779059500214073E-2</v>
      </c>
      <c r="P100" s="302">
        <f t="shared" si="20"/>
        <v>7.5945088311290501E-2</v>
      </c>
      <c r="Q100" s="302">
        <f t="shared" si="20"/>
        <v>7.237389668087342E-2</v>
      </c>
      <c r="R100" s="302">
        <f t="shared" si="20"/>
        <v>7.8022633143776582E-2</v>
      </c>
      <c r="S100" s="302">
        <f t="shared" si="20"/>
        <v>8.2331213048882079E-2</v>
      </c>
      <c r="T100" s="302">
        <f t="shared" si="20"/>
        <v>8.6034309788963995E-2</v>
      </c>
      <c r="U100" s="302">
        <f t="shared" si="20"/>
        <v>8.7665363083190159E-2</v>
      </c>
      <c r="V100" s="302">
        <f t="shared" si="20"/>
        <v>9.0637159999516714E-2</v>
      </c>
      <c r="W100" s="302">
        <f t="shared" si="20"/>
        <v>8.1232223854073637E-2</v>
      </c>
      <c r="X100" s="302">
        <f t="shared" si="20"/>
        <v>8.647289546577662E-2</v>
      </c>
      <c r="Y100" s="302">
        <f t="shared" si="20"/>
        <v>7.7159913206169592E-2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4.9512305931907932E-2</v>
      </c>
      <c r="C101" s="302">
        <f t="shared" si="21"/>
        <v>4.8313026750979433E-2</v>
      </c>
      <c r="D101" s="302">
        <f t="shared" si="21"/>
        <v>4.8462169337878294E-2</v>
      </c>
      <c r="E101" s="302">
        <f t="shared" si="21"/>
        <v>4.8929173947977266E-2</v>
      </c>
      <c r="F101" s="302">
        <f t="shared" si="21"/>
        <v>4.8141530847026229E-2</v>
      </c>
      <c r="G101" s="302">
        <f t="shared" si="21"/>
        <v>4.78397281998581E-2</v>
      </c>
      <c r="H101" s="302">
        <f t="shared" si="21"/>
        <v>4.8803886099750352E-2</v>
      </c>
      <c r="I101" s="302">
        <f t="shared" si="21"/>
        <v>4.9305741926133309E-2</v>
      </c>
      <c r="J101" s="302">
        <f t="shared" si="21"/>
        <v>5.0744828282689912E-2</v>
      </c>
      <c r="K101" s="302">
        <f t="shared" si="21"/>
        <v>4.9744911422612684E-2</v>
      </c>
      <c r="L101" s="302">
        <f t="shared" si="21"/>
        <v>5.0202450026078184E-2</v>
      </c>
      <c r="M101" s="302">
        <f t="shared" si="21"/>
        <v>5.0380346287280747E-2</v>
      </c>
      <c r="N101" s="302">
        <f t="shared" si="21"/>
        <v>4.8512736338949466E-2</v>
      </c>
      <c r="O101" s="302">
        <f t="shared" si="21"/>
        <v>4.981822223850263E-2</v>
      </c>
      <c r="P101" s="302">
        <f t="shared" si="21"/>
        <v>4.8963831588763142E-2</v>
      </c>
      <c r="Q101" s="302">
        <f t="shared" si="21"/>
        <v>5.0544097343570266E-2</v>
      </c>
      <c r="R101" s="302">
        <f t="shared" si="21"/>
        <v>4.9412703525238758E-2</v>
      </c>
      <c r="S101" s="302">
        <f t="shared" si="21"/>
        <v>4.9154844345296086E-2</v>
      </c>
      <c r="T101" s="302">
        <f t="shared" si="21"/>
        <v>4.7764455716569724E-2</v>
      </c>
      <c r="U101" s="302">
        <f t="shared" si="21"/>
        <v>4.7866756992982193E-2</v>
      </c>
      <c r="V101" s="302">
        <f t="shared" si="21"/>
        <v>4.7116325086276493E-2</v>
      </c>
      <c r="W101" s="302">
        <f t="shared" si="21"/>
        <v>4.9525751888846337E-2</v>
      </c>
      <c r="X101" s="302">
        <f t="shared" si="21"/>
        <v>4.9597208199235313E-2</v>
      </c>
      <c r="Y101" s="302">
        <f t="shared" si="21"/>
        <v>5.0023070860373053E-2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3.1096730072678786E-2</v>
      </c>
      <c r="C105" s="301">
        <f t="shared" si="25"/>
        <v>3.3562719229496552E-2</v>
      </c>
      <c r="D105" s="301">
        <f t="shared" si="25"/>
        <v>3.3661108558168028E-2</v>
      </c>
      <c r="E105" s="301">
        <f t="shared" si="25"/>
        <v>3.4043548677132517E-2</v>
      </c>
      <c r="F105" s="301">
        <f t="shared" si="25"/>
        <v>3.5101483528511841E-2</v>
      </c>
      <c r="G105" s="301">
        <f t="shared" si="25"/>
        <v>3.5703375031634829E-2</v>
      </c>
      <c r="H105" s="301">
        <f t="shared" si="25"/>
        <v>3.4665835302837594E-2</v>
      </c>
      <c r="I105" s="301">
        <f t="shared" si="25"/>
        <v>3.5550744530715564E-2</v>
      </c>
      <c r="J105" s="301">
        <f t="shared" si="25"/>
        <v>3.5349467496172113E-2</v>
      </c>
      <c r="K105" s="301">
        <f t="shared" si="25"/>
        <v>3.5277351304418378E-2</v>
      </c>
      <c r="L105" s="301">
        <f t="shared" si="25"/>
        <v>3.4985305358593177E-2</v>
      </c>
      <c r="M105" s="301">
        <f t="shared" si="25"/>
        <v>3.6497462872300393E-2</v>
      </c>
      <c r="N105" s="301">
        <f t="shared" si="25"/>
        <v>3.7034040368014366E-2</v>
      </c>
      <c r="O105" s="301">
        <f t="shared" si="25"/>
        <v>3.7556053604285301E-2</v>
      </c>
      <c r="P105" s="301">
        <f t="shared" si="25"/>
        <v>3.796578968536405E-2</v>
      </c>
      <c r="Q105" s="301">
        <f t="shared" si="25"/>
        <v>3.7324559963940185E-2</v>
      </c>
      <c r="R105" s="301">
        <f t="shared" si="25"/>
        <v>3.876481029798165E-2</v>
      </c>
      <c r="S105" s="301">
        <f t="shared" si="25"/>
        <v>4.015014779292099E-2</v>
      </c>
      <c r="T105" s="301">
        <f t="shared" si="25"/>
        <v>4.1560388741198356E-2</v>
      </c>
      <c r="U105" s="301">
        <f t="shared" si="25"/>
        <v>4.240123912935647E-2</v>
      </c>
      <c r="V105" s="301">
        <f t="shared" si="25"/>
        <v>4.3706492598254397E-2</v>
      </c>
      <c r="W105" s="301">
        <f t="shared" si="25"/>
        <v>4.0908503603163789E-2</v>
      </c>
      <c r="X105" s="301">
        <f t="shared" si="25"/>
        <v>4.16207447842082E-2</v>
      </c>
      <c r="Y105" s="301">
        <f t="shared" si="25"/>
        <v>3.8005421864174965E-2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2.1770312334812476E-2</v>
      </c>
      <c r="C106" s="302">
        <f t="shared" si="26"/>
        <v>2.4462204495240038E-2</v>
      </c>
      <c r="D106" s="302">
        <f t="shared" si="26"/>
        <v>2.4532500483443027E-2</v>
      </c>
      <c r="E106" s="302">
        <f t="shared" si="26"/>
        <v>2.4826972975020463E-2</v>
      </c>
      <c r="F106" s="302">
        <f t="shared" si="26"/>
        <v>2.603327273184209E-2</v>
      </c>
      <c r="G106" s="302">
        <f t="shared" si="26"/>
        <v>2.6692013487063217E-2</v>
      </c>
      <c r="H106" s="302">
        <f t="shared" si="26"/>
        <v>2.5472859527815375E-2</v>
      </c>
      <c r="I106" s="302">
        <f t="shared" si="26"/>
        <v>2.6263236356263858E-2</v>
      </c>
      <c r="J106" s="302">
        <f t="shared" si="26"/>
        <v>2.5790884883366259E-2</v>
      </c>
      <c r="K106" s="302">
        <f t="shared" si="26"/>
        <v>2.5907118681876378E-2</v>
      </c>
      <c r="L106" s="302">
        <f t="shared" si="26"/>
        <v>2.5528888179165717E-2</v>
      </c>
      <c r="M106" s="302">
        <f t="shared" si="26"/>
        <v>2.7007536147826462E-2</v>
      </c>
      <c r="N106" s="302">
        <f t="shared" si="26"/>
        <v>2.7895907207215031E-2</v>
      </c>
      <c r="O106" s="302">
        <f t="shared" si="26"/>
        <v>2.8172011742185091E-2</v>
      </c>
      <c r="P106" s="302">
        <f t="shared" si="26"/>
        <v>2.8742685674184289E-2</v>
      </c>
      <c r="Q106" s="302">
        <f t="shared" si="26"/>
        <v>2.7803788165151319E-2</v>
      </c>
      <c r="R106" s="302">
        <f t="shared" si="26"/>
        <v>2.9457154232285711E-2</v>
      </c>
      <c r="S106" s="302">
        <f t="shared" si="26"/>
        <v>3.089106353951342E-2</v>
      </c>
      <c r="T106" s="302">
        <f t="shared" si="26"/>
        <v>3.2563205946941454E-2</v>
      </c>
      <c r="U106" s="302">
        <f t="shared" si="26"/>
        <v>3.3384786288573123E-2</v>
      </c>
      <c r="V106" s="302">
        <f t="shared" si="26"/>
        <v>3.4831395352085973E-2</v>
      </c>
      <c r="W106" s="302">
        <f t="shared" si="26"/>
        <v>3.1579553108865864E-2</v>
      </c>
      <c r="X106" s="302">
        <f t="shared" si="26"/>
        <v>3.227833437548798E-2</v>
      </c>
      <c r="Y106" s="302">
        <f t="shared" si="26"/>
        <v>2.8582793558065915E-2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9.3264177378663115E-3</v>
      </c>
      <c r="C107" s="302">
        <f t="shared" si="27"/>
        <v>9.1005147342565172E-3</v>
      </c>
      <c r="D107" s="302">
        <f t="shared" si="27"/>
        <v>9.1286080747249986E-3</v>
      </c>
      <c r="E107" s="302">
        <f t="shared" si="27"/>
        <v>9.2165757021120554E-3</v>
      </c>
      <c r="F107" s="302">
        <f t="shared" si="27"/>
        <v>9.0682107966697529E-3</v>
      </c>
      <c r="G107" s="302">
        <f t="shared" si="27"/>
        <v>9.011361544571609E-3</v>
      </c>
      <c r="H107" s="302">
        <f t="shared" si="27"/>
        <v>9.1929757750222225E-3</v>
      </c>
      <c r="I107" s="302">
        <f t="shared" si="27"/>
        <v>9.2875081744517047E-3</v>
      </c>
      <c r="J107" s="302">
        <f t="shared" si="27"/>
        <v>9.5585826128058542E-3</v>
      </c>
      <c r="K107" s="302">
        <f t="shared" si="27"/>
        <v>9.3702326225419998E-3</v>
      </c>
      <c r="L107" s="302">
        <f t="shared" si="27"/>
        <v>9.4564171794274659E-3</v>
      </c>
      <c r="M107" s="302">
        <f t="shared" si="27"/>
        <v>9.4899267244739297E-3</v>
      </c>
      <c r="N107" s="302">
        <f t="shared" si="27"/>
        <v>9.1381331607993405E-3</v>
      </c>
      <c r="O107" s="302">
        <f t="shared" si="27"/>
        <v>9.3840418621002151E-3</v>
      </c>
      <c r="P107" s="302">
        <f t="shared" si="27"/>
        <v>9.223104011179763E-3</v>
      </c>
      <c r="Q107" s="302">
        <f t="shared" si="27"/>
        <v>9.5207717987888605E-3</v>
      </c>
      <c r="R107" s="302">
        <f t="shared" si="27"/>
        <v>9.307656065695941E-3</v>
      </c>
      <c r="S107" s="302">
        <f t="shared" si="27"/>
        <v>9.2590842534075717E-3</v>
      </c>
      <c r="T107" s="302">
        <f t="shared" si="27"/>
        <v>8.9971827942569027E-3</v>
      </c>
      <c r="U107" s="302">
        <f t="shared" si="27"/>
        <v>9.0164528407833486E-3</v>
      </c>
      <c r="V107" s="302">
        <f t="shared" si="27"/>
        <v>8.8750972461684244E-3</v>
      </c>
      <c r="W107" s="302">
        <f t="shared" si="27"/>
        <v>9.3289504942979211E-3</v>
      </c>
      <c r="X107" s="302">
        <f t="shared" si="27"/>
        <v>9.3424104087202267E-3</v>
      </c>
      <c r="Y107" s="302">
        <f t="shared" si="27"/>
        <v>9.4226283061090536E-3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2.0348745797005447</v>
      </c>
      <c r="C113" s="320">
        <f>IF(C$5=0,0,C$5/FBT_fec!C$5)</f>
        <v>1.8008820416614557</v>
      </c>
      <c r="D113" s="320">
        <f>IF(D$5=0,0,D$5/FBT_fec!D$5)</f>
        <v>1.8110340949245571</v>
      </c>
      <c r="E113" s="320">
        <f>IF(E$5=0,0,E$5/FBT_fec!E$5)</f>
        <v>1.74872069711666</v>
      </c>
      <c r="F113" s="320">
        <f>IF(F$5=0,0,F$5/FBT_fec!F$5)</f>
        <v>1.7050026394800168</v>
      </c>
      <c r="G113" s="320">
        <f>IF(G$5=0,0,G$5/FBT_fec!G$5)</f>
        <v>1.640067807091542</v>
      </c>
      <c r="H113" s="320">
        <f>IF(H$5=0,0,H$5/FBT_fec!H$5)</f>
        <v>1.7208993011865972</v>
      </c>
      <c r="I113" s="320">
        <f>IF(I$5=0,0,I$5/FBT_fec!I$5)</f>
        <v>1.6002113146068828</v>
      </c>
      <c r="J113" s="320">
        <f>IF(J$5=0,0,J$5/FBT_fec!J$5)</f>
        <v>1.5710289323057556</v>
      </c>
      <c r="K113" s="320">
        <f>IF(K$5=0,0,K$5/FBT_fec!K$5)</f>
        <v>1.6071671466123489</v>
      </c>
      <c r="L113" s="320">
        <f>IF(L$5=0,0,L$5/FBT_fec!L$5)</f>
        <v>1.6155988654228177</v>
      </c>
      <c r="M113" s="320">
        <f>IF(M$5=0,0,M$5/FBT_fec!M$5)</f>
        <v>1.4962827604002704</v>
      </c>
      <c r="N113" s="320">
        <f>IF(N$5=0,0,N$5/FBT_fec!N$5)</f>
        <v>1.5035279247741906</v>
      </c>
      <c r="O113" s="320">
        <f>IF(O$5=0,0,O$5/FBT_fec!O$5)</f>
        <v>1.4176278443174897</v>
      </c>
      <c r="P113" s="320">
        <f>IF(P$5=0,0,P$5/FBT_fec!P$5)</f>
        <v>1.4174581045458592</v>
      </c>
      <c r="Q113" s="320">
        <f>IF(Q$5=0,0,Q$5/FBT_fec!Q$5)</f>
        <v>1.4189411471467228</v>
      </c>
      <c r="R113" s="320">
        <f>IF(R$5=0,0,R$5/FBT_fec!R$5)</f>
        <v>1.3398414382477306</v>
      </c>
      <c r="S113" s="320">
        <f>IF(S$5=0,0,S$5/FBT_fec!S$5)</f>
        <v>1.2522036749835568</v>
      </c>
      <c r="T113" s="320">
        <f>IF(T$5=0,0,T$5/FBT_fec!T$5)</f>
        <v>1.2105748579106779</v>
      </c>
      <c r="U113" s="320">
        <f>IF(U$5=0,0,U$5/FBT_fec!U$5)</f>
        <v>1.1657837093629457</v>
      </c>
      <c r="V113" s="320">
        <f>IF(V$5=0,0,V$5/FBT_fec!V$5)</f>
        <v>1.1220028264261963</v>
      </c>
      <c r="W113" s="320">
        <f>IF(W$5=0,0,W$5/FBT_fec!W$5)</f>
        <v>1.2163500813415253</v>
      </c>
      <c r="X113" s="320">
        <f>IF(X$5=0,0,X$5/FBT_fec!X$5)</f>
        <v>1.1504473314745756</v>
      </c>
      <c r="Y113" s="320">
        <f>IF(Y$5=0,0,Y$5/FBT_fec!Y$5)</f>
        <v>1.3581275719399115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2.2108842880718833</v>
      </c>
      <c r="C118" s="332">
        <f>IF(C$10=0,0,C$10/FBT_fec!C$10)</f>
        <v>2.1706488076877588</v>
      </c>
      <c r="D118" s="332">
        <f>IF(D$10=0,0,D$10/FBT_fec!D$10)</f>
        <v>2.1685199948740634</v>
      </c>
      <c r="E118" s="332">
        <f>IF(E$10=0,0,E$10/FBT_fec!E$10)</f>
        <v>2.0627772752126252</v>
      </c>
      <c r="F118" s="332">
        <f>IF(F$10=0,0,F$10/FBT_fec!F$10)</f>
        <v>2.1768860969736252</v>
      </c>
      <c r="G118" s="332">
        <f>IF(G$10=0,0,G$10/FBT_fec!G$10)</f>
        <v>2.1208311599741001</v>
      </c>
      <c r="H118" s="332">
        <f>IF(H$10=0,0,H$10/FBT_fec!H$10)</f>
        <v>2.092599202186805</v>
      </c>
      <c r="I118" s="332">
        <f>IF(I$10=0,0,I$10/FBT_fec!I$10)</f>
        <v>1.8614984864453021</v>
      </c>
      <c r="J118" s="332">
        <f>IF(J$10=0,0,J$10/FBT_fec!J$10)</f>
        <v>1.6532553510622028</v>
      </c>
      <c r="K118" s="332">
        <f>IF(K$10=0,0,K$10/FBT_fec!K$10)</f>
        <v>1.7996562540745846</v>
      </c>
      <c r="L118" s="332">
        <f>IF(L$10=0,0,L$10/FBT_fec!L$10)</f>
        <v>1.7203694326181058</v>
      </c>
      <c r="M118" s="332">
        <f>IF(M$10=0,0,M$10/FBT_fec!M$10)</f>
        <v>1.600733695752401</v>
      </c>
      <c r="N118" s="332">
        <f>IF(N$10=0,0,N$10/FBT_fec!N$10)</f>
        <v>1.8398535752967953</v>
      </c>
      <c r="O118" s="332">
        <f>IF(O$10=0,0,O$10/FBT_fec!O$10)</f>
        <v>1.5462351147572566</v>
      </c>
      <c r="P118" s="332">
        <f>IF(P$10=0,0,P$10/FBT_fec!P$10)</f>
        <v>1.6954804934467038</v>
      </c>
      <c r="Q118" s="332">
        <f>IF(Q$10=0,0,Q$10/FBT_fec!Q$10)</f>
        <v>1.4861664940495742</v>
      </c>
      <c r="R118" s="332">
        <f>IF(R$10=0,0,R$10/FBT_fec!R$10)</f>
        <v>1.473557990630332</v>
      </c>
      <c r="S118" s="332">
        <f>IF(S$10=0,0,S$10/FBT_fec!S$10)</f>
        <v>1.3270071559223717</v>
      </c>
      <c r="T118" s="332">
        <f>IF(T$10=0,0,T$10/FBT_fec!T$10)</f>
        <v>1.492280868961813</v>
      </c>
      <c r="U118" s="332">
        <f>IF(U$10=0,0,U$10/FBT_fec!U$10)</f>
        <v>1.3642924029235117</v>
      </c>
      <c r="V118" s="332">
        <f>IF(V$10=0,0,V$10/FBT_fec!V$10)</f>
        <v>1.4014549327303618</v>
      </c>
      <c r="W118" s="332">
        <f>IF(W$10=0,0,W$10/FBT_fec!W$10)</f>
        <v>1.2976753320681482</v>
      </c>
      <c r="X118" s="332">
        <f>IF(X$10=0,0,X$10/FBT_fec!X$10)</f>
        <v>1.1060691780251681</v>
      </c>
      <c r="Y118" s="332">
        <f>IF(Y$10=0,0,Y$10/FBT_fec!Y$10)</f>
        <v>1.3007575423576625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2.5731984171429096</v>
      </c>
      <c r="C119" s="348">
        <f>IF(C$16=0,0,C$16/FBT_fec!C$16)</f>
        <v>2.4396409631791398</v>
      </c>
      <c r="D119" s="348">
        <f>IF(D$16=0,0,D$16/FBT_fec!D$16)</f>
        <v>2.421849682603705</v>
      </c>
      <c r="E119" s="348">
        <f>IF(E$16=0,0,E$16/FBT_fec!E$16)</f>
        <v>2.2789408412433509</v>
      </c>
      <c r="F119" s="348">
        <f>IF(F$16=0,0,F$16/FBT_fec!F$16)</f>
        <v>2.3055121948873021</v>
      </c>
      <c r="G119" s="348">
        <f>IF(G$16=0,0,G$16/FBT_fec!G$16)</f>
        <v>2.2758839863842817</v>
      </c>
      <c r="H119" s="348">
        <f>IF(H$16=0,0,H$16/FBT_fec!H$16)</f>
        <v>2.2495479784037284</v>
      </c>
      <c r="I119" s="348">
        <f>IF(I$16=0,0,I$16/FBT_fec!I$16)</f>
        <v>2.0187037608975764</v>
      </c>
      <c r="J119" s="348">
        <f>IF(J$16=0,0,J$16/FBT_fec!J$16)</f>
        <v>1.7431523696718261</v>
      </c>
      <c r="K119" s="348">
        <f>IF(K$16=0,0,K$16/FBT_fec!K$16)</f>
        <v>1.948458521590404</v>
      </c>
      <c r="L119" s="348">
        <f>IF(L$16=0,0,L$16/FBT_fec!L$16)</f>
        <v>1.8975386321314269</v>
      </c>
      <c r="M119" s="348">
        <f>IF(M$16=0,0,M$16/FBT_fec!M$16)</f>
        <v>1.6956111336348194</v>
      </c>
      <c r="N119" s="348">
        <f>IF(N$16=0,0,N$16/FBT_fec!N$16)</f>
        <v>1.9793446314676331</v>
      </c>
      <c r="O119" s="348">
        <f>IF(O$16=0,0,O$16/FBT_fec!O$16)</f>
        <v>1.646552438850988</v>
      </c>
      <c r="P119" s="348">
        <f>IF(P$16=0,0,P$16/FBT_fec!P$16)</f>
        <v>1.7736478224935142</v>
      </c>
      <c r="Q119" s="348">
        <f>IF(Q$16=0,0,Q$16/FBT_fec!Q$16)</f>
        <v>1.5362424102289809</v>
      </c>
      <c r="R119" s="348">
        <f>IF(R$16=0,0,R$16/FBT_fec!R$16)</f>
        <v>1.573852320814449</v>
      </c>
      <c r="S119" s="348">
        <f>IF(S$16=0,0,S$16/FBT_fec!S$16)</f>
        <v>1.4568813019818445</v>
      </c>
      <c r="T119" s="348">
        <f>IF(T$16=0,0,T$16/FBT_fec!T$16)</f>
        <v>1.5710592794419616</v>
      </c>
      <c r="U119" s="348">
        <f>IF(U$16=0,0,U$16/FBT_fec!U$16)</f>
        <v>1.4735797536888149</v>
      </c>
      <c r="V119" s="348">
        <f>IF(V$16=0,0,V$16/FBT_fec!V$16)</f>
        <v>1.4828741358829336</v>
      </c>
      <c r="W119" s="348">
        <f>IF(W$16=0,0,W$16/FBT_fec!W$16)</f>
        <v>1.3412314158736296</v>
      </c>
      <c r="X119" s="348">
        <f>IF(X$16=0,0,X$16/FBT_fec!X$16)</f>
        <v>1.2015513815294392</v>
      </c>
      <c r="Y119" s="348">
        <f>IF(Y$16=0,0,Y$16/FBT_fec!Y$16)</f>
        <v>1.5227723659325985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2.5731984171429101</v>
      </c>
      <c r="C120" s="348">
        <f>IF(C$25=0,0,C$25/FBT_fec!C$25)</f>
        <v>2.4396409631791398</v>
      </c>
      <c r="D120" s="348">
        <f>IF(D$25=0,0,D$25/FBT_fec!D$25)</f>
        <v>2.4218496826037041</v>
      </c>
      <c r="E120" s="348">
        <f>IF(E$25=0,0,E$25/FBT_fec!E$25)</f>
        <v>2.2789408412433505</v>
      </c>
      <c r="F120" s="348">
        <f>IF(F$25=0,0,F$25/FBT_fec!F$25)</f>
        <v>2.3055121948873021</v>
      </c>
      <c r="G120" s="348">
        <f>IF(G$25=0,0,G$25/FBT_fec!G$25)</f>
        <v>2.2758839863842812</v>
      </c>
      <c r="H120" s="348">
        <f>IF(H$25=0,0,H$25/FBT_fec!H$25)</f>
        <v>2.2495479784037289</v>
      </c>
      <c r="I120" s="348">
        <f>IF(I$25=0,0,I$25/FBT_fec!I$25)</f>
        <v>2.018703760897576</v>
      </c>
      <c r="J120" s="348">
        <f>IF(J$25=0,0,J$25/FBT_fec!J$25)</f>
        <v>1.7431523696718254</v>
      </c>
      <c r="K120" s="348">
        <f>IF(K$25=0,0,K$25/FBT_fec!K$25)</f>
        <v>1.9484585215904042</v>
      </c>
      <c r="L120" s="348">
        <f>IF(L$25=0,0,L$25/FBT_fec!L$25)</f>
        <v>1.8975386321314269</v>
      </c>
      <c r="M120" s="348">
        <f>IF(M$25=0,0,M$25/FBT_fec!M$25)</f>
        <v>1.6956111336348192</v>
      </c>
      <c r="N120" s="348">
        <f>IF(N$25=0,0,N$25/FBT_fec!N$25)</f>
        <v>1.9793446314676333</v>
      </c>
      <c r="O120" s="348">
        <f>IF(O$25=0,0,O$25/FBT_fec!O$25)</f>
        <v>1.6465524388509878</v>
      </c>
      <c r="P120" s="348">
        <f>IF(P$25=0,0,P$25/FBT_fec!P$25)</f>
        <v>1.7736478224935133</v>
      </c>
      <c r="Q120" s="348">
        <f>IF(Q$25=0,0,Q$25/FBT_fec!Q$25)</f>
        <v>1.5362424102289804</v>
      </c>
      <c r="R120" s="348">
        <f>IF(R$25=0,0,R$25/FBT_fec!R$25)</f>
        <v>1.573852320814449</v>
      </c>
      <c r="S120" s="348">
        <f>IF(S$25=0,0,S$25/FBT_fec!S$25)</f>
        <v>1.4568813019818447</v>
      </c>
      <c r="T120" s="348">
        <f>IF(T$25=0,0,T$25/FBT_fec!T$25)</f>
        <v>1.5710592794419609</v>
      </c>
      <c r="U120" s="348">
        <f>IF(U$25=0,0,U$25/FBT_fec!U$25)</f>
        <v>1.4735797536888153</v>
      </c>
      <c r="V120" s="348">
        <f>IF(V$25=0,0,V$25/FBT_fec!V$25)</f>
        <v>1.4828741358829338</v>
      </c>
      <c r="W120" s="348">
        <f>IF(W$25=0,0,W$25/FBT_fec!W$25)</f>
        <v>1.3412314158736292</v>
      </c>
      <c r="X120" s="348">
        <f>IF(X$25=0,0,X$25/FBT_fec!X$25)</f>
        <v>1.2015513815294387</v>
      </c>
      <c r="Y120" s="348">
        <f>IF(Y$25=0,0,Y$25/FBT_fec!Y$25)</f>
        <v>1.5227723659325982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2.4037394903114153</v>
      </c>
      <c r="C121" s="348">
        <f>IF(C$34=0,0,C$34/FBT_fec!C$34)</f>
        <v>2.0834129073593344</v>
      </c>
      <c r="D121" s="348">
        <f>IF(D$34=0,0,D$34/FBT_fec!D$34)</f>
        <v>2.0905256246385675</v>
      </c>
      <c r="E121" s="348">
        <f>IF(E$34=0,0,E$34/FBT_fec!E$34)</f>
        <v>2.1006528632686616</v>
      </c>
      <c r="F121" s="348">
        <f>IF(F$34=0,0,F$34/FBT_fec!F$34)</f>
        <v>1.9617050179381381</v>
      </c>
      <c r="G121" s="348">
        <f>IF(G$34=0,0,G$34/FBT_fec!G$34)</f>
        <v>1.8824895102011943</v>
      </c>
      <c r="H121" s="348">
        <f>IF(H$34=0,0,H$34/FBT_fec!H$34)</f>
        <v>2.0381033143294291</v>
      </c>
      <c r="I121" s="348">
        <f>IF(I$34=0,0,I$34/FBT_fec!I$34)</f>
        <v>1.9970904262528442</v>
      </c>
      <c r="J121" s="348">
        <f>IF(J$34=0,0,J$34/FBT_fec!J$34)</f>
        <v>2.1255035552664996</v>
      </c>
      <c r="K121" s="348">
        <f>IF(K$34=0,0,K$34/FBT_fec!K$34)</f>
        <v>2.0742736517263962</v>
      </c>
      <c r="L121" s="348">
        <f>IF(L$34=0,0,L$34/FBT_fec!L$34)</f>
        <v>2.1225147487633755</v>
      </c>
      <c r="M121" s="348">
        <f>IF(M$34=0,0,M$34/FBT_fec!M$34)</f>
        <v>2.0029281687753562</v>
      </c>
      <c r="N121" s="348">
        <f>IF(N$34=0,0,N$34/FBT_fec!N$34)</f>
        <v>1.8473580505297131</v>
      </c>
      <c r="O121" s="348">
        <f>IF(O$34=0,0,O$34/FBT_fec!O$34)</f>
        <v>1.8923399331581467</v>
      </c>
      <c r="P121" s="348">
        <f>IF(P$34=0,0,P$34/FBT_fec!P$34)</f>
        <v>1.8089838463167738</v>
      </c>
      <c r="Q121" s="348">
        <f>IF(Q$34=0,0,Q$34/FBT_fec!Q$34)</f>
        <v>1.9689621415360037</v>
      </c>
      <c r="R121" s="348">
        <f>IF(R$34=0,0,R$34/FBT_fec!R$34)</f>
        <v>1.7875067453804192</v>
      </c>
      <c r="S121" s="348">
        <f>IF(S$34=0,0,S$34/FBT_fec!S$34)</f>
        <v>1.6824301275945603</v>
      </c>
      <c r="T121" s="348">
        <f>IF(T$34=0,0,T$34/FBT_fec!T$34)</f>
        <v>1.5299371026473898</v>
      </c>
      <c r="U121" s="348">
        <f>IF(U$34=0,0,U$34/FBT_fec!U$34)</f>
        <v>1.499694142240743</v>
      </c>
      <c r="V121" s="348">
        <f>IF(V$34=0,0,V$34/FBT_fec!V$34)</f>
        <v>1.4083629561708035</v>
      </c>
      <c r="W121" s="348">
        <f>IF(W$34=0,0,W$34/FBT_fec!W$34)</f>
        <v>1.6789397095875713</v>
      </c>
      <c r="X121" s="348">
        <f>IF(X$34=0,0,X$34/FBT_fec!X$34)</f>
        <v>1.6272964795968152</v>
      </c>
      <c r="Y121" s="348">
        <f>IF(Y$34=0,0,Y$34/FBT_fec!Y$34)</f>
        <v>1.8684039695634804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2.3612719649558582</v>
      </c>
      <c r="C122" s="348">
        <f>IF(C$45=0,0,C$45/FBT_fec!C$45)</f>
        <v>2.1672181971866218</v>
      </c>
      <c r="D122" s="348">
        <f>IF(D$45=0,0,D$45/FBT_fec!D$45)</f>
        <v>2.1554163320982318</v>
      </c>
      <c r="E122" s="348">
        <f>IF(E$45=0,0,E$45/FBT_fec!E$45)</f>
        <v>2.1114132135967929</v>
      </c>
      <c r="F122" s="348">
        <f>IF(F$45=0,0,F$45/FBT_fec!F$45)</f>
        <v>2.0447569116097624</v>
      </c>
      <c r="G122" s="348">
        <f>IF(G$45=0,0,G$45/FBT_fec!G$45)</f>
        <v>2.0089273275171964</v>
      </c>
      <c r="H122" s="348">
        <f>IF(H$45=0,0,H$45/FBT_fec!H$45)</f>
        <v>2.059841535011381</v>
      </c>
      <c r="I122" s="348">
        <f>IF(I$45=0,0,I$45/FBT_fec!I$45)</f>
        <v>1.9868956965745013</v>
      </c>
      <c r="J122" s="348">
        <f>IF(J$45=0,0,J$45/FBT_fec!J$45)</f>
        <v>1.9682938541812556</v>
      </c>
      <c r="K122" s="348">
        <f>IF(K$45=0,0,K$45/FBT_fec!K$45)</f>
        <v>1.9963408300079837</v>
      </c>
      <c r="L122" s="348">
        <f>IF(L$45=0,0,L$45/FBT_fec!L$45)</f>
        <v>2.007425224657077</v>
      </c>
      <c r="M122" s="348">
        <f>IF(M$45=0,0,M$45/FBT_fec!M$45)</f>
        <v>1.9003985917110042</v>
      </c>
      <c r="N122" s="348">
        <f>IF(N$45=0,0,N$45/FBT_fec!N$45)</f>
        <v>1.9079416470070056</v>
      </c>
      <c r="O122" s="348">
        <f>IF(O$45=0,0,O$45/FBT_fec!O$45)</f>
        <v>1.8573301184050928</v>
      </c>
      <c r="P122" s="348">
        <f>IF(P$45=0,0,P$45/FBT_fec!P$45)</f>
        <v>1.8433162858364951</v>
      </c>
      <c r="Q122" s="348">
        <f>IF(Q$45=0,0,Q$45/FBT_fec!Q$45)</f>
        <v>1.8469629329246477</v>
      </c>
      <c r="R122" s="348">
        <f>IF(R$45=0,0,R$45/FBT_fec!R$45)</f>
        <v>1.8035650807877786</v>
      </c>
      <c r="S122" s="348">
        <f>IF(S$45=0,0,S$45/FBT_fec!S$45)</f>
        <v>1.7536123072924386</v>
      </c>
      <c r="T122" s="348">
        <f>IF(T$45=0,0,T$45/FBT_fec!T$45)</f>
        <v>1.7087143527737922</v>
      </c>
      <c r="U122" s="348">
        <f>IF(U$45=0,0,U$45/FBT_fec!U$45)</f>
        <v>1.6769986246855613</v>
      </c>
      <c r="V122" s="348">
        <f>IF(V$45=0,0,V$45/FBT_fec!V$45)</f>
        <v>1.6377660603010418</v>
      </c>
      <c r="W122" s="348">
        <f>IF(W$45=0,0,W$45/FBT_fec!W$45)</f>
        <v>1.7048722201189142</v>
      </c>
      <c r="X122" s="348">
        <f>IF(X$45=0,0,X$45/FBT_fec!X$45)</f>
        <v>1.7005309122966548</v>
      </c>
      <c r="Y122" s="348">
        <f>IF(Y$45=0,0,Y$45/FBT_fec!Y$45)</f>
        <v>1.8345975128447756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0.95939423197204132</v>
      </c>
      <c r="C123" s="348">
        <f>IF(C$66=0,0,C$66/FBT_fec!C$66)</f>
        <v>0.90300353729606664</v>
      </c>
      <c r="D123" s="348">
        <f>IF(D$66=0,0,D$66/FBT_fec!D$66)</f>
        <v>0.92264035929164601</v>
      </c>
      <c r="E123" s="348">
        <f>IF(E$66=0,0,E$66/FBT_fec!E$66)</f>
        <v>0.84183208249467656</v>
      </c>
      <c r="F123" s="348">
        <f>IF(F$66=0,0,F$66/FBT_fec!F$66)</f>
        <v>0.89659027182389262</v>
      </c>
      <c r="G123" s="348">
        <f>IF(G$66=0,0,G$66/FBT_fec!G$66)</f>
        <v>0.86481787284466649</v>
      </c>
      <c r="H123" s="348">
        <f>IF(H$66=0,0,H$66/FBT_fec!H$66)</f>
        <v>0.86348259747821932</v>
      </c>
      <c r="I123" s="348">
        <f>IF(I$66=0,0,I$66/FBT_fec!I$66)</f>
        <v>0.75525834173439388</v>
      </c>
      <c r="J123" s="348">
        <f>IF(J$66=0,0,J$66/FBT_fec!J$66)</f>
        <v>0.67886017360357176</v>
      </c>
      <c r="K123" s="348">
        <f>IF(K$66=0,0,K$66/FBT_fec!K$66)</f>
        <v>0.72419959797844535</v>
      </c>
      <c r="L123" s="348">
        <f>IF(L$66=0,0,L$66/FBT_fec!L$66)</f>
        <v>0.71170334025345949</v>
      </c>
      <c r="M123" s="348">
        <f>IF(M$66=0,0,M$66/FBT_fec!M$66)</f>
        <v>0.67008750375992632</v>
      </c>
      <c r="N123" s="348">
        <f>IF(N$66=0,0,N$66/FBT_fec!N$66)</f>
        <v>0.73800394601403685</v>
      </c>
      <c r="O123" s="348">
        <f>IF(O$66=0,0,O$66/FBT_fec!O$66)</f>
        <v>0.64529911013148578</v>
      </c>
      <c r="P123" s="348">
        <f>IF(P$66=0,0,P$66/FBT_fec!P$66)</f>
        <v>0.6790052795352991</v>
      </c>
      <c r="Q123" s="348">
        <f>IF(Q$66=0,0,Q$66/FBT_fec!Q$66)</f>
        <v>0.62180528030060633</v>
      </c>
      <c r="R123" s="348">
        <f>IF(R$66=0,0,R$66/FBT_fec!R$66)</f>
        <v>0.62258119859383132</v>
      </c>
      <c r="S123" s="348">
        <f>IF(S$66=0,0,S$66/FBT_fec!S$66)</f>
        <v>0.59272778021540962</v>
      </c>
      <c r="T123" s="348">
        <f>IF(T$66=0,0,T$66/FBT_fec!T$66)</f>
        <v>0.61849614227694327</v>
      </c>
      <c r="U123" s="348">
        <f>IF(U$66=0,0,U$66/FBT_fec!U$66)</f>
        <v>0.59488966292889844</v>
      </c>
      <c r="V123" s="348">
        <f>IF(V$66=0,0,V$66/FBT_fec!V$66)</f>
        <v>0.59662526432634033</v>
      </c>
      <c r="W123" s="348">
        <f>IF(W$66=0,0,W$66/FBT_fec!W$66)</f>
        <v>0.57268139756319991</v>
      </c>
      <c r="X123" s="348">
        <f>IF(X$66=0,0,X$66/FBT_fec!X$66)</f>
        <v>0.53733621080880767</v>
      </c>
      <c r="Y123" s="348">
        <f>IF(Y$66=0,0,Y$66/FBT_fec!Y$66)</f>
        <v>0.60516486368790767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LV: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51.319932063947142</v>
      </c>
      <c r="C3" s="203">
        <v>63.683996366939148</v>
      </c>
      <c r="D3" s="203">
        <v>63.41842057184617</v>
      </c>
      <c r="E3" s="203">
        <v>58.887125016303642</v>
      </c>
      <c r="F3" s="203">
        <v>61.685187702521127</v>
      </c>
      <c r="G3" s="203">
        <v>66.12348122866895</v>
      </c>
      <c r="H3" s="203">
        <v>97.317223501509872</v>
      </c>
      <c r="I3" s="203">
        <v>87.502432989690732</v>
      </c>
      <c r="J3" s="203">
        <v>102.45528040114441</v>
      </c>
      <c r="K3" s="203">
        <v>60.155453231606899</v>
      </c>
      <c r="L3" s="203">
        <v>77.165427289762079</v>
      </c>
      <c r="M3" s="203">
        <v>98.285155868799137</v>
      </c>
      <c r="N3" s="203">
        <v>106.2825028800349</v>
      </c>
      <c r="O3" s="203">
        <v>107.7024237837617</v>
      </c>
      <c r="P3" s="203">
        <v>122.9995354869846</v>
      </c>
      <c r="Q3" s="203">
        <v>112.785405</v>
      </c>
      <c r="R3" s="203">
        <v>125.5020327914547</v>
      </c>
      <c r="S3" s="203">
        <v>130.8310061960031</v>
      </c>
      <c r="T3" s="203">
        <v>135.36142624698419</v>
      </c>
      <c r="U3" s="203">
        <v>116.5450072785404</v>
      </c>
      <c r="V3" s="203">
        <v>116.1196947958784</v>
      </c>
      <c r="W3" s="203">
        <v>131.30582286808311</v>
      </c>
      <c r="X3" s="203">
        <v>148.1587219765137</v>
      </c>
      <c r="Y3" s="203">
        <v>156.29078261645469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297.60774966776341</v>
      </c>
      <c r="C5" s="203">
        <v>304.37362595150103</v>
      </c>
      <c r="D5" s="203">
        <v>336.58340551682602</v>
      </c>
      <c r="E5" s="203">
        <v>363.70487765228319</v>
      </c>
      <c r="F5" s="203">
        <v>327.02160683863542</v>
      </c>
      <c r="G5" s="203">
        <v>373.91038850731411</v>
      </c>
      <c r="H5" s="203">
        <v>452.60175193024492</v>
      </c>
      <c r="I5" s="203">
        <v>503.13231020139187</v>
      </c>
      <c r="J5" s="203">
        <v>311.4827828832673</v>
      </c>
      <c r="K5" s="203">
        <v>218.7905117500006</v>
      </c>
      <c r="L5" s="203">
        <v>228.388118538691</v>
      </c>
      <c r="M5" s="203">
        <v>231.32981257799599</v>
      </c>
      <c r="N5" s="203">
        <v>270.97212974413333</v>
      </c>
      <c r="O5" s="203">
        <v>351.51131790544781</v>
      </c>
      <c r="P5" s="203">
        <v>298.58029550001402</v>
      </c>
      <c r="Q5" s="203">
        <v>291.99075404657492</v>
      </c>
      <c r="R5" s="203">
        <v>307.31715847663497</v>
      </c>
      <c r="S5" s="203">
        <v>365.31478809864069</v>
      </c>
      <c r="T5" s="203">
        <v>378.44401108358409</v>
      </c>
      <c r="U5" s="203">
        <v>269.96987200739471</v>
      </c>
      <c r="V5" s="203">
        <v>195.60069883186461</v>
      </c>
      <c r="W5" s="203">
        <v>256.25261713952938</v>
      </c>
      <c r="X5" s="203">
        <v>232.72644387407831</v>
      </c>
      <c r="Y5" s="203">
        <v>246.8727573475598</v>
      </c>
      <c r="DA5" s="112" t="s">
        <v>2373</v>
      </c>
    </row>
    <row r="6" spans="1:105" ht="12" customHeight="1" x14ac:dyDescent="0.25">
      <c r="A6" s="154" t="s">
        <v>2112</v>
      </c>
      <c r="B6" s="338">
        <v>372.00968708470418</v>
      </c>
      <c r="C6" s="338">
        <v>353.40920273046902</v>
      </c>
      <c r="D6" s="338">
        <v>372.00968708470418</v>
      </c>
      <c r="E6" s="338">
        <v>390.6101714389394</v>
      </c>
      <c r="F6" s="338">
        <v>372.00968708470418</v>
      </c>
      <c r="G6" s="338">
        <v>409.21065579317462</v>
      </c>
      <c r="H6" s="338">
        <v>483.61259321011539</v>
      </c>
      <c r="I6" s="338">
        <v>539.41404627282111</v>
      </c>
      <c r="J6" s="338">
        <v>520.81356191858595</v>
      </c>
      <c r="K6" s="338">
        <v>520.81356191858595</v>
      </c>
      <c r="L6" s="338">
        <v>502.21307756435073</v>
      </c>
      <c r="M6" s="338">
        <v>502.21307756435073</v>
      </c>
      <c r="N6" s="338">
        <v>483.61259321011551</v>
      </c>
      <c r="O6" s="338">
        <v>465.01210885588029</v>
      </c>
      <c r="P6" s="338">
        <v>465.01210885588029</v>
      </c>
      <c r="Q6" s="338">
        <v>446.41162450164512</v>
      </c>
      <c r="R6" s="338">
        <v>427.81114014740979</v>
      </c>
      <c r="S6" s="338">
        <v>409.21065579317462</v>
      </c>
      <c r="T6" s="338">
        <v>409.21065579317462</v>
      </c>
      <c r="U6" s="338">
        <v>390.6101714389394</v>
      </c>
      <c r="V6" s="338">
        <v>390.6101714389394</v>
      </c>
      <c r="W6" s="338">
        <v>372.00968708470418</v>
      </c>
      <c r="X6" s="338">
        <v>353.40920273046902</v>
      </c>
      <c r="Y6" s="338">
        <v>353.40920273046902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37.20096870847042</v>
      </c>
      <c r="E7" s="340">
        <v>18.60048435423521</v>
      </c>
      <c r="F7" s="340">
        <v>0</v>
      </c>
      <c r="G7" s="340">
        <v>37.20096870847042</v>
      </c>
      <c r="H7" s="340">
        <v>93.002421771176046</v>
      </c>
      <c r="I7" s="340">
        <v>74.401937416940839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18.600484354235164</v>
      </c>
      <c r="D8" s="342">
        <f t="shared" si="0"/>
        <v>18.600484354235277</v>
      </c>
      <c r="E8" s="342">
        <f t="shared" si="0"/>
        <v>0</v>
      </c>
      <c r="F8" s="342">
        <f t="shared" si="0"/>
        <v>18.600484354235221</v>
      </c>
      <c r="G8" s="342">
        <f t="shared" si="0"/>
        <v>0</v>
      </c>
      <c r="H8" s="342">
        <f t="shared" si="0"/>
        <v>18.600484354235277</v>
      </c>
      <c r="I8" s="342">
        <f t="shared" si="0"/>
        <v>18.600484354235164</v>
      </c>
      <c r="J8" s="342">
        <f t="shared" si="0"/>
        <v>18.600484354235164</v>
      </c>
      <c r="K8" s="342">
        <f t="shared" si="0"/>
        <v>0</v>
      </c>
      <c r="L8" s="342">
        <f t="shared" si="0"/>
        <v>18.600484354235221</v>
      </c>
      <c r="M8" s="342">
        <f t="shared" si="0"/>
        <v>0</v>
      </c>
      <c r="N8" s="342">
        <f t="shared" si="0"/>
        <v>18.600484354235221</v>
      </c>
      <c r="O8" s="342">
        <f t="shared" si="0"/>
        <v>18.600484354235221</v>
      </c>
      <c r="P8" s="342">
        <f t="shared" si="0"/>
        <v>0</v>
      </c>
      <c r="Q8" s="342">
        <f t="shared" si="0"/>
        <v>18.600484354235164</v>
      </c>
      <c r="R8" s="342">
        <f t="shared" si="0"/>
        <v>18.600484354235334</v>
      </c>
      <c r="S8" s="342">
        <f t="shared" si="0"/>
        <v>18.600484354235164</v>
      </c>
      <c r="T8" s="342">
        <f t="shared" si="0"/>
        <v>0</v>
      </c>
      <c r="U8" s="342">
        <f t="shared" si="0"/>
        <v>18.600484354235221</v>
      </c>
      <c r="V8" s="342">
        <f t="shared" si="0"/>
        <v>0</v>
      </c>
      <c r="W8" s="342">
        <f t="shared" si="0"/>
        <v>18.600484354235221</v>
      </c>
      <c r="X8" s="342">
        <f t="shared" si="0"/>
        <v>18.600484354235164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74.401937416940768</v>
      </c>
      <c r="C9" s="343">
        <f t="shared" si="1"/>
        <v>49.035576778967993</v>
      </c>
      <c r="D9" s="343">
        <f t="shared" si="1"/>
        <v>35.426281567878164</v>
      </c>
      <c r="E9" s="343">
        <f t="shared" si="1"/>
        <v>26.905293786656216</v>
      </c>
      <c r="F9" s="343">
        <f t="shared" si="1"/>
        <v>44.988080246068762</v>
      </c>
      <c r="G9" s="343">
        <f t="shared" si="1"/>
        <v>35.300267285860514</v>
      </c>
      <c r="H9" s="343">
        <f t="shared" si="1"/>
        <v>31.010841279870476</v>
      </c>
      <c r="I9" s="343">
        <f t="shared" si="1"/>
        <v>36.281736071429236</v>
      </c>
      <c r="J9" s="343">
        <f t="shared" si="1"/>
        <v>209.33077903531864</v>
      </c>
      <c r="K9" s="343">
        <f t="shared" si="1"/>
        <v>302.02305016858531</v>
      </c>
      <c r="L9" s="343">
        <f t="shared" si="1"/>
        <v>273.82495902565972</v>
      </c>
      <c r="M9" s="343">
        <f t="shared" si="1"/>
        <v>270.88326498635473</v>
      </c>
      <c r="N9" s="343">
        <f t="shared" si="1"/>
        <v>212.64046346598218</v>
      </c>
      <c r="O9" s="343">
        <f t="shared" si="1"/>
        <v>113.50079095043247</v>
      </c>
      <c r="P9" s="343">
        <f t="shared" si="1"/>
        <v>166.43181335586627</v>
      </c>
      <c r="Q9" s="343">
        <f t="shared" si="1"/>
        <v>154.4208704550702</v>
      </c>
      <c r="R9" s="343">
        <f t="shared" si="1"/>
        <v>120.49398167077482</v>
      </c>
      <c r="S9" s="343">
        <f t="shared" si="1"/>
        <v>43.895867694533933</v>
      </c>
      <c r="T9" s="343">
        <f t="shared" si="1"/>
        <v>30.766644709590537</v>
      </c>
      <c r="U9" s="343">
        <f t="shared" si="1"/>
        <v>120.64029943154469</v>
      </c>
      <c r="V9" s="343">
        <f t="shared" si="1"/>
        <v>195.0094726070748</v>
      </c>
      <c r="W9" s="343">
        <f t="shared" si="1"/>
        <v>115.75706994517481</v>
      </c>
      <c r="X9" s="343">
        <f t="shared" si="1"/>
        <v>120.68275885639071</v>
      </c>
      <c r="Y9" s="343">
        <f t="shared" si="1"/>
        <v>106.53644538290922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10.310748065348241</v>
      </c>
      <c r="C12" s="210">
        <v>10.305932932072229</v>
      </c>
      <c r="D12" s="210">
        <v>10.95803955288048</v>
      </c>
      <c r="E12" s="210">
        <v>12.51530524505589</v>
      </c>
      <c r="F12" s="210">
        <v>11.447635425623391</v>
      </c>
      <c r="G12" s="210">
        <v>12.44127257093723</v>
      </c>
      <c r="H12" s="210">
        <v>13.704815133276011</v>
      </c>
      <c r="I12" s="210">
        <v>14.70309544282029</v>
      </c>
      <c r="J12" s="210">
        <v>9.2000859845227865</v>
      </c>
      <c r="K12" s="210">
        <v>6.8570077386070496</v>
      </c>
      <c r="L12" s="210">
        <v>6.3268271711092003</v>
      </c>
      <c r="M12" s="210">
        <v>5.7657781599312123</v>
      </c>
      <c r="N12" s="210">
        <v>6.9526225279449694</v>
      </c>
      <c r="O12" s="210">
        <v>9.0209802235597589</v>
      </c>
      <c r="P12" s="210">
        <v>6.6993981083404979</v>
      </c>
      <c r="Q12" s="210">
        <v>6.2338779019776442</v>
      </c>
      <c r="R12" s="210">
        <v>6.5252794496990534</v>
      </c>
      <c r="S12" s="210">
        <v>7.6213655612190596</v>
      </c>
      <c r="T12" s="210">
        <v>8.0062165668085044</v>
      </c>
      <c r="U12" s="210">
        <v>5.6719184516396748</v>
      </c>
      <c r="V12" s="210">
        <v>4.524068131459849</v>
      </c>
      <c r="W12" s="210">
        <v>5.5760176917495654</v>
      </c>
      <c r="X12" s="210">
        <v>4.6406787419882409</v>
      </c>
      <c r="Y12" s="210">
        <v>4.7459291922754083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8.2545141874462588E-2</v>
      </c>
      <c r="T13" s="213">
        <v>2.708512467755804E-2</v>
      </c>
      <c r="U13" s="213">
        <v>2.149613069647463E-2</v>
      </c>
      <c r="V13" s="213">
        <v>6.0189165950128975E-4</v>
      </c>
      <c r="W13" s="213">
        <v>2.407566638005159E-3</v>
      </c>
      <c r="X13" s="213">
        <v>1.719690455717971E-3</v>
      </c>
      <c r="Y13" s="213">
        <v>6.0189165950128975E-4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1.9846087704213238</v>
      </c>
      <c r="C14" s="204">
        <f t="shared" si="2"/>
        <v>1.9846087704213238</v>
      </c>
      <c r="D14" s="204">
        <f t="shared" si="2"/>
        <v>1.01487532244196</v>
      </c>
      <c r="E14" s="204">
        <f t="shared" si="2"/>
        <v>1.9846087704213238</v>
      </c>
      <c r="F14" s="204">
        <f t="shared" si="2"/>
        <v>1.01487532244196</v>
      </c>
      <c r="G14" s="204">
        <f t="shared" si="2"/>
        <v>1.9846087704213238</v>
      </c>
      <c r="H14" s="204">
        <f t="shared" si="2"/>
        <v>1.9846087704213238</v>
      </c>
      <c r="I14" s="204">
        <f t="shared" si="2"/>
        <v>1.01487532244196</v>
      </c>
      <c r="J14" s="204">
        <f t="shared" si="2"/>
        <v>1.01487532244196</v>
      </c>
      <c r="K14" s="204">
        <f t="shared" si="2"/>
        <v>1.01487532244196</v>
      </c>
      <c r="L14" s="204">
        <f t="shared" si="2"/>
        <v>1.01487532244196</v>
      </c>
      <c r="M14" s="204">
        <f t="shared" si="2"/>
        <v>0</v>
      </c>
      <c r="N14" s="204">
        <f t="shared" si="2"/>
        <v>1.01487532244196</v>
      </c>
      <c r="O14" s="204">
        <f t="shared" si="2"/>
        <v>1.01487532244196</v>
      </c>
      <c r="P14" s="204">
        <f t="shared" si="2"/>
        <v>1.01487532244196</v>
      </c>
      <c r="Q14" s="204">
        <f t="shared" si="2"/>
        <v>0</v>
      </c>
      <c r="R14" s="204">
        <f t="shared" si="2"/>
        <v>0</v>
      </c>
      <c r="S14" s="204">
        <f t="shared" si="2"/>
        <v>0.70902837489251935</v>
      </c>
      <c r="T14" s="204">
        <f t="shared" si="2"/>
        <v>1.1245055889939812</v>
      </c>
      <c r="U14" s="204">
        <f t="shared" si="2"/>
        <v>1.0754084264832329</v>
      </c>
      <c r="V14" s="204">
        <f t="shared" si="2"/>
        <v>0.58228718830610493</v>
      </c>
      <c r="W14" s="204">
        <f t="shared" si="2"/>
        <v>0.87394668959587263</v>
      </c>
      <c r="X14" s="204">
        <f t="shared" si="2"/>
        <v>0.63740326741186581</v>
      </c>
      <c r="Y14" s="204">
        <f t="shared" si="2"/>
        <v>0.76663800515907121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0.1294067067927773</v>
      </c>
      <c r="T16" s="204">
        <v>0.57540842648323298</v>
      </c>
      <c r="U16" s="204">
        <v>0.43396388650042989</v>
      </c>
      <c r="V16" s="204">
        <v>0.1164230438521066</v>
      </c>
      <c r="W16" s="204">
        <v>0.30455717970765261</v>
      </c>
      <c r="X16" s="204">
        <v>0.30343938091143591</v>
      </c>
      <c r="Y16" s="204">
        <v>0.40025795356835769</v>
      </c>
      <c r="DA16" s="71" t="s">
        <v>2379</v>
      </c>
    </row>
    <row r="17" spans="1:105" ht="12" customHeight="1" x14ac:dyDescent="0.25">
      <c r="A17" s="18" t="s">
        <v>71</v>
      </c>
      <c r="B17" s="204">
        <v>1.01487532244196</v>
      </c>
      <c r="C17" s="204">
        <v>1.01487532244196</v>
      </c>
      <c r="D17" s="204">
        <v>1.01487532244196</v>
      </c>
      <c r="E17" s="204">
        <v>1.01487532244196</v>
      </c>
      <c r="F17" s="204">
        <v>1.01487532244196</v>
      </c>
      <c r="G17" s="204">
        <v>1.01487532244196</v>
      </c>
      <c r="H17" s="204">
        <v>1.01487532244196</v>
      </c>
      <c r="I17" s="204">
        <v>1.01487532244196</v>
      </c>
      <c r="J17" s="204">
        <v>1.01487532244196</v>
      </c>
      <c r="K17" s="204">
        <v>1.01487532244196</v>
      </c>
      <c r="L17" s="204">
        <v>1.01487532244196</v>
      </c>
      <c r="M17" s="204">
        <v>0</v>
      </c>
      <c r="N17" s="204">
        <v>1.01487532244196</v>
      </c>
      <c r="O17" s="204">
        <v>1.01487532244196</v>
      </c>
      <c r="P17" s="204">
        <v>1.01487532244196</v>
      </c>
      <c r="Q17" s="204">
        <v>0</v>
      </c>
      <c r="R17" s="204">
        <v>0</v>
      </c>
      <c r="S17" s="204">
        <v>0.57437661220980218</v>
      </c>
      <c r="T17" s="204">
        <v>0.54496990541702495</v>
      </c>
      <c r="U17" s="204">
        <v>0.63938091143594145</v>
      </c>
      <c r="V17" s="204">
        <v>0.46276870163370593</v>
      </c>
      <c r="W17" s="204">
        <v>0.56526225279449693</v>
      </c>
      <c r="X17" s="204">
        <v>0.32983662940670683</v>
      </c>
      <c r="Y17" s="204">
        <v>0.36534823731728278</v>
      </c>
      <c r="DA17" s="71" t="s">
        <v>2380</v>
      </c>
    </row>
    <row r="18" spans="1:105" ht="12" customHeight="1" x14ac:dyDescent="0.25">
      <c r="A18" s="18" t="s">
        <v>32</v>
      </c>
      <c r="B18" s="204">
        <v>0.96973344797936367</v>
      </c>
      <c r="C18" s="204">
        <v>0.96973344797936367</v>
      </c>
      <c r="D18" s="204">
        <v>0</v>
      </c>
      <c r="E18" s="204">
        <v>0.96973344797936367</v>
      </c>
      <c r="F18" s="204">
        <v>0</v>
      </c>
      <c r="G18" s="204">
        <v>0.96973344797936367</v>
      </c>
      <c r="H18" s="204">
        <v>0.96973344797936367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5.2450558899398113E-3</v>
      </c>
      <c r="T19" s="204">
        <v>4.1272570937231296E-3</v>
      </c>
      <c r="U19" s="204">
        <v>2.0636285468615639E-3</v>
      </c>
      <c r="V19" s="204">
        <v>3.095442820292347E-3</v>
      </c>
      <c r="W19" s="204">
        <v>4.1272570937231296E-3</v>
      </c>
      <c r="X19" s="204">
        <v>4.1272570937231296E-3</v>
      </c>
      <c r="Y19" s="204">
        <v>1.031814273430782E-3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2.407566638005159</v>
      </c>
      <c r="C20" s="204">
        <f t="shared" si="3"/>
        <v>2.407566638005159</v>
      </c>
      <c r="D20" s="204">
        <f t="shared" si="3"/>
        <v>4.0197764402407561</v>
      </c>
      <c r="E20" s="204">
        <f t="shared" si="3"/>
        <v>4.0197764402407561</v>
      </c>
      <c r="F20" s="204">
        <f t="shared" si="3"/>
        <v>3.998280309544282</v>
      </c>
      <c r="G20" s="204">
        <f t="shared" si="3"/>
        <v>3.998280309544282</v>
      </c>
      <c r="H20" s="204">
        <f t="shared" si="3"/>
        <v>5.6104901117798791</v>
      </c>
      <c r="I20" s="204">
        <f t="shared" si="3"/>
        <v>5.6104901117798791</v>
      </c>
      <c r="J20" s="204">
        <f t="shared" si="3"/>
        <v>3.202923473774721</v>
      </c>
      <c r="K20" s="204">
        <f t="shared" si="3"/>
        <v>2.407566638005159</v>
      </c>
      <c r="L20" s="204">
        <f t="shared" si="3"/>
        <v>2.407566638005159</v>
      </c>
      <c r="M20" s="204">
        <f t="shared" si="3"/>
        <v>2.407566638005159</v>
      </c>
      <c r="N20" s="204">
        <f t="shared" si="3"/>
        <v>2.407566638005159</v>
      </c>
      <c r="O20" s="204">
        <f t="shared" si="3"/>
        <v>1.633705932932072</v>
      </c>
      <c r="P20" s="204">
        <f t="shared" si="3"/>
        <v>1.2897678417884779</v>
      </c>
      <c r="Q20" s="204">
        <f t="shared" si="3"/>
        <v>0.94582975064488384</v>
      </c>
      <c r="R20" s="204">
        <f t="shared" si="3"/>
        <v>1.031814273430782</v>
      </c>
      <c r="S20" s="204">
        <f t="shared" si="3"/>
        <v>1.007050730868444</v>
      </c>
      <c r="T20" s="204">
        <f t="shared" si="3"/>
        <v>1.1204643164230439</v>
      </c>
      <c r="U20" s="204">
        <f t="shared" si="3"/>
        <v>0.93576956147893364</v>
      </c>
      <c r="V20" s="204">
        <f t="shared" si="3"/>
        <v>0.72682717110920025</v>
      </c>
      <c r="W20" s="204">
        <f t="shared" si="3"/>
        <v>1.015993121238177</v>
      </c>
      <c r="X20" s="204">
        <f t="shared" si="3"/>
        <v>0.36835769561478932</v>
      </c>
      <c r="Y20" s="204">
        <f t="shared" si="3"/>
        <v>0.67248495270851238</v>
      </c>
      <c r="DA20" s="71"/>
    </row>
    <row r="21" spans="1:105" ht="12" customHeight="1" x14ac:dyDescent="0.25">
      <c r="A21" s="18" t="s">
        <v>73</v>
      </c>
      <c r="B21" s="204">
        <v>2.407566638005159</v>
      </c>
      <c r="C21" s="204">
        <v>2.407566638005159</v>
      </c>
      <c r="D21" s="204">
        <v>4.0197764402407561</v>
      </c>
      <c r="E21" s="204">
        <v>4.0197764402407561</v>
      </c>
      <c r="F21" s="204">
        <v>3.998280309544282</v>
      </c>
      <c r="G21" s="204">
        <v>3.998280309544282</v>
      </c>
      <c r="H21" s="204">
        <v>5.6104901117798791</v>
      </c>
      <c r="I21" s="204">
        <v>5.6104901117798791</v>
      </c>
      <c r="J21" s="204">
        <v>3.202923473774721</v>
      </c>
      <c r="K21" s="204">
        <v>2.407566638005159</v>
      </c>
      <c r="L21" s="204">
        <v>2.407566638005159</v>
      </c>
      <c r="M21" s="204">
        <v>2.407566638005159</v>
      </c>
      <c r="N21" s="204">
        <v>2.407566638005159</v>
      </c>
      <c r="O21" s="204">
        <v>1.633705932932072</v>
      </c>
      <c r="P21" s="204">
        <v>1.2897678417884779</v>
      </c>
      <c r="Q21" s="204">
        <v>0.94582975064488384</v>
      </c>
      <c r="R21" s="204">
        <v>1.031814273430782</v>
      </c>
      <c r="S21" s="204">
        <v>1.007050730868444</v>
      </c>
      <c r="T21" s="204">
        <v>1.1204643164230439</v>
      </c>
      <c r="U21" s="204">
        <v>0.93576956147893364</v>
      </c>
      <c r="V21" s="204">
        <v>0.72682717110920025</v>
      </c>
      <c r="W21" s="204">
        <v>1.015993121238177</v>
      </c>
      <c r="X21" s="204">
        <v>0.36835769561478932</v>
      </c>
      <c r="Y21" s="204">
        <v>0.67248495270851238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7.1625107480653469E-2</v>
      </c>
      <c r="C23" s="204">
        <f t="shared" si="4"/>
        <v>7.1625107480653469E-2</v>
      </c>
      <c r="D23" s="204">
        <f t="shared" si="4"/>
        <v>7.1625107480653469E-2</v>
      </c>
      <c r="E23" s="204">
        <f t="shared" si="4"/>
        <v>7.1625107480653469E-2</v>
      </c>
      <c r="F23" s="204">
        <f t="shared" si="4"/>
        <v>7.1625107480653469E-2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2.3903697334479789E-2</v>
      </c>
      <c r="R23" s="204">
        <f t="shared" si="4"/>
        <v>9.5528804815133275E-2</v>
      </c>
      <c r="S23" s="204">
        <f t="shared" si="4"/>
        <v>9.6945956747864215E-2</v>
      </c>
      <c r="T23" s="204">
        <f t="shared" si="4"/>
        <v>2.5391115389759033E-2</v>
      </c>
      <c r="U23" s="204">
        <f t="shared" si="4"/>
        <v>4.6381048372264408E-2</v>
      </c>
      <c r="V23" s="204">
        <f t="shared" si="4"/>
        <v>2.2262456481344246E-2</v>
      </c>
      <c r="W23" s="204">
        <f t="shared" si="4"/>
        <v>7.3782094157132591E-2</v>
      </c>
      <c r="X23" s="204">
        <f t="shared" si="4"/>
        <v>9.4505053252213686E-2</v>
      </c>
      <c r="Y23" s="204">
        <f t="shared" si="4"/>
        <v>3.4923173358813973E-2</v>
      </c>
      <c r="DA23" s="71"/>
    </row>
    <row r="24" spans="1:105" ht="12" customHeight="1" x14ac:dyDescent="0.25">
      <c r="A24" s="18" t="s">
        <v>38</v>
      </c>
      <c r="B24" s="204">
        <v>7.1625107480653469E-2</v>
      </c>
      <c r="C24" s="204">
        <v>7.1625107480653469E-2</v>
      </c>
      <c r="D24" s="204">
        <v>7.1625107480653469E-2</v>
      </c>
      <c r="E24" s="204">
        <v>7.1625107480653469E-2</v>
      </c>
      <c r="F24" s="204">
        <v>7.1625107480653469E-2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2.3903697334479789E-2</v>
      </c>
      <c r="R24" s="204">
        <v>9.5528804815133275E-2</v>
      </c>
      <c r="S24" s="204">
        <v>9.5528804815133275E-2</v>
      </c>
      <c r="T24" s="204">
        <v>2.407566638005159E-2</v>
      </c>
      <c r="U24" s="204">
        <v>4.539982803095443E-2</v>
      </c>
      <c r="V24" s="204">
        <v>2.149613069647463E-2</v>
      </c>
      <c r="W24" s="204">
        <v>7.2828890799656057E-2</v>
      </c>
      <c r="X24" s="204">
        <v>9.3723129836629407E-2</v>
      </c>
      <c r="Y24" s="204">
        <v>3.4135855546001723E-2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1.4171519327309361E-3</v>
      </c>
      <c r="T29" s="204">
        <v>1.315449009707443E-3</v>
      </c>
      <c r="U29" s="204">
        <v>9.8122034130997907E-4</v>
      </c>
      <c r="V29" s="204">
        <v>7.6632578486961558E-4</v>
      </c>
      <c r="W29" s="204">
        <v>9.5320335747653873E-4</v>
      </c>
      <c r="X29" s="204">
        <v>7.8192341558428347E-4</v>
      </c>
      <c r="Y29" s="204">
        <v>7.8731781281225028E-4</v>
      </c>
      <c r="DA29" s="71" t="s">
        <v>2390</v>
      </c>
    </row>
    <row r="30" spans="1:105" ht="12" customHeight="1" x14ac:dyDescent="0.25">
      <c r="A30" s="14" t="s">
        <v>39</v>
      </c>
      <c r="B30" s="204">
        <v>0.42992261392949271</v>
      </c>
      <c r="C30" s="204">
        <v>0.5970765262252794</v>
      </c>
      <c r="D30" s="204">
        <v>0.69269131556319852</v>
      </c>
      <c r="E30" s="204">
        <v>0.76431642304385194</v>
      </c>
      <c r="F30" s="204">
        <v>0.85984522785898532</v>
      </c>
      <c r="G30" s="204">
        <v>0.52545141874462586</v>
      </c>
      <c r="H30" s="204">
        <v>0.69269131556319852</v>
      </c>
      <c r="I30" s="204">
        <v>0.5970765262252794</v>
      </c>
      <c r="J30" s="204">
        <v>0.16715391229578669</v>
      </c>
      <c r="K30" s="204">
        <v>0.16715391229578669</v>
      </c>
      <c r="L30" s="204">
        <v>0.23886500429922611</v>
      </c>
      <c r="M30" s="204">
        <v>0.26276870163370591</v>
      </c>
      <c r="N30" s="204">
        <v>0.26276870163370591</v>
      </c>
      <c r="O30" s="204">
        <v>1.8152192605331039</v>
      </c>
      <c r="P30" s="204">
        <v>1.385296646603611</v>
      </c>
      <c r="Q30" s="204">
        <v>1.4808254514187451</v>
      </c>
      <c r="R30" s="204">
        <v>1.5286328460877039</v>
      </c>
      <c r="S30" s="204">
        <v>1.7069647463456581</v>
      </c>
      <c r="T30" s="204">
        <v>1.70859845227859</v>
      </c>
      <c r="U30" s="204">
        <v>0</v>
      </c>
      <c r="V30" s="204">
        <v>1.470335339638865E-2</v>
      </c>
      <c r="W30" s="204">
        <v>1.573516766981943E-2</v>
      </c>
      <c r="X30" s="204">
        <v>3.0954428202923469E-2</v>
      </c>
      <c r="Y30" s="204">
        <v>0.15503009458297501</v>
      </c>
      <c r="DA30" s="71" t="s">
        <v>2391</v>
      </c>
    </row>
    <row r="31" spans="1:105" ht="12" customHeight="1" x14ac:dyDescent="0.25">
      <c r="A31" s="21" t="s">
        <v>40</v>
      </c>
      <c r="B31" s="207">
        <v>5.4170249355116074</v>
      </c>
      <c r="C31" s="207">
        <v>5.2450558899398114</v>
      </c>
      <c r="D31" s="207">
        <v>5.1590713671539117</v>
      </c>
      <c r="E31" s="207">
        <v>5.674978503869303</v>
      </c>
      <c r="F31" s="207">
        <v>5.5030094582975062</v>
      </c>
      <c r="G31" s="207">
        <v>5.9329320722269987</v>
      </c>
      <c r="H31" s="207">
        <v>5.4170249355116074</v>
      </c>
      <c r="I31" s="207">
        <v>7.4806534823731727</v>
      </c>
      <c r="J31" s="207">
        <v>4.815133276010318</v>
      </c>
      <c r="K31" s="207">
        <v>3.267411865864144</v>
      </c>
      <c r="L31" s="207">
        <v>2.6655202063628551</v>
      </c>
      <c r="M31" s="207">
        <v>3.0954428202923472</v>
      </c>
      <c r="N31" s="207">
        <v>3.267411865864144</v>
      </c>
      <c r="O31" s="207">
        <v>4.5571797076526224</v>
      </c>
      <c r="P31" s="207">
        <v>3.0094582975064492</v>
      </c>
      <c r="Q31" s="207">
        <v>3.7833190025795349</v>
      </c>
      <c r="R31" s="207">
        <v>3.8693035253654342</v>
      </c>
      <c r="S31" s="207">
        <v>4.0188306104901113</v>
      </c>
      <c r="T31" s="207">
        <v>4.0001719690455717</v>
      </c>
      <c r="U31" s="207">
        <v>3.5928632846087698</v>
      </c>
      <c r="V31" s="207">
        <v>3.1773860705073091</v>
      </c>
      <c r="W31" s="207">
        <v>3.5941530524505581</v>
      </c>
      <c r="X31" s="207">
        <v>3.5077386070507308</v>
      </c>
      <c r="Y31" s="207">
        <v>3.116251074806534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11.94595019897975</v>
      </c>
      <c r="C33" s="203">
        <f>TRE_emi!C5</f>
        <v>11.945950198184059</v>
      </c>
      <c r="D33" s="203">
        <f>TRE_emi!D5</f>
        <v>12.59019827909624</v>
      </c>
      <c r="E33" s="203">
        <f>TRE_emi!E5</f>
        <v>15.73270019869001</v>
      </c>
      <c r="F33" s="203">
        <f>TRE_emi!F5</f>
        <v>12.53970827888681</v>
      </c>
      <c r="G33" s="203">
        <f>TRE_emi!G5</f>
        <v>15.682210198041121</v>
      </c>
      <c r="H33" s="203">
        <f>TRE_emi!H5</f>
        <v>19.4689601985792</v>
      </c>
      <c r="I33" s="203">
        <f>TRE_emi!I5</f>
        <v>16.326458278702191</v>
      </c>
      <c r="J33" s="203">
        <f>TRE_emi!J5</f>
        <v>10.671578278522791</v>
      </c>
      <c r="K33" s="203">
        <f>TRE_emi!K5</f>
        <v>8.80344827916349</v>
      </c>
      <c r="L33" s="203">
        <f>TRE_emi!L5</f>
        <v>8.8034482790302491</v>
      </c>
      <c r="M33" s="203">
        <f>TRE_emi!M5</f>
        <v>5.6548799985689673</v>
      </c>
      <c r="N33" s="203">
        <f>TRE_emi!N5</f>
        <v>8.8034482788528141</v>
      </c>
      <c r="O33" s="203">
        <f>TRE_emi!O5</f>
        <v>6.9858082800798691</v>
      </c>
      <c r="P33" s="203">
        <f>TRE_emi!P5</f>
        <v>6.1779682801039701</v>
      </c>
      <c r="Q33" s="203">
        <f>TRE_emi!Q5</f>
        <v>2.221560000057186</v>
      </c>
      <c r="R33" s="203">
        <f>TRE_emi!R5</f>
        <v>2.4235200000898689</v>
      </c>
      <c r="S33" s="203">
        <f>TRE_emi!S5</f>
        <v>4.8743899660315284</v>
      </c>
      <c r="T33" s="203">
        <f>TRE_emi!T5</f>
        <v>5.9747280733163466</v>
      </c>
      <c r="U33" s="203">
        <f>TRE_emi!U5</f>
        <v>5.4292146660572156</v>
      </c>
      <c r="V33" s="203">
        <f>TRE_emi!V5</f>
        <v>3.4619730468058032</v>
      </c>
      <c r="W33" s="203">
        <f>TRE_emi!W5</f>
        <v>4.9671430097228546</v>
      </c>
      <c r="X33" s="203">
        <f>TRE_emi!X5</f>
        <v>2.7092913383545718</v>
      </c>
      <c r="Y33" s="203">
        <f>TRE_emi!Y5</f>
        <v>3.7759628842486679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200.91117915940623</v>
      </c>
      <c r="C35" s="284">
        <f t="shared" si="5"/>
        <v>161.82924313811503</v>
      </c>
      <c r="D35" s="284">
        <f t="shared" si="5"/>
        <v>172.78953739420575</v>
      </c>
      <c r="E35" s="284">
        <f t="shared" si="5"/>
        <v>212.5304171597929</v>
      </c>
      <c r="F35" s="284">
        <f t="shared" si="5"/>
        <v>185.58159344233488</v>
      </c>
      <c r="G35" s="284">
        <f t="shared" si="5"/>
        <v>188.15211086531701</v>
      </c>
      <c r="H35" s="284">
        <f t="shared" si="5"/>
        <v>140.82620362739164</v>
      </c>
      <c r="I35" s="284">
        <f t="shared" si="5"/>
        <v>168.03070429541728</v>
      </c>
      <c r="J35" s="284">
        <f t="shared" si="5"/>
        <v>89.796113470204546</v>
      </c>
      <c r="K35" s="284">
        <f t="shared" si="5"/>
        <v>113.98813191892366</v>
      </c>
      <c r="L35" s="284">
        <f t="shared" si="5"/>
        <v>81.990437859580311</v>
      </c>
      <c r="M35" s="284">
        <f t="shared" si="5"/>
        <v>58.663773882883696</v>
      </c>
      <c r="N35" s="284">
        <f t="shared" si="5"/>
        <v>65.416435815335092</v>
      </c>
      <c r="O35" s="284">
        <f t="shared" si="5"/>
        <v>83.758377078602493</v>
      </c>
      <c r="P35" s="284">
        <f t="shared" si="5"/>
        <v>54.466856982963208</v>
      </c>
      <c r="Q35" s="284">
        <f t="shared" si="5"/>
        <v>55.272026570970283</v>
      </c>
      <c r="R35" s="284">
        <f t="shared" si="5"/>
        <v>51.993416397820717</v>
      </c>
      <c r="S35" s="284">
        <f t="shared" si="5"/>
        <v>58.253511784516817</v>
      </c>
      <c r="T35" s="284">
        <f t="shared" si="5"/>
        <v>59.146957806134083</v>
      </c>
      <c r="U35" s="284">
        <f t="shared" si="5"/>
        <v>48.667193765614471</v>
      </c>
      <c r="V35" s="284">
        <f t="shared" si="5"/>
        <v>38.960386000088143</v>
      </c>
      <c r="W35" s="284">
        <f t="shared" si="5"/>
        <v>42.465882852366207</v>
      </c>
      <c r="X35" s="284">
        <f t="shared" si="5"/>
        <v>31.322345927929153</v>
      </c>
      <c r="Y35" s="284">
        <f t="shared" si="5"/>
        <v>30.366021033512599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34.645428678717941</v>
      </c>
      <c r="C36" s="344">
        <f t="shared" si="6"/>
        <v>33.859480761038014</v>
      </c>
      <c r="D36" s="344">
        <f t="shared" si="6"/>
        <v>32.556683940060381</v>
      </c>
      <c r="E36" s="344">
        <f t="shared" si="6"/>
        <v>34.410605999683725</v>
      </c>
      <c r="F36" s="344">
        <f t="shared" si="6"/>
        <v>35.005746367309847</v>
      </c>
      <c r="G36" s="344">
        <f t="shared" si="6"/>
        <v>33.273407087200688</v>
      </c>
      <c r="H36" s="344">
        <f t="shared" si="6"/>
        <v>30.280075308652805</v>
      </c>
      <c r="I36" s="344">
        <f t="shared" si="6"/>
        <v>29.223119137260319</v>
      </c>
      <c r="J36" s="344">
        <f t="shared" si="6"/>
        <v>29.536418993568105</v>
      </c>
      <c r="K36" s="344">
        <f t="shared" si="6"/>
        <v>31.340516934491927</v>
      </c>
      <c r="L36" s="344">
        <f t="shared" si="6"/>
        <v>27.702085430671733</v>
      </c>
      <c r="M36" s="344">
        <f t="shared" si="6"/>
        <v>24.924492419182684</v>
      </c>
      <c r="N36" s="344">
        <f t="shared" si="6"/>
        <v>25.658072416930903</v>
      </c>
      <c r="O36" s="344">
        <f t="shared" si="6"/>
        <v>25.663413278733437</v>
      </c>
      <c r="P36" s="344">
        <f t="shared" si="6"/>
        <v>22.437509136768146</v>
      </c>
      <c r="Q36" s="344">
        <f t="shared" si="6"/>
        <v>21.349572942242169</v>
      </c>
      <c r="R36" s="344">
        <f t="shared" si="6"/>
        <v>21.233046283665818</v>
      </c>
      <c r="S36" s="344">
        <f t="shared" si="6"/>
        <v>20.862461114388754</v>
      </c>
      <c r="T36" s="344">
        <f t="shared" si="6"/>
        <v>21.155617032714073</v>
      </c>
      <c r="U36" s="344">
        <f t="shared" si="6"/>
        <v>21.009449719205392</v>
      </c>
      <c r="V36" s="344">
        <f t="shared" si="6"/>
        <v>23.129100041450616</v>
      </c>
      <c r="W36" s="344">
        <f t="shared" si="6"/>
        <v>21.759846802709639</v>
      </c>
      <c r="X36" s="344">
        <f t="shared" si="6"/>
        <v>19.940487487099578</v>
      </c>
      <c r="Y36" s="344">
        <f t="shared" si="6"/>
        <v>19.224191617035544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19.361396929915465</v>
      </c>
      <c r="C37" s="344">
        <f>IF(TRE_ued!C$5=0,"",TRE_ued!C$5/C$5*1000)</f>
        <v>18.955888198791396</v>
      </c>
      <c r="D37" s="344">
        <f>IF(TRE_ued!D$5=0,"",TRE_ued!D$5/D$5*1000)</f>
        <v>18.385109521915432</v>
      </c>
      <c r="E37" s="344">
        <f>IF(TRE_ued!E$5=0,"",TRE_ued!E$5/E$5*1000)</f>
        <v>19.186135217986312</v>
      </c>
      <c r="F37" s="344">
        <f>IF(TRE_ued!F$5=0,"",TRE_ued!F$5/F$5*1000)</f>
        <v>19.864093703975648</v>
      </c>
      <c r="G37" s="344">
        <f>IF(TRE_ued!G$5=0,"",TRE_ued!G$5/G$5*1000)</f>
        <v>18.527520851213598</v>
      </c>
      <c r="H37" s="344">
        <f>IF(TRE_ued!H$5=0,"",TRE_ued!H$5/H$5*1000)</f>
        <v>16.720811137807569</v>
      </c>
      <c r="I37" s="344">
        <f>IF(TRE_ued!I$5=0,"",TRE_ued!I$5/I$5*1000)</f>
        <v>16.530658069109563</v>
      </c>
      <c r="J37" s="344">
        <f>IF(TRE_ued!J$5=0,"",TRE_ued!J$5/J$5*1000)</f>
        <v>16.610339513128164</v>
      </c>
      <c r="K37" s="344">
        <f>IF(TRE_ued!K$5=0,"",TRE_ued!K$5/K$5*1000)</f>
        <v>17.48388196401601</v>
      </c>
      <c r="L37" s="344">
        <f>IF(TRE_ued!L$5=0,"",TRE_ued!L$5/L$5*1000)</f>
        <v>15.365299184178738</v>
      </c>
      <c r="M37" s="344">
        <f>IF(TRE_ued!M$5=0,"",TRE_ued!M$5/M$5*1000)</f>
        <v>14.238759338029865</v>
      </c>
      <c r="N37" s="344">
        <f>IF(TRE_ued!N$5=0,"",TRE_ued!N$5/N$5*1000)</f>
        <v>14.347753265543487</v>
      </c>
      <c r="O37" s="344">
        <f>IF(TRE_ued!O$5=0,"",TRE_ued!O$5/O$5*1000)</f>
        <v>15.161106637620911</v>
      </c>
      <c r="P37" s="344">
        <f>IF(TRE_ued!P$5=0,"",TRE_ued!P$5/P$5*1000)</f>
        <v>13.138948218023417</v>
      </c>
      <c r="Q37" s="344">
        <f>IF(TRE_ued!Q$5=0,"",TRE_ued!Q$5/Q$5*1000)</f>
        <v>13.051881965158705</v>
      </c>
      <c r="R37" s="344">
        <f>IF(TRE_ued!R$5=0,"",TRE_ued!R$5/R$5*1000)</f>
        <v>12.955403212625999</v>
      </c>
      <c r="S37" s="344">
        <f>IF(TRE_ued!S$5=0,"",TRE_ued!S$5/S$5*1000)</f>
        <v>12.486053649931412</v>
      </c>
      <c r="T37" s="344">
        <f>IF(TRE_ued!T$5=0,"",TRE_ued!T$5/T$5*1000)</f>
        <v>12.554207157799135</v>
      </c>
      <c r="U37" s="344">
        <f>IF(TRE_ued!U$5=0,"",TRE_ued!U$5/U$5*1000)</f>
        <v>11.924493449481185</v>
      </c>
      <c r="V37" s="344">
        <f>IF(TRE_ued!V$5=0,"",TRE_ued!V$5/V$5*1000)</f>
        <v>13.29386703347337</v>
      </c>
      <c r="W37" s="344">
        <f>IF(TRE_ued!W$5=0,"",TRE_ued!W$5/W$5*1000)</f>
        <v>12.394644064470116</v>
      </c>
      <c r="X37" s="344">
        <f>IF(TRE_ued!X$5=0,"",TRE_ued!X$5/X$5*1000)</f>
        <v>11.553536309848862</v>
      </c>
      <c r="Y37" s="344">
        <f>IF(TRE_ued!Y$5=0,"",TRE_ued!Y$5/Y$5*1000)</f>
        <v>11.059480287408007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1.1585919977161503</v>
      </c>
      <c r="C38" s="345">
        <f t="shared" si="7"/>
        <v>1.1591333144627858</v>
      </c>
      <c r="D38" s="345">
        <f t="shared" si="7"/>
        <v>1.1489462342547143</v>
      </c>
      <c r="E38" s="345">
        <f t="shared" si="7"/>
        <v>1.257076826384649</v>
      </c>
      <c r="F38" s="345">
        <f t="shared" si="7"/>
        <v>1.0953972425448681</v>
      </c>
      <c r="G38" s="345">
        <f t="shared" si="7"/>
        <v>1.2604988845493756</v>
      </c>
      <c r="H38" s="345">
        <f t="shared" si="7"/>
        <v>1.4205926901784718</v>
      </c>
      <c r="I38" s="345">
        <f t="shared" si="7"/>
        <v>1.1104095965502701</v>
      </c>
      <c r="J38" s="345">
        <f t="shared" si="7"/>
        <v>1.1599433197119551</v>
      </c>
      <c r="K38" s="345">
        <f t="shared" si="7"/>
        <v>1.2838615055948361</v>
      </c>
      <c r="L38" s="345">
        <f t="shared" si="7"/>
        <v>1.3914475677840992</v>
      </c>
      <c r="M38" s="345">
        <f t="shared" si="7"/>
        <v>0.98076614148408925</v>
      </c>
      <c r="N38" s="345">
        <f t="shared" si="7"/>
        <v>1.2662054129170313</v>
      </c>
      <c r="O38" s="345">
        <f t="shared" si="7"/>
        <v>0.77439569835607147</v>
      </c>
      <c r="P38" s="345">
        <f t="shared" si="7"/>
        <v>0.92216766046678622</v>
      </c>
      <c r="Q38" s="345">
        <f t="shared" si="7"/>
        <v>0.35636886621606995</v>
      </c>
      <c r="R38" s="345">
        <f t="shared" si="7"/>
        <v>0.37140478331570026</v>
      </c>
      <c r="S38" s="345">
        <f t="shared" si="7"/>
        <v>0.63956910698977887</v>
      </c>
      <c r="T38" s="345">
        <f t="shared" si="7"/>
        <v>0.74626111140758655</v>
      </c>
      <c r="U38" s="345">
        <f t="shared" si="7"/>
        <v>0.95720957773779403</v>
      </c>
      <c r="V38" s="345">
        <f t="shared" si="7"/>
        <v>0.76523450713123464</v>
      </c>
      <c r="W38" s="345">
        <f t="shared" si="7"/>
        <v>0.89080474351298788</v>
      </c>
      <c r="X38" s="345">
        <f t="shared" si="7"/>
        <v>0.5838135947315779</v>
      </c>
      <c r="Y38" s="345">
        <f t="shared" si="7"/>
        <v>0.79562141179740276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LV: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10.310748065348241</v>
      </c>
      <c r="C5" s="223">
        <v>10.305932932072229</v>
      </c>
      <c r="D5" s="223">
        <v>10.95803955288048</v>
      </c>
      <c r="E5" s="223">
        <v>12.51530524505589</v>
      </c>
      <c r="F5" s="223">
        <v>11.447635425623391</v>
      </c>
      <c r="G5" s="223">
        <v>12.44127257093723</v>
      </c>
      <c r="H5" s="223">
        <v>13.704815133276011</v>
      </c>
      <c r="I5" s="223">
        <v>14.70309544282029</v>
      </c>
      <c r="J5" s="223">
        <v>9.2000859845227883</v>
      </c>
      <c r="K5" s="223">
        <v>6.8570077386070496</v>
      </c>
      <c r="L5" s="223">
        <v>6.3268271711091986</v>
      </c>
      <c r="M5" s="223">
        <v>5.7657781599312123</v>
      </c>
      <c r="N5" s="223">
        <v>6.9526225279449729</v>
      </c>
      <c r="O5" s="223">
        <v>9.0209802235597607</v>
      </c>
      <c r="P5" s="223">
        <v>6.6993981083404996</v>
      </c>
      <c r="Q5" s="223">
        <v>6.2338779019776434</v>
      </c>
      <c r="R5" s="223">
        <v>6.5252794496990534</v>
      </c>
      <c r="S5" s="223">
        <v>7.6213655612190614</v>
      </c>
      <c r="T5" s="223">
        <v>8.0062165668085061</v>
      </c>
      <c r="U5" s="223">
        <v>5.6719184516396739</v>
      </c>
      <c r="V5" s="223">
        <v>4.5240681314598508</v>
      </c>
      <c r="W5" s="223">
        <v>5.5760176917495654</v>
      </c>
      <c r="X5" s="223">
        <v>4.6406787419882427</v>
      </c>
      <c r="Y5" s="223">
        <v>4.7459291922754083</v>
      </c>
      <c r="DA5" s="89" t="s">
        <v>2376</v>
      </c>
    </row>
    <row r="6" spans="1:105" ht="12" customHeight="1" x14ac:dyDescent="0.25">
      <c r="A6" s="55" t="s">
        <v>91</v>
      </c>
      <c r="B6" s="259">
        <v>0.23301940125924861</v>
      </c>
      <c r="C6" s="259">
        <v>0.2282698694950718</v>
      </c>
      <c r="D6" s="259">
        <v>0.2345272284151903</v>
      </c>
      <c r="E6" s="259">
        <v>0.26350955346296229</v>
      </c>
      <c r="F6" s="259">
        <v>0.2459510527265143</v>
      </c>
      <c r="G6" s="259">
        <v>0.27058198691355678</v>
      </c>
      <c r="H6" s="259">
        <v>0.27191850705104509</v>
      </c>
      <c r="I6" s="259">
        <v>0.32926279560094968</v>
      </c>
      <c r="J6" s="259">
        <v>0.210421438937378</v>
      </c>
      <c r="K6" s="259">
        <v>0.15031469853156809</v>
      </c>
      <c r="L6" s="259">
        <v>0.1303327245634619</v>
      </c>
      <c r="M6" s="259">
        <v>0.13166915195037721</v>
      </c>
      <c r="N6" s="259">
        <v>0.15069253596700791</v>
      </c>
      <c r="O6" s="259">
        <v>0.185298971619895</v>
      </c>
      <c r="P6" s="259">
        <v>0.131004033451567</v>
      </c>
      <c r="Q6" s="259">
        <v>0.13250596177535551</v>
      </c>
      <c r="R6" s="259">
        <v>0.13675813256460251</v>
      </c>
      <c r="S6" s="259">
        <v>0.1550668219275258</v>
      </c>
      <c r="T6" s="259">
        <v>0.16193554417025791</v>
      </c>
      <c r="U6" s="259">
        <v>0.140368413700074</v>
      </c>
      <c r="V6" s="259">
        <v>0.1164542543602423</v>
      </c>
      <c r="W6" s="259">
        <v>0.13842772235654899</v>
      </c>
      <c r="X6" s="259">
        <v>0.12203711182902049</v>
      </c>
      <c r="Y6" s="259">
        <v>0.117418061068169</v>
      </c>
      <c r="DA6" s="67" t="s">
        <v>2393</v>
      </c>
    </row>
    <row r="7" spans="1:105" ht="12" customHeight="1" x14ac:dyDescent="0.25">
      <c r="A7" s="173" t="s">
        <v>92</v>
      </c>
      <c r="B7" s="224">
        <v>0.31690638571257801</v>
      </c>
      <c r="C7" s="224">
        <v>0.31044702251329759</v>
      </c>
      <c r="D7" s="224">
        <v>0.31895703064465891</v>
      </c>
      <c r="E7" s="224">
        <v>0.35837299270962869</v>
      </c>
      <c r="F7" s="224">
        <v>0.33449343170805951</v>
      </c>
      <c r="G7" s="224">
        <v>0.36799150220243732</v>
      </c>
      <c r="H7" s="224">
        <v>0.36980916958942139</v>
      </c>
      <c r="I7" s="224">
        <v>0.44779740201729162</v>
      </c>
      <c r="J7" s="224">
        <v>0.28617315695483408</v>
      </c>
      <c r="K7" s="224">
        <v>0.20442799000293271</v>
      </c>
      <c r="L7" s="224">
        <v>0.17725250540630819</v>
      </c>
      <c r="M7" s="224">
        <v>0.17907004665251289</v>
      </c>
      <c r="N7" s="224">
        <v>0.2049418489151307</v>
      </c>
      <c r="O7" s="224">
        <v>0.2520066014030572</v>
      </c>
      <c r="P7" s="224">
        <v>0.17816548549413119</v>
      </c>
      <c r="Q7" s="224">
        <v>0.18020810801448359</v>
      </c>
      <c r="R7" s="224">
        <v>0.18599106028785939</v>
      </c>
      <c r="S7" s="224">
        <v>0.21089087782143509</v>
      </c>
      <c r="T7" s="224">
        <v>0.22023234007155071</v>
      </c>
      <c r="U7" s="224">
        <v>0.1909010426321007</v>
      </c>
      <c r="V7" s="224">
        <v>0.15837778592992949</v>
      </c>
      <c r="W7" s="224">
        <v>0.18826170240490681</v>
      </c>
      <c r="X7" s="224">
        <v>0.16597047208746779</v>
      </c>
      <c r="Y7" s="224">
        <v>0.15968856305270979</v>
      </c>
      <c r="DA7" s="177" t="s">
        <v>2394</v>
      </c>
    </row>
    <row r="8" spans="1:105" ht="12" customHeight="1" x14ac:dyDescent="0.25">
      <c r="A8" s="173" t="s">
        <v>93</v>
      </c>
      <c r="B8" s="224">
        <v>0.39147259411553759</v>
      </c>
      <c r="C8" s="224">
        <v>0.38349338075172063</v>
      </c>
      <c r="D8" s="224">
        <v>0.39400574373751968</v>
      </c>
      <c r="E8" s="224">
        <v>0.44269604981777649</v>
      </c>
      <c r="F8" s="224">
        <v>0.41319776858054402</v>
      </c>
      <c r="G8" s="224">
        <v>0.45457773801477541</v>
      </c>
      <c r="H8" s="224">
        <v>0.45682309184575581</v>
      </c>
      <c r="I8" s="224">
        <v>0.55316149660959546</v>
      </c>
      <c r="J8" s="224">
        <v>0.35350801741479498</v>
      </c>
      <c r="K8" s="224">
        <v>0.25252869353303448</v>
      </c>
      <c r="L8" s="224">
        <v>0.21895897726661601</v>
      </c>
      <c r="M8" s="224">
        <v>0.22120417527663361</v>
      </c>
      <c r="N8" s="224">
        <v>0.25316346042457327</v>
      </c>
      <c r="O8" s="224">
        <v>0.3113022723214236</v>
      </c>
      <c r="P8" s="224">
        <v>0.22008677619863259</v>
      </c>
      <c r="Q8" s="224">
        <v>0.2226100157825974</v>
      </c>
      <c r="R8" s="224">
        <v>0.2297536627085322</v>
      </c>
      <c r="S8" s="224">
        <v>0.26051226083824341</v>
      </c>
      <c r="T8" s="224">
        <v>0.27205171420603308</v>
      </c>
      <c r="U8" s="224">
        <v>0.23581893501612439</v>
      </c>
      <c r="V8" s="224">
        <v>0.1956431473252071</v>
      </c>
      <c r="W8" s="224">
        <v>0.23255857355900239</v>
      </c>
      <c r="X8" s="224">
        <v>0.20502234787275439</v>
      </c>
      <c r="Y8" s="224">
        <v>0.19726234259452391</v>
      </c>
      <c r="DA8" s="177" t="s">
        <v>2395</v>
      </c>
    </row>
    <row r="9" spans="1:105" ht="12" customHeight="1" x14ac:dyDescent="0.25">
      <c r="A9" s="173" t="s">
        <v>94</v>
      </c>
      <c r="B9" s="224">
        <v>0.24234017730961849</v>
      </c>
      <c r="C9" s="224">
        <v>0.23740066427487461</v>
      </c>
      <c r="D9" s="224">
        <v>0.2439083175517979</v>
      </c>
      <c r="E9" s="224">
        <v>0.27404993560148072</v>
      </c>
      <c r="F9" s="224">
        <v>0.25578909483557488</v>
      </c>
      <c r="G9" s="224">
        <v>0.281405266390099</v>
      </c>
      <c r="H9" s="224">
        <v>0.28279524733308681</v>
      </c>
      <c r="I9" s="224">
        <v>0.34243330742498762</v>
      </c>
      <c r="J9" s="224">
        <v>0.2188382964948731</v>
      </c>
      <c r="K9" s="224">
        <v>0.15632728647283081</v>
      </c>
      <c r="L9" s="224">
        <v>0.13554603354600039</v>
      </c>
      <c r="M9" s="224">
        <v>0.1369359180283922</v>
      </c>
      <c r="N9" s="224">
        <v>0.15672023740568819</v>
      </c>
      <c r="O9" s="224">
        <v>0.19271093048469079</v>
      </c>
      <c r="P9" s="224">
        <v>0.13624419478962971</v>
      </c>
      <c r="Q9" s="224">
        <v>0.1378062002463698</v>
      </c>
      <c r="R9" s="224">
        <v>0.1422284578671866</v>
      </c>
      <c r="S9" s="224">
        <v>0.16126949480462691</v>
      </c>
      <c r="T9" s="224">
        <v>0.16841296593706809</v>
      </c>
      <c r="U9" s="224">
        <v>0.14598315024807701</v>
      </c>
      <c r="V9" s="224">
        <v>0.121112424534652</v>
      </c>
      <c r="W9" s="224">
        <v>0.14396483125081111</v>
      </c>
      <c r="X9" s="224">
        <v>0.1269185963021813</v>
      </c>
      <c r="Y9" s="224">
        <v>0.12211478351089571</v>
      </c>
      <c r="DA9" s="177" t="s">
        <v>2396</v>
      </c>
    </row>
    <row r="10" spans="1:105" ht="12" customHeight="1" x14ac:dyDescent="0.25">
      <c r="A10" s="56" t="s">
        <v>95</v>
      </c>
      <c r="B10" s="260">
        <v>0.27108106563452772</v>
      </c>
      <c r="C10" s="260">
        <v>0.26914570562572948</v>
      </c>
      <c r="D10" s="260">
        <v>0.295344036822142</v>
      </c>
      <c r="E10" s="260">
        <v>0.33232450489783072</v>
      </c>
      <c r="F10" s="260">
        <v>0.30558171727672201</v>
      </c>
      <c r="G10" s="260">
        <v>0.33274834333658843</v>
      </c>
      <c r="H10" s="260">
        <v>0.37684257333065291</v>
      </c>
      <c r="I10" s="260">
        <v>0.39789369131693397</v>
      </c>
      <c r="J10" s="260">
        <v>0.25080228310403802</v>
      </c>
      <c r="K10" s="260">
        <v>0.18895247361167269</v>
      </c>
      <c r="L10" s="260">
        <v>0.17682955242642459</v>
      </c>
      <c r="M10" s="260">
        <v>0.15452682443191409</v>
      </c>
      <c r="N10" s="260">
        <v>0.19079809786003141</v>
      </c>
      <c r="O10" s="260">
        <v>0.21911557825013089</v>
      </c>
      <c r="P10" s="260">
        <v>0.164211185557781</v>
      </c>
      <c r="Q10" s="260">
        <v>0.14372530998726429</v>
      </c>
      <c r="R10" s="260">
        <v>0.14906677242894481</v>
      </c>
      <c r="S10" s="260">
        <v>0.1767672785824885</v>
      </c>
      <c r="T10" s="260">
        <v>0.1864475482116362</v>
      </c>
      <c r="U10" s="260">
        <v>0.15249407174464599</v>
      </c>
      <c r="V10" s="260">
        <v>0.1230679745408267</v>
      </c>
      <c r="W10" s="260">
        <v>0.14986267811127649</v>
      </c>
      <c r="X10" s="260">
        <v>0.1280876916517559</v>
      </c>
      <c r="Y10" s="260">
        <v>0.126171437118591</v>
      </c>
      <c r="DA10" s="68" t="s">
        <v>2397</v>
      </c>
    </row>
    <row r="11" spans="1:105" ht="12" customHeight="1" x14ac:dyDescent="0.25">
      <c r="A11" s="37" t="s">
        <v>159</v>
      </c>
      <c r="B11" s="226">
        <v>4.644392408061921E-2</v>
      </c>
      <c r="C11" s="226">
        <v>4.8152939548725973E-2</v>
      </c>
      <c r="D11" s="226">
        <v>4.3592443589301817E-2</v>
      </c>
      <c r="E11" s="226">
        <v>4.8862830450131449E-2</v>
      </c>
      <c r="F11" s="226">
        <v>4.3894807908276767E-2</v>
      </c>
      <c r="G11" s="226">
        <v>4.6714584597170213E-2</v>
      </c>
      <c r="H11" s="226">
        <v>4.8893213486966763E-2</v>
      </c>
      <c r="I11" s="226">
        <v>4.1060023092414903E-2</v>
      </c>
      <c r="J11" s="226">
        <v>3.9461640954681673E-2</v>
      </c>
      <c r="K11" s="226">
        <v>4.126095404539732E-2</v>
      </c>
      <c r="L11" s="226">
        <v>4.330812372749096E-2</v>
      </c>
      <c r="M11" s="226">
        <v>0</v>
      </c>
      <c r="N11" s="226">
        <v>4.2085101836468977E-2</v>
      </c>
      <c r="O11" s="226">
        <v>4.9028495136630337E-2</v>
      </c>
      <c r="P11" s="226">
        <v>5.0291828771186327E-2</v>
      </c>
      <c r="Q11" s="226">
        <v>0</v>
      </c>
      <c r="R11" s="226">
        <v>0</v>
      </c>
      <c r="S11" s="226">
        <v>2.9658216725114331E-2</v>
      </c>
      <c r="T11" s="226">
        <v>3.039373762190261E-2</v>
      </c>
      <c r="U11" s="226">
        <v>2.3591269253991881E-2</v>
      </c>
      <c r="V11" s="226">
        <v>1.390663131292577E-2</v>
      </c>
      <c r="W11" s="226">
        <v>2.0103274059134871E-2</v>
      </c>
      <c r="X11" s="226">
        <v>9.2061581450004395E-3</v>
      </c>
      <c r="Y11" s="226">
        <v>1.3751984478813709E-2</v>
      </c>
      <c r="DA11" s="69" t="s">
        <v>2398</v>
      </c>
    </row>
    <row r="12" spans="1:105" ht="12" customHeight="1" x14ac:dyDescent="0.25">
      <c r="A12" s="37" t="s">
        <v>35</v>
      </c>
      <c r="B12" s="226">
        <v>8.1462121768368492E-2</v>
      </c>
      <c r="C12" s="226">
        <v>8.4341514125100214E-2</v>
      </c>
      <c r="D12" s="226">
        <v>0.1418144243347865</v>
      </c>
      <c r="E12" s="226">
        <v>0.15431964180272009</v>
      </c>
      <c r="F12" s="226">
        <v>0.1408609146383733</v>
      </c>
      <c r="G12" s="226">
        <v>0.1469296927393878</v>
      </c>
      <c r="H12" s="226">
        <v>0.22500247301735379</v>
      </c>
      <c r="I12" s="226">
        <v>0.18829449619939301</v>
      </c>
      <c r="J12" s="226">
        <v>0.1015726891083034</v>
      </c>
      <c r="K12" s="226">
        <v>7.9569881432004885E-2</v>
      </c>
      <c r="L12" s="226">
        <v>8.4463450510591245E-2</v>
      </c>
      <c r="M12" s="226">
        <v>8.0917262235890519E-2</v>
      </c>
      <c r="N12" s="226">
        <v>8.0910730301859746E-2</v>
      </c>
      <c r="O12" s="226">
        <v>5.4492741019950143E-2</v>
      </c>
      <c r="P12" s="226">
        <v>4.4883837431393209E-2</v>
      </c>
      <c r="Q12" s="226">
        <v>2.9733124175665222E-2</v>
      </c>
      <c r="R12" s="226">
        <v>3.353255033943725E-2</v>
      </c>
      <c r="S12" s="226">
        <v>3.1859693335203797E-2</v>
      </c>
      <c r="T12" s="226">
        <v>3.8938868275822013E-2</v>
      </c>
      <c r="U12" s="226">
        <v>2.3168233285298809E-2</v>
      </c>
      <c r="V12" s="226">
        <v>1.4892013621026949E-2</v>
      </c>
      <c r="W12" s="226">
        <v>2.5250949663295601E-2</v>
      </c>
      <c r="X12" s="226">
        <v>5.0138031393780142E-3</v>
      </c>
      <c r="Y12" s="226">
        <v>1.6038030960738671E-2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1.417151932952869E-3</v>
      </c>
      <c r="T14" s="226">
        <v>1.31544900985906E-3</v>
      </c>
      <c r="U14" s="226">
        <v>9.8122034137889161E-4</v>
      </c>
      <c r="V14" s="226">
        <v>7.6632578483243547E-4</v>
      </c>
      <c r="W14" s="226">
        <v>9.5320335751101202E-4</v>
      </c>
      <c r="X14" s="226">
        <v>7.8192341543845015E-4</v>
      </c>
      <c r="Y14" s="226">
        <v>7.87317812923735E-4</v>
      </c>
      <c r="DA14" s="69" t="s">
        <v>2401</v>
      </c>
    </row>
    <row r="15" spans="1:105" ht="12" customHeight="1" x14ac:dyDescent="0.25">
      <c r="A15" s="37" t="s">
        <v>40</v>
      </c>
      <c r="B15" s="226">
        <v>0.14317501978554001</v>
      </c>
      <c r="C15" s="226">
        <v>0.13665125195190331</v>
      </c>
      <c r="D15" s="226">
        <v>0.1099371688980537</v>
      </c>
      <c r="E15" s="226">
        <v>0.1291420326449792</v>
      </c>
      <c r="F15" s="226">
        <v>0.1208259947300719</v>
      </c>
      <c r="G15" s="226">
        <v>0.13910406600003031</v>
      </c>
      <c r="H15" s="226">
        <v>0.1029468868263322</v>
      </c>
      <c r="I15" s="226">
        <v>0.16853917202512611</v>
      </c>
      <c r="J15" s="226">
        <v>0.1097679530410529</v>
      </c>
      <c r="K15" s="226">
        <v>6.8121638134270482E-2</v>
      </c>
      <c r="L15" s="226">
        <v>4.905797818834242E-2</v>
      </c>
      <c r="M15" s="226">
        <v>7.3609562196023604E-2</v>
      </c>
      <c r="N15" s="226">
        <v>6.7802265721702726E-2</v>
      </c>
      <c r="O15" s="226">
        <v>0.11559434209355041</v>
      </c>
      <c r="P15" s="226">
        <v>6.9035519355201441E-2</v>
      </c>
      <c r="Q15" s="226">
        <v>0.1139921858115991</v>
      </c>
      <c r="R15" s="226">
        <v>0.1155342220895076</v>
      </c>
      <c r="S15" s="226">
        <v>0.11383221658921749</v>
      </c>
      <c r="T15" s="226">
        <v>0.11579949330405249</v>
      </c>
      <c r="U15" s="226">
        <v>0.1047533488639764</v>
      </c>
      <c r="V15" s="226">
        <v>9.3503003822041547E-2</v>
      </c>
      <c r="W15" s="226">
        <v>0.1035552510313351</v>
      </c>
      <c r="X15" s="226">
        <v>0.113085806951939</v>
      </c>
      <c r="Y15" s="226">
        <v>9.5594103866114902E-2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1.8053099085378039</v>
      </c>
      <c r="C16" s="261">
        <f t="shared" si="0"/>
        <v>1.7966995918890303</v>
      </c>
      <c r="D16" s="261">
        <f t="shared" si="0"/>
        <v>1.9142669053286976</v>
      </c>
      <c r="E16" s="261">
        <f t="shared" si="0"/>
        <v>2.2095790203929981</v>
      </c>
      <c r="F16" s="261">
        <f t="shared" si="0"/>
        <v>1.980622241608383</v>
      </c>
      <c r="G16" s="261">
        <f t="shared" si="0"/>
        <v>2.2076377228646851</v>
      </c>
      <c r="H16" s="261">
        <f t="shared" si="0"/>
        <v>2.498063219210505</v>
      </c>
      <c r="I16" s="261">
        <f t="shared" si="0"/>
        <v>2.5789405918690163</v>
      </c>
      <c r="J16" s="261">
        <f t="shared" si="0"/>
        <v>1.6255703534520984</v>
      </c>
      <c r="K16" s="261">
        <f t="shared" si="0"/>
        <v>1.2246919585941751</v>
      </c>
      <c r="L16" s="261">
        <f t="shared" si="0"/>
        <v>1.1461174694305298</v>
      </c>
      <c r="M16" s="261">
        <f t="shared" si="0"/>
        <v>1.0015627509475913</v>
      </c>
      <c r="N16" s="261">
        <f t="shared" si="0"/>
        <v>1.2366543379816857</v>
      </c>
      <c r="O16" s="261">
        <f t="shared" si="0"/>
        <v>1.4201935627323299</v>
      </c>
      <c r="P16" s="261">
        <f t="shared" si="0"/>
        <v>1.0643317582448768</v>
      </c>
      <c r="Q16" s="261">
        <f t="shared" si="0"/>
        <v>0.93155293510263859</v>
      </c>
      <c r="R16" s="261">
        <f t="shared" si="0"/>
        <v>0.96617352500242026</v>
      </c>
      <c r="S16" s="261">
        <f t="shared" si="0"/>
        <v>1.1565298705765694</v>
      </c>
      <c r="T16" s="261">
        <f t="shared" si="0"/>
        <v>1.2501953214219239</v>
      </c>
      <c r="U16" s="261">
        <f t="shared" si="0"/>
        <v>0.99746058335610488</v>
      </c>
      <c r="V16" s="261">
        <f t="shared" si="0"/>
        <v>0.79634717245615638</v>
      </c>
      <c r="W16" s="261">
        <f t="shared" si="0"/>
        <v>0.97593239994147762</v>
      </c>
      <c r="X16" s="261">
        <f t="shared" si="0"/>
        <v>0.82629705143727494</v>
      </c>
      <c r="Y16" s="261">
        <f t="shared" si="0"/>
        <v>0.82584504585863305</v>
      </c>
      <c r="DA16" s="70"/>
    </row>
    <row r="17" spans="1:105" ht="12" customHeight="1" x14ac:dyDescent="0.25">
      <c r="A17" s="60" t="s">
        <v>2404</v>
      </c>
      <c r="B17" s="329">
        <v>0.99143865671513942</v>
      </c>
      <c r="C17" s="329">
        <v>1.023279179724863</v>
      </c>
      <c r="D17" s="329">
        <v>1.2017111809894609</v>
      </c>
      <c r="E17" s="329">
        <v>1.4613676393491051</v>
      </c>
      <c r="F17" s="329">
        <v>1.1974907942838431</v>
      </c>
      <c r="G17" s="329">
        <v>1.398520517046457</v>
      </c>
      <c r="H17" s="329">
        <v>1.894277500039816</v>
      </c>
      <c r="I17" s="329">
        <v>1.4865570694839401</v>
      </c>
      <c r="J17" s="329">
        <v>0.91411139855638512</v>
      </c>
      <c r="K17" s="329">
        <v>0.78316282253871827</v>
      </c>
      <c r="L17" s="329">
        <v>0.82814909228386591</v>
      </c>
      <c r="M17" s="329">
        <v>0.52446373671410507</v>
      </c>
      <c r="N17" s="329">
        <v>0.79719520830398272</v>
      </c>
      <c r="O17" s="329">
        <v>0.67097097508894743</v>
      </c>
      <c r="P17" s="329">
        <v>0.61687931797968232</v>
      </c>
      <c r="Q17" s="329">
        <v>0.19271469373116329</v>
      </c>
      <c r="R17" s="329">
        <v>0.21734060405190811</v>
      </c>
      <c r="S17" s="329">
        <v>0.45210380559681729</v>
      </c>
      <c r="T17" s="329">
        <v>0.59428367193825338</v>
      </c>
      <c r="U17" s="329">
        <v>0.3790525266992566</v>
      </c>
      <c r="V17" s="329">
        <v>0.20504690860383651</v>
      </c>
      <c r="W17" s="329">
        <v>0.34519226963983629</v>
      </c>
      <c r="X17" s="329">
        <v>0.13956193301420089</v>
      </c>
      <c r="Y17" s="329">
        <v>0.26619478549437581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2.781216103685721E-2</v>
      </c>
      <c r="T18" s="230">
        <v>9.0615807741066326E-3</v>
      </c>
      <c r="U18" s="230">
        <v>4.8616808394820682E-3</v>
      </c>
      <c r="V18" s="230">
        <v>1.179260814854542E-4</v>
      </c>
      <c r="W18" s="230">
        <v>5.4075466942751576E-4</v>
      </c>
      <c r="X18" s="230">
        <v>2.9985070495890679E-4</v>
      </c>
      <c r="Y18" s="230">
        <v>1.378240681139218E-4</v>
      </c>
      <c r="DA18" s="71" t="s">
        <v>2406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4.3601356625489689E-2</v>
      </c>
      <c r="T19" s="230">
        <v>0.1925082493343542</v>
      </c>
      <c r="U19" s="230">
        <v>9.8147612787463992E-2</v>
      </c>
      <c r="V19" s="230">
        <v>2.281027347590071E-2</v>
      </c>
      <c r="W19" s="230">
        <v>6.8405465682580754E-2</v>
      </c>
      <c r="X19" s="230">
        <v>5.2908656889999073E-2</v>
      </c>
      <c r="Y19" s="230">
        <v>9.1653005295758039E-2</v>
      </c>
      <c r="DA19" s="71" t="s">
        <v>2407</v>
      </c>
    </row>
    <row r="20" spans="1:105" ht="12" customHeight="1" x14ac:dyDescent="0.25">
      <c r="A20" s="59" t="s">
        <v>159</v>
      </c>
      <c r="B20" s="230">
        <v>0.26400816767945651</v>
      </c>
      <c r="C20" s="230">
        <v>0.27253659092563581</v>
      </c>
      <c r="D20" s="230">
        <v>0.28254361585658588</v>
      </c>
      <c r="E20" s="230">
        <v>0.28309702971233069</v>
      </c>
      <c r="F20" s="230">
        <v>0.2845033845906827</v>
      </c>
      <c r="G20" s="230">
        <v>0.27172156247548762</v>
      </c>
      <c r="H20" s="230">
        <v>0.28675975522790881</v>
      </c>
      <c r="I20" s="230">
        <v>0.26612977930268911</v>
      </c>
      <c r="J20" s="230">
        <v>0.2557698950766405</v>
      </c>
      <c r="K20" s="230">
        <v>0.26743210955350127</v>
      </c>
      <c r="L20" s="230">
        <v>0.28070080193744129</v>
      </c>
      <c r="M20" s="230">
        <v>0</v>
      </c>
      <c r="N20" s="230">
        <v>0.27277380819933611</v>
      </c>
      <c r="O20" s="230">
        <v>0.31777728329297439</v>
      </c>
      <c r="P20" s="230">
        <v>0.32596555685028178</v>
      </c>
      <c r="Q20" s="230">
        <v>0</v>
      </c>
      <c r="R20" s="230">
        <v>0</v>
      </c>
      <c r="S20" s="230">
        <v>0.183533462915699</v>
      </c>
      <c r="T20" s="230">
        <v>0.17215625050458111</v>
      </c>
      <c r="U20" s="230">
        <v>0.13927030621592459</v>
      </c>
      <c r="V20" s="230">
        <v>8.7943642754838708E-2</v>
      </c>
      <c r="W20" s="230">
        <v>0.1224461490196328</v>
      </c>
      <c r="X20" s="230">
        <v>5.590615015565422E-2</v>
      </c>
      <c r="Y20" s="230">
        <v>8.0510213316842605E-2</v>
      </c>
      <c r="DA20" s="71" t="s">
        <v>2408</v>
      </c>
    </row>
    <row r="21" spans="1:105" ht="12" customHeight="1" x14ac:dyDescent="0.25">
      <c r="A21" s="59" t="s">
        <v>32</v>
      </c>
      <c r="B21" s="230">
        <v>0.26436312491684538</v>
      </c>
      <c r="C21" s="230">
        <v>0.27338546484002502</v>
      </c>
      <c r="D21" s="230">
        <v>0</v>
      </c>
      <c r="E21" s="230">
        <v>0.28418748309322461</v>
      </c>
      <c r="F21" s="230">
        <v>0</v>
      </c>
      <c r="G21" s="230">
        <v>0.27216295535439478</v>
      </c>
      <c r="H21" s="230">
        <v>0.28787337115400058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0.46306736411883748</v>
      </c>
      <c r="C22" s="230">
        <v>0.47735712395920238</v>
      </c>
      <c r="D22" s="230">
        <v>0.91916756513287545</v>
      </c>
      <c r="E22" s="230">
        <v>0.8940831265435496</v>
      </c>
      <c r="F22" s="230">
        <v>0.91298740969316006</v>
      </c>
      <c r="G22" s="230">
        <v>0.85463599921657485</v>
      </c>
      <c r="H22" s="230">
        <v>1.319644373657906</v>
      </c>
      <c r="I22" s="230">
        <v>1.220427290181251</v>
      </c>
      <c r="J22" s="230">
        <v>0.65834150347974463</v>
      </c>
      <c r="K22" s="230">
        <v>0.515730712985217</v>
      </c>
      <c r="L22" s="230">
        <v>0.54744829034642462</v>
      </c>
      <c r="M22" s="230">
        <v>0.52446373671410507</v>
      </c>
      <c r="N22" s="230">
        <v>0.52442140010464666</v>
      </c>
      <c r="O22" s="230">
        <v>0.35319369179597299</v>
      </c>
      <c r="P22" s="230">
        <v>0.29091376112940048</v>
      </c>
      <c r="Q22" s="230">
        <v>0.19271469373116329</v>
      </c>
      <c r="R22" s="230">
        <v>0.21734060405190811</v>
      </c>
      <c r="S22" s="230">
        <v>0.19715682501877141</v>
      </c>
      <c r="T22" s="230">
        <v>0.22055759132521141</v>
      </c>
      <c r="U22" s="230">
        <v>0.13677292685638601</v>
      </c>
      <c r="V22" s="230">
        <v>9.4175066291611653E-2</v>
      </c>
      <c r="W22" s="230">
        <v>0.15379990026819521</v>
      </c>
      <c r="X22" s="230">
        <v>3.044727526358873E-2</v>
      </c>
      <c r="Y22" s="230">
        <v>9.389374281366128E-2</v>
      </c>
      <c r="DA22" s="71" t="s">
        <v>2410</v>
      </c>
    </row>
    <row r="23" spans="1:105" ht="12" customHeight="1" x14ac:dyDescent="0.25">
      <c r="A23" s="60" t="s">
        <v>2411</v>
      </c>
      <c r="B23" s="329">
        <v>0.81387125182266462</v>
      </c>
      <c r="C23" s="329">
        <v>0.77342041216416724</v>
      </c>
      <c r="D23" s="329">
        <v>0.71255572433923664</v>
      </c>
      <c r="E23" s="329">
        <v>0.74821138104389329</v>
      </c>
      <c r="F23" s="329">
        <v>0.78313144732453999</v>
      </c>
      <c r="G23" s="329">
        <v>0.8091172058182281</v>
      </c>
      <c r="H23" s="329">
        <v>0.60378571917068902</v>
      </c>
      <c r="I23" s="329">
        <v>1.092383522385076</v>
      </c>
      <c r="J23" s="329">
        <v>0.71145895489571342</v>
      </c>
      <c r="K23" s="329">
        <v>0.44152913605545691</v>
      </c>
      <c r="L23" s="329">
        <v>0.31796837714666382</v>
      </c>
      <c r="M23" s="329">
        <v>0.47709901423348622</v>
      </c>
      <c r="N23" s="329">
        <v>0.43945912967770301</v>
      </c>
      <c r="O23" s="329">
        <v>0.74922258764338245</v>
      </c>
      <c r="P23" s="329">
        <v>0.44745244026519448</v>
      </c>
      <c r="Q23" s="329">
        <v>0.73883824137147536</v>
      </c>
      <c r="R23" s="329">
        <v>0.74883292095051213</v>
      </c>
      <c r="S23" s="329">
        <v>0.70442606497975224</v>
      </c>
      <c r="T23" s="329">
        <v>0.65591164948367042</v>
      </c>
      <c r="U23" s="329">
        <v>0.61840805665684828</v>
      </c>
      <c r="V23" s="329">
        <v>0.59130026385231982</v>
      </c>
      <c r="W23" s="329">
        <v>0.63074013030164133</v>
      </c>
      <c r="X23" s="329">
        <v>0.68673511842307411</v>
      </c>
      <c r="Y23" s="329">
        <v>0.55965026036425725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0.86516649782843325</v>
      </c>
      <c r="C24" s="261">
        <f t="shared" si="1"/>
        <v>0.86281320202475986</v>
      </c>
      <c r="D24" s="261">
        <f t="shared" si="1"/>
        <v>0.95741376080842644</v>
      </c>
      <c r="E24" s="261">
        <f t="shared" si="1"/>
        <v>1.0833551189201736</v>
      </c>
      <c r="F24" s="261">
        <f t="shared" si="1"/>
        <v>0.9923582254323986</v>
      </c>
      <c r="G24" s="261">
        <f t="shared" si="1"/>
        <v>1.0822233038396085</v>
      </c>
      <c r="H24" s="261">
        <f t="shared" si="1"/>
        <v>1.217475764140626</v>
      </c>
      <c r="I24" s="261">
        <f t="shared" si="1"/>
        <v>1.2922872603050488</v>
      </c>
      <c r="J24" s="261">
        <f t="shared" si="1"/>
        <v>0.8053047597719265</v>
      </c>
      <c r="K24" s="261">
        <f t="shared" si="1"/>
        <v>0.60374652830842246</v>
      </c>
      <c r="L24" s="261">
        <f t="shared" si="1"/>
        <v>0.5612036553528541</v>
      </c>
      <c r="M24" s="261">
        <f t="shared" si="1"/>
        <v>0.50685436667703321</v>
      </c>
      <c r="N24" s="261">
        <f t="shared" si="1"/>
        <v>0.61012404499640993</v>
      </c>
      <c r="O24" s="261">
        <f t="shared" si="1"/>
        <v>0.69472729079259354</v>
      </c>
      <c r="P24" s="261">
        <f t="shared" si="1"/>
        <v>0.51764841668653128</v>
      </c>
      <c r="Q24" s="261">
        <f t="shared" si="1"/>
        <v>0.45728157907145406</v>
      </c>
      <c r="R24" s="261">
        <f t="shared" si="1"/>
        <v>0.47905892331281263</v>
      </c>
      <c r="S24" s="261">
        <f t="shared" si="1"/>
        <v>0.54820732401292072</v>
      </c>
      <c r="T24" s="261">
        <f t="shared" si="1"/>
        <v>0.5874516085921847</v>
      </c>
      <c r="U24" s="261">
        <f t="shared" si="1"/>
        <v>0.45102973783368738</v>
      </c>
      <c r="V24" s="261">
        <f t="shared" si="1"/>
        <v>0.35005140273090829</v>
      </c>
      <c r="W24" s="261">
        <f t="shared" si="1"/>
        <v>0.447185214014856</v>
      </c>
      <c r="X24" s="261">
        <f t="shared" si="1"/>
        <v>0.31320188495290829</v>
      </c>
      <c r="Y24" s="261">
        <f t="shared" si="1"/>
        <v>0.3661698626571645</v>
      </c>
      <c r="DA24" s="70"/>
    </row>
    <row r="25" spans="1:105" ht="12" customHeight="1" x14ac:dyDescent="0.25">
      <c r="A25" s="60" t="s">
        <v>2414</v>
      </c>
      <c r="B25" s="262">
        <v>0.62748670854399979</v>
      </c>
      <c r="C25" s="262">
        <v>0.62997793513978662</v>
      </c>
      <c r="D25" s="262">
        <v>0.71819598782493232</v>
      </c>
      <c r="E25" s="262">
        <v>0.81457537438795191</v>
      </c>
      <c r="F25" s="262">
        <v>0.74148815165135384</v>
      </c>
      <c r="G25" s="262">
        <v>0.8062296771877806</v>
      </c>
      <c r="H25" s="262">
        <v>0.94011888694855983</v>
      </c>
      <c r="I25" s="262">
        <v>0.95643920879208011</v>
      </c>
      <c r="J25" s="262">
        <v>0.59067489205580082</v>
      </c>
      <c r="K25" s="262">
        <v>0.45042553580622302</v>
      </c>
      <c r="L25" s="262">
        <v>0.42826427629812303</v>
      </c>
      <c r="M25" s="262">
        <v>0.37255183168764849</v>
      </c>
      <c r="N25" s="262">
        <v>0.45641765831006181</v>
      </c>
      <c r="O25" s="262">
        <v>0.50572233974030056</v>
      </c>
      <c r="P25" s="262">
        <v>0.3840243025659329</v>
      </c>
      <c r="Q25" s="262">
        <v>0.32212549806059132</v>
      </c>
      <c r="R25" s="262">
        <v>0.33956562809691793</v>
      </c>
      <c r="S25" s="262">
        <v>0.39003916564684432</v>
      </c>
      <c r="T25" s="262">
        <v>0.42227735353852158</v>
      </c>
      <c r="U25" s="262">
        <v>0.30785395585961189</v>
      </c>
      <c r="V25" s="262">
        <v>0.23126806328346111</v>
      </c>
      <c r="W25" s="262">
        <v>0.30598893721117593</v>
      </c>
      <c r="X25" s="262">
        <v>0.18872403088730741</v>
      </c>
      <c r="Y25" s="262">
        <v>0.24640344036763201</v>
      </c>
      <c r="DA25" s="72" t="s">
        <v>2415</v>
      </c>
    </row>
    <row r="26" spans="1:105" ht="12" customHeight="1" x14ac:dyDescent="0.25">
      <c r="A26" s="60" t="s">
        <v>2416</v>
      </c>
      <c r="B26" s="262">
        <v>0.23767978928443351</v>
      </c>
      <c r="C26" s="262">
        <v>0.23283526688497319</v>
      </c>
      <c r="D26" s="262">
        <v>0.23921777298349409</v>
      </c>
      <c r="E26" s="262">
        <v>0.26877974453222159</v>
      </c>
      <c r="F26" s="262">
        <v>0.2508700737810447</v>
      </c>
      <c r="G26" s="262">
        <v>0.27599362665182792</v>
      </c>
      <c r="H26" s="262">
        <v>0.27735687719206609</v>
      </c>
      <c r="I26" s="262">
        <v>0.3358480515129687</v>
      </c>
      <c r="J26" s="262">
        <v>0.21462986771612569</v>
      </c>
      <c r="K26" s="262">
        <v>0.15332099250219949</v>
      </c>
      <c r="L26" s="262">
        <v>0.1329393790547311</v>
      </c>
      <c r="M26" s="262">
        <v>0.13430253498938469</v>
      </c>
      <c r="N26" s="262">
        <v>0.15370638668634809</v>
      </c>
      <c r="O26" s="262">
        <v>0.18900495105229301</v>
      </c>
      <c r="P26" s="262">
        <v>0.13362411412059841</v>
      </c>
      <c r="Q26" s="262">
        <v>0.13515608101086271</v>
      </c>
      <c r="R26" s="262">
        <v>0.13949329521589471</v>
      </c>
      <c r="S26" s="262">
        <v>0.15816815836607639</v>
      </c>
      <c r="T26" s="262">
        <v>0.16517425505366309</v>
      </c>
      <c r="U26" s="262">
        <v>0.14317578197407549</v>
      </c>
      <c r="V26" s="262">
        <v>0.11878333944744721</v>
      </c>
      <c r="W26" s="262">
        <v>0.1411962768036801</v>
      </c>
      <c r="X26" s="262">
        <v>0.1244778540656009</v>
      </c>
      <c r="Y26" s="262">
        <v>0.11976642228953251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2.579014155054006</v>
      </c>
      <c r="C27" s="261">
        <f t="shared" si="2"/>
        <v>2.566713702698614</v>
      </c>
      <c r="D27" s="261">
        <f t="shared" si="2"/>
        <v>2.7346670076124271</v>
      </c>
      <c r="E27" s="261">
        <f t="shared" si="2"/>
        <v>3.1565414577042832</v>
      </c>
      <c r="F27" s="261">
        <f t="shared" si="2"/>
        <v>2.8294603451548328</v>
      </c>
      <c r="G27" s="261">
        <f t="shared" si="2"/>
        <v>3.153768175520979</v>
      </c>
      <c r="H27" s="261">
        <f t="shared" si="2"/>
        <v>3.5686617417292927</v>
      </c>
      <c r="I27" s="261">
        <f t="shared" si="2"/>
        <v>3.6842008455271671</v>
      </c>
      <c r="J27" s="261">
        <f t="shared" si="2"/>
        <v>2.3222433620744258</v>
      </c>
      <c r="K27" s="261">
        <f t="shared" si="2"/>
        <v>1.7495599408488205</v>
      </c>
      <c r="L27" s="261">
        <f t="shared" si="2"/>
        <v>1.6373106706150422</v>
      </c>
      <c r="M27" s="261">
        <f t="shared" si="2"/>
        <v>1.4308039299251307</v>
      </c>
      <c r="N27" s="261">
        <f t="shared" si="2"/>
        <v>1.7666490542595508</v>
      </c>
      <c r="O27" s="261">
        <f t="shared" si="2"/>
        <v>2.0288479467604712</v>
      </c>
      <c r="P27" s="261">
        <f t="shared" si="2"/>
        <v>1.5204739403498237</v>
      </c>
      <c r="Q27" s="261">
        <f t="shared" si="2"/>
        <v>1.3307899072894844</v>
      </c>
      <c r="R27" s="261">
        <f t="shared" si="2"/>
        <v>1.3802478928606006</v>
      </c>
      <c r="S27" s="261">
        <f t="shared" si="2"/>
        <v>1.6521855293950998</v>
      </c>
      <c r="T27" s="261">
        <f t="shared" si="2"/>
        <v>1.7859933163170343</v>
      </c>
      <c r="U27" s="261">
        <f t="shared" si="2"/>
        <v>1.4249436905087214</v>
      </c>
      <c r="V27" s="261">
        <f t="shared" si="2"/>
        <v>1.1376388177945091</v>
      </c>
      <c r="W27" s="261">
        <f t="shared" si="2"/>
        <v>1.3941891427735398</v>
      </c>
      <c r="X27" s="261">
        <f t="shared" si="2"/>
        <v>1.180424359196107</v>
      </c>
      <c r="Y27" s="261">
        <f t="shared" si="2"/>
        <v>1.1797786369409045</v>
      </c>
      <c r="DA27" s="70"/>
    </row>
    <row r="28" spans="1:105" ht="12" customHeight="1" x14ac:dyDescent="0.25">
      <c r="A28" s="60" t="s">
        <v>2419</v>
      </c>
      <c r="B28" s="329">
        <v>1.4163409381644849</v>
      </c>
      <c r="C28" s="329">
        <v>1.4618273996069471</v>
      </c>
      <c r="D28" s="329">
        <v>1.716730258556374</v>
      </c>
      <c r="E28" s="329">
        <v>2.087668056213007</v>
      </c>
      <c r="F28" s="329">
        <v>1.710701134691204</v>
      </c>
      <c r="G28" s="329">
        <v>1.9978864529235101</v>
      </c>
      <c r="H28" s="329">
        <v>2.7061107143425942</v>
      </c>
      <c r="I28" s="329">
        <v>2.1236529564056288</v>
      </c>
      <c r="J28" s="329">
        <v>1.305873426509121</v>
      </c>
      <c r="K28" s="329">
        <v>1.118804032198168</v>
      </c>
      <c r="L28" s="329">
        <v>1.1830701318340939</v>
      </c>
      <c r="M28" s="329">
        <v>0.74923390959157876</v>
      </c>
      <c r="N28" s="329">
        <v>1.138850297577118</v>
      </c>
      <c r="O28" s="329">
        <v>0.95852996441278226</v>
      </c>
      <c r="P28" s="329">
        <v>0.88125616854240318</v>
      </c>
      <c r="Q28" s="329">
        <v>0.27530670533023338</v>
      </c>
      <c r="R28" s="329">
        <v>0.31048657721701162</v>
      </c>
      <c r="S28" s="329">
        <v>0.6458625794240247</v>
      </c>
      <c r="T28" s="329">
        <v>0.84897667419750489</v>
      </c>
      <c r="U28" s="329">
        <v>0.5415036095703667</v>
      </c>
      <c r="V28" s="329">
        <v>0.29292415514833792</v>
      </c>
      <c r="W28" s="329">
        <v>0.49313181377119492</v>
      </c>
      <c r="X28" s="329">
        <v>0.199374190020287</v>
      </c>
      <c r="Y28" s="329">
        <v>0.38027826499196549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3.9731658624081727E-2</v>
      </c>
      <c r="T29" s="230">
        <v>1.294511539158091E-2</v>
      </c>
      <c r="U29" s="230">
        <v>6.9452583421172401E-3</v>
      </c>
      <c r="V29" s="230">
        <v>1.6846583069350611E-4</v>
      </c>
      <c r="W29" s="230">
        <v>7.7250667061073714E-4</v>
      </c>
      <c r="X29" s="230">
        <v>4.2835814994129532E-4</v>
      </c>
      <c r="Y29" s="230">
        <v>1.9689152587703111E-4</v>
      </c>
      <c r="DA29" s="71" t="s">
        <v>2421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6.2287652322128129E-2</v>
      </c>
      <c r="T30" s="230">
        <v>0.27501178476336319</v>
      </c>
      <c r="U30" s="230">
        <v>0.14021087541066291</v>
      </c>
      <c r="V30" s="230">
        <v>3.2586104965572453E-2</v>
      </c>
      <c r="W30" s="230">
        <v>9.7722093832258258E-2</v>
      </c>
      <c r="X30" s="230">
        <v>7.5583795557141509E-2</v>
      </c>
      <c r="Y30" s="230">
        <v>0.13093286470822571</v>
      </c>
      <c r="DA30" s="71" t="s">
        <v>2422</v>
      </c>
    </row>
    <row r="31" spans="1:105" ht="12" customHeight="1" x14ac:dyDescent="0.25">
      <c r="A31" s="59" t="s">
        <v>159</v>
      </c>
      <c r="B31" s="230">
        <v>0.37715452525636639</v>
      </c>
      <c r="C31" s="230">
        <v>0.38933798703662259</v>
      </c>
      <c r="D31" s="230">
        <v>0.40363373693797999</v>
      </c>
      <c r="E31" s="230">
        <v>0.40442432816047252</v>
      </c>
      <c r="F31" s="230">
        <v>0.40643340655811822</v>
      </c>
      <c r="G31" s="230">
        <v>0.38817366067926801</v>
      </c>
      <c r="H31" s="230">
        <v>0.40965679318272702</v>
      </c>
      <c r="I31" s="230">
        <v>0.38018539900384168</v>
      </c>
      <c r="J31" s="230">
        <v>0.36538556439520059</v>
      </c>
      <c r="K31" s="230">
        <v>0.38204587079071589</v>
      </c>
      <c r="L31" s="230">
        <v>0.40100114562491618</v>
      </c>
      <c r="M31" s="230">
        <v>0</v>
      </c>
      <c r="N31" s="230">
        <v>0.38967686885619418</v>
      </c>
      <c r="O31" s="230">
        <v>0.45396754756139213</v>
      </c>
      <c r="P31" s="230">
        <v>0.46566508121468819</v>
      </c>
      <c r="Q31" s="230">
        <v>0</v>
      </c>
      <c r="R31" s="230">
        <v>0</v>
      </c>
      <c r="S31" s="230">
        <v>0.26219066130814139</v>
      </c>
      <c r="T31" s="230">
        <v>0.24593750072083009</v>
      </c>
      <c r="U31" s="230">
        <v>0.19895758030846369</v>
      </c>
      <c r="V31" s="230">
        <v>0.12563377536405529</v>
      </c>
      <c r="W31" s="230">
        <v>0.17492307002804691</v>
      </c>
      <c r="X31" s="230">
        <v>7.9865928793791716E-2</v>
      </c>
      <c r="Y31" s="230">
        <v>0.11501459045263231</v>
      </c>
      <c r="DA31" s="71" t="s">
        <v>2423</v>
      </c>
    </row>
    <row r="32" spans="1:105" ht="12" customHeight="1" x14ac:dyDescent="0.25">
      <c r="A32" s="59" t="s">
        <v>32</v>
      </c>
      <c r="B32" s="230">
        <v>0.37766160702406493</v>
      </c>
      <c r="C32" s="230">
        <v>0.39055066405717842</v>
      </c>
      <c r="D32" s="230">
        <v>0</v>
      </c>
      <c r="E32" s="230">
        <v>0.40598211870460649</v>
      </c>
      <c r="F32" s="230">
        <v>0</v>
      </c>
      <c r="G32" s="230">
        <v>0.38880422193484981</v>
      </c>
      <c r="H32" s="230">
        <v>0.41124767307714372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0.66152480588405349</v>
      </c>
      <c r="C33" s="230">
        <v>0.68193874851314618</v>
      </c>
      <c r="D33" s="230">
        <v>1.3130965216183941</v>
      </c>
      <c r="E33" s="230">
        <v>1.2772616093479281</v>
      </c>
      <c r="F33" s="230">
        <v>1.3042677281330859</v>
      </c>
      <c r="G33" s="230">
        <v>1.220908570309392</v>
      </c>
      <c r="H33" s="230">
        <v>1.8852062480827241</v>
      </c>
      <c r="I33" s="230">
        <v>1.743467557401787</v>
      </c>
      <c r="J33" s="230">
        <v>0.94048786211392088</v>
      </c>
      <c r="K33" s="230">
        <v>0.73675816140745243</v>
      </c>
      <c r="L33" s="230">
        <v>0.78206898620917797</v>
      </c>
      <c r="M33" s="230">
        <v>0.74923390959157876</v>
      </c>
      <c r="N33" s="230">
        <v>0.74917342872092374</v>
      </c>
      <c r="O33" s="230">
        <v>0.50456241685139014</v>
      </c>
      <c r="P33" s="230">
        <v>0.41559108732771499</v>
      </c>
      <c r="Q33" s="230">
        <v>0.27530670533023338</v>
      </c>
      <c r="R33" s="230">
        <v>0.31048657721701162</v>
      </c>
      <c r="S33" s="230">
        <v>0.2816526071696735</v>
      </c>
      <c r="T33" s="230">
        <v>0.31508227332173061</v>
      </c>
      <c r="U33" s="230">
        <v>0.19538989550912289</v>
      </c>
      <c r="V33" s="230">
        <v>0.13453580898801659</v>
      </c>
      <c r="W33" s="230">
        <v>0.21971414324027891</v>
      </c>
      <c r="X33" s="230">
        <v>4.3496107519412457E-2</v>
      </c>
      <c r="Y33" s="230">
        <v>0.13413391830523039</v>
      </c>
      <c r="DA33" s="71" t="s">
        <v>2425</v>
      </c>
    </row>
    <row r="34" spans="1:105" ht="12" customHeight="1" x14ac:dyDescent="0.25">
      <c r="A34" s="60" t="s">
        <v>2426</v>
      </c>
      <c r="B34" s="329">
        <v>1.1626732168895211</v>
      </c>
      <c r="C34" s="329">
        <v>1.1048863030916669</v>
      </c>
      <c r="D34" s="329">
        <v>1.0179367490560529</v>
      </c>
      <c r="E34" s="329">
        <v>1.068873401491276</v>
      </c>
      <c r="F34" s="329">
        <v>1.118759210463629</v>
      </c>
      <c r="G34" s="329">
        <v>1.1558817225974689</v>
      </c>
      <c r="H34" s="329">
        <v>0.86255102738669875</v>
      </c>
      <c r="I34" s="329">
        <v>1.5605478891215381</v>
      </c>
      <c r="J34" s="329">
        <v>1.0163699355653051</v>
      </c>
      <c r="K34" s="329">
        <v>0.63075590865065245</v>
      </c>
      <c r="L34" s="329">
        <v>0.45424053878094822</v>
      </c>
      <c r="M34" s="329">
        <v>0.68157002033355185</v>
      </c>
      <c r="N34" s="329">
        <v>0.6277987566824329</v>
      </c>
      <c r="O34" s="329">
        <v>1.0703179823476889</v>
      </c>
      <c r="P34" s="329">
        <v>0.63921777180742068</v>
      </c>
      <c r="Q34" s="329">
        <v>1.055483201959251</v>
      </c>
      <c r="R34" s="329">
        <v>1.069761315643589</v>
      </c>
      <c r="S34" s="329">
        <v>1.0063229499710751</v>
      </c>
      <c r="T34" s="329">
        <v>0.93701664211952951</v>
      </c>
      <c r="U34" s="329">
        <v>0.88344008093835469</v>
      </c>
      <c r="V34" s="329">
        <v>0.84471466264617123</v>
      </c>
      <c r="W34" s="329">
        <v>0.90105732900234492</v>
      </c>
      <c r="X34" s="329">
        <v>0.98105016917582</v>
      </c>
      <c r="Y34" s="329">
        <v>0.79950037194893897</v>
      </c>
      <c r="DA34" s="72" t="s">
        <v>2427</v>
      </c>
    </row>
    <row r="35" spans="1:105" ht="12" customHeight="1" x14ac:dyDescent="0.25">
      <c r="A35" s="57" t="s">
        <v>2428</v>
      </c>
      <c r="B35" s="261">
        <v>1.730550780078473</v>
      </c>
      <c r="C35" s="261">
        <v>1.813298073032938</v>
      </c>
      <c r="D35" s="261">
        <v>1.976923889919395</v>
      </c>
      <c r="E35" s="261">
        <v>2.2735331983021458</v>
      </c>
      <c r="F35" s="261">
        <v>2.1101901634498872</v>
      </c>
      <c r="G35" s="261">
        <v>2.1120595733159742</v>
      </c>
      <c r="H35" s="261">
        <v>2.473387409272513</v>
      </c>
      <c r="I35" s="261">
        <v>2.4264382058362002</v>
      </c>
      <c r="J35" s="261">
        <v>1.4332586606921189</v>
      </c>
      <c r="K35" s="261">
        <v>1.116372646362519</v>
      </c>
      <c r="L35" s="261">
        <v>1.0940518896613709</v>
      </c>
      <c r="M35" s="261">
        <v>0.94316859864077252</v>
      </c>
      <c r="N35" s="261">
        <v>1.1697516652284909</v>
      </c>
      <c r="O35" s="261">
        <v>2.2250559996496402</v>
      </c>
      <c r="P35" s="261">
        <v>1.7126043550550341</v>
      </c>
      <c r="Q35" s="261">
        <v>1.6306788776205881</v>
      </c>
      <c r="R35" s="261">
        <v>1.755050564091535</v>
      </c>
      <c r="S35" s="261">
        <v>2.0515943373314349</v>
      </c>
      <c r="T35" s="261">
        <v>2.0698588426254219</v>
      </c>
      <c r="U35" s="261">
        <v>0.802904351157675</v>
      </c>
      <c r="V35" s="261">
        <v>0.58787796360153466</v>
      </c>
      <c r="W35" s="261">
        <v>0.79124419114589095</v>
      </c>
      <c r="X35" s="261">
        <v>0.59027809711346424</v>
      </c>
      <c r="Y35" s="261">
        <v>0.70622429259196373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1.5001322216802081E-2</v>
      </c>
      <c r="T36" s="229">
        <v>5.0784285122958458E-3</v>
      </c>
      <c r="U36" s="229">
        <v>9.6891915078113899E-3</v>
      </c>
      <c r="V36" s="229">
        <v>3.1549974746872522E-4</v>
      </c>
      <c r="W36" s="229">
        <v>1.094305297531951E-3</v>
      </c>
      <c r="X36" s="229">
        <v>9.9148160171266754E-4</v>
      </c>
      <c r="Y36" s="229">
        <v>2.67176065301947E-4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2.3517697850299078E-2</v>
      </c>
      <c r="T38" s="229">
        <v>0.1078883923945517</v>
      </c>
      <c r="U38" s="229">
        <v>0.19560539815969641</v>
      </c>
      <c r="V38" s="229">
        <v>6.1026665438950543E-2</v>
      </c>
      <c r="W38" s="229">
        <v>0.1384296201377917</v>
      </c>
      <c r="X38" s="229">
        <v>0.1749469286222001</v>
      </c>
      <c r="Y38" s="229">
        <v>0.17767208342579471</v>
      </c>
      <c r="DA38" s="73" t="s">
        <v>2432</v>
      </c>
    </row>
    <row r="39" spans="1:105" ht="12" customHeight="1" x14ac:dyDescent="0.25">
      <c r="A39" s="46" t="s">
        <v>159</v>
      </c>
      <c r="B39" s="229">
        <v>0.32726870535161329</v>
      </c>
      <c r="C39" s="229">
        <v>0.30484780479803719</v>
      </c>
      <c r="D39" s="229">
        <v>0.28510552599298289</v>
      </c>
      <c r="E39" s="229">
        <v>0.27849113404365161</v>
      </c>
      <c r="F39" s="229">
        <v>0.2800437233044164</v>
      </c>
      <c r="G39" s="229">
        <v>0.3082655145782755</v>
      </c>
      <c r="H39" s="229">
        <v>0.26956556047623031</v>
      </c>
      <c r="I39" s="229">
        <v>0.32750012097234471</v>
      </c>
      <c r="J39" s="229">
        <v>0.35425822189353179</v>
      </c>
      <c r="K39" s="229">
        <v>0.32413638796671251</v>
      </c>
      <c r="L39" s="229">
        <v>0.28986525105008271</v>
      </c>
      <c r="M39" s="229">
        <v>0</v>
      </c>
      <c r="N39" s="229">
        <v>0.31033954343216757</v>
      </c>
      <c r="O39" s="229">
        <v>0.19410199646187021</v>
      </c>
      <c r="P39" s="229">
        <v>0.17295285562194759</v>
      </c>
      <c r="Q39" s="229">
        <v>0</v>
      </c>
      <c r="R39" s="229">
        <v>0</v>
      </c>
      <c r="S39" s="229">
        <v>9.8994271287126595E-2</v>
      </c>
      <c r="T39" s="229">
        <v>9.6482416581295083E-2</v>
      </c>
      <c r="U39" s="229">
        <v>0.2775617554568609</v>
      </c>
      <c r="V39" s="229">
        <v>0.23528465231038639</v>
      </c>
      <c r="W39" s="229">
        <v>0.24778975958991981</v>
      </c>
      <c r="X39" s="229">
        <v>0.1848583924773943</v>
      </c>
      <c r="Y39" s="229">
        <v>0.1560714489492101</v>
      </c>
      <c r="DA39" s="73" t="s">
        <v>2433</v>
      </c>
    </row>
    <row r="40" spans="1:105" ht="12" customHeight="1" x14ac:dyDescent="0.25">
      <c r="A40" s="46" t="s">
        <v>32</v>
      </c>
      <c r="B40" s="229">
        <v>0.32770871596399931</v>
      </c>
      <c r="C40" s="229">
        <v>0.30579731894757939</v>
      </c>
      <c r="D40" s="229">
        <v>0</v>
      </c>
      <c r="E40" s="229">
        <v>0.27956384610628071</v>
      </c>
      <c r="F40" s="229">
        <v>0</v>
      </c>
      <c r="G40" s="229">
        <v>0.30876627057904299</v>
      </c>
      <c r="H40" s="229">
        <v>0.27061240368138478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5.2450558875536393E-3</v>
      </c>
      <c r="T41" s="229">
        <v>4.1272570922877196E-3</v>
      </c>
      <c r="U41" s="229">
        <v>2.0636285453520271E-3</v>
      </c>
      <c r="V41" s="229">
        <v>3.0954428218277698E-3</v>
      </c>
      <c r="W41" s="229">
        <v>4.1272570920276386E-3</v>
      </c>
      <c r="X41" s="229">
        <v>4.127257097829188E-3</v>
      </c>
      <c r="Y41" s="229">
        <v>1.031814272545342E-3</v>
      </c>
      <c r="DA41" s="73" t="s">
        <v>2435</v>
      </c>
    </row>
    <row r="42" spans="1:105" ht="12" customHeight="1" x14ac:dyDescent="0.25">
      <c r="A42" s="46" t="s">
        <v>35</v>
      </c>
      <c r="B42" s="229">
        <v>0.57402563745586965</v>
      </c>
      <c r="C42" s="229">
        <v>0.53395131585605815</v>
      </c>
      <c r="D42" s="229">
        <v>0.92750194103099026</v>
      </c>
      <c r="E42" s="229">
        <v>0.87953668780425776</v>
      </c>
      <c r="F42" s="229">
        <v>0.89867610506065065</v>
      </c>
      <c r="G42" s="229">
        <v>0.9695763695580204</v>
      </c>
      <c r="H42" s="229">
        <v>1.2405181296506269</v>
      </c>
      <c r="I42" s="229">
        <v>1.501861558746169</v>
      </c>
      <c r="J42" s="229">
        <v>0.91184652654904663</v>
      </c>
      <c r="K42" s="229">
        <v>0.62508234613122626</v>
      </c>
      <c r="L42" s="229">
        <v>0.56532163436273564</v>
      </c>
      <c r="M42" s="229">
        <v>0.68039989716667337</v>
      </c>
      <c r="N42" s="229">
        <v>0.59664342023484063</v>
      </c>
      <c r="O42" s="229">
        <v>0.2157347435440565</v>
      </c>
      <c r="P42" s="229">
        <v>0.15435485335697821</v>
      </c>
      <c r="Q42" s="229">
        <v>0.12594972937157739</v>
      </c>
      <c r="R42" s="229">
        <v>0.13088891376376949</v>
      </c>
      <c r="S42" s="229">
        <v>0.1063424397488843</v>
      </c>
      <c r="T42" s="229">
        <v>0.1236082299889531</v>
      </c>
      <c r="U42" s="229">
        <v>0.27258454949020972</v>
      </c>
      <c r="V42" s="229">
        <v>0.25195621917208211</v>
      </c>
      <c r="W42" s="229">
        <v>0.31123919059552668</v>
      </c>
      <c r="X42" s="229">
        <v>0.10067647915073789</v>
      </c>
      <c r="Y42" s="229">
        <v>0.18201581991246549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7.1625107465921961E-2</v>
      </c>
      <c r="C44" s="229">
        <v>7.1625107451233391E-2</v>
      </c>
      <c r="D44" s="229">
        <v>7.1625107466743887E-2</v>
      </c>
      <c r="E44" s="229">
        <v>7.1625107465526347E-2</v>
      </c>
      <c r="F44" s="229">
        <v>7.162510746105924E-2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2.3903697326469981E-2</v>
      </c>
      <c r="R44" s="229">
        <v>9.5528804781309082E-2</v>
      </c>
      <c r="S44" s="229">
        <v>9.5528804771673637E-2</v>
      </c>
      <c r="T44" s="229">
        <v>2.4075666371678371E-2</v>
      </c>
      <c r="U44" s="229">
        <v>4.5399827997744627E-2</v>
      </c>
      <c r="V44" s="229">
        <v>2.1496130707137288E-2</v>
      </c>
      <c r="W44" s="229">
        <v>7.2828890769737711E-2</v>
      </c>
      <c r="X44" s="229">
        <v>9.3723129929871155E-2</v>
      </c>
      <c r="Y44" s="229">
        <v>3.4135855516708433E-2</v>
      </c>
      <c r="DA44" s="73" t="s">
        <v>2438</v>
      </c>
    </row>
    <row r="45" spans="1:105" ht="12" customHeight="1" x14ac:dyDescent="0.25">
      <c r="A45" s="46" t="s">
        <v>39</v>
      </c>
      <c r="B45" s="229">
        <v>0.42992261384106822</v>
      </c>
      <c r="C45" s="229">
        <v>0.59707652598002958</v>
      </c>
      <c r="D45" s="229">
        <v>0.69269131542867801</v>
      </c>
      <c r="E45" s="229">
        <v>0.76431642288242929</v>
      </c>
      <c r="F45" s="229">
        <v>0.85984522762376048</v>
      </c>
      <c r="G45" s="229">
        <v>0.5254514186006346</v>
      </c>
      <c r="H45" s="229">
        <v>0.69269131546427054</v>
      </c>
      <c r="I45" s="229">
        <v>0.59707652611768569</v>
      </c>
      <c r="J45" s="229">
        <v>0.1671539122495406</v>
      </c>
      <c r="K45" s="229">
        <v>0.16715391226458021</v>
      </c>
      <c r="L45" s="229">
        <v>0.238865004248553</v>
      </c>
      <c r="M45" s="229">
        <v>0.26276870147409909</v>
      </c>
      <c r="N45" s="229">
        <v>0.26276870156148291</v>
      </c>
      <c r="O45" s="229">
        <v>1.8152192596437129</v>
      </c>
      <c r="P45" s="229">
        <v>1.385296646076108</v>
      </c>
      <c r="Q45" s="229">
        <v>1.48082545092254</v>
      </c>
      <c r="R45" s="229">
        <v>1.528632845546456</v>
      </c>
      <c r="S45" s="229">
        <v>1.7069647455690959</v>
      </c>
      <c r="T45" s="229">
        <v>1.70859845168436</v>
      </c>
      <c r="U45" s="229">
        <v>0</v>
      </c>
      <c r="V45" s="229">
        <v>1.470335340368191E-2</v>
      </c>
      <c r="W45" s="229">
        <v>1.5735167663355379E-2</v>
      </c>
      <c r="X45" s="229">
        <v>3.0954428233718901E-2</v>
      </c>
      <c r="Y45" s="229">
        <v>0.15503009444993771</v>
      </c>
      <c r="DA45" s="73" t="s">
        <v>2439</v>
      </c>
    </row>
    <row r="46" spans="1:105" ht="12" customHeight="1" x14ac:dyDescent="0.25">
      <c r="A46" s="57" t="s">
        <v>2440</v>
      </c>
      <c r="B46" s="261">
        <v>1.1184931260443931</v>
      </c>
      <c r="C46" s="261">
        <v>1.0956953735763439</v>
      </c>
      <c r="D46" s="261">
        <v>1.125730696392913</v>
      </c>
      <c r="E46" s="261">
        <v>1.2648458566222189</v>
      </c>
      <c r="F46" s="261">
        <v>1.180565053087268</v>
      </c>
      <c r="G46" s="261">
        <v>1.298793537185073</v>
      </c>
      <c r="H46" s="261">
        <v>1.305208833845017</v>
      </c>
      <c r="I46" s="261">
        <v>1.580461418884558</v>
      </c>
      <c r="J46" s="261">
        <v>1.010022906899414</v>
      </c>
      <c r="K46" s="261">
        <v>0.72151055295152688</v>
      </c>
      <c r="L46" s="261">
        <v>0.62559707790461683</v>
      </c>
      <c r="M46" s="261">
        <v>0.63201192936181028</v>
      </c>
      <c r="N46" s="261">
        <v>0.72332417264163773</v>
      </c>
      <c r="O46" s="261">
        <v>0.88943506377549575</v>
      </c>
      <c r="P46" s="261">
        <v>0.62881936056752175</v>
      </c>
      <c r="Q46" s="261">
        <v>0.63602861652170672</v>
      </c>
      <c r="R46" s="261">
        <v>0.65643903631009193</v>
      </c>
      <c r="S46" s="261">
        <v>0.74432074525212399</v>
      </c>
      <c r="T46" s="261">
        <v>0.7772906120172377</v>
      </c>
      <c r="U46" s="261">
        <v>0.67376838576035525</v>
      </c>
      <c r="V46" s="261">
        <v>0.55898042092916311</v>
      </c>
      <c r="W46" s="261">
        <v>0.66445306731143561</v>
      </c>
      <c r="X46" s="261">
        <v>0.58577813677929813</v>
      </c>
      <c r="Y46" s="261">
        <v>0.56360669312721123</v>
      </c>
      <c r="DA46" s="70" t="s">
        <v>2441</v>
      </c>
    </row>
    <row r="47" spans="1:105" ht="12" customHeight="1" x14ac:dyDescent="0.25">
      <c r="A47" s="41" t="s">
        <v>2442</v>
      </c>
      <c r="B47" s="350">
        <v>0.75739397377361861</v>
      </c>
      <c r="C47" s="350">
        <v>0.74195634618984607</v>
      </c>
      <c r="D47" s="350">
        <v>0.76229493564731232</v>
      </c>
      <c r="E47" s="350">
        <v>0.85649755662439064</v>
      </c>
      <c r="F47" s="350">
        <v>0.79942633176320521</v>
      </c>
      <c r="G47" s="350">
        <v>0.8794854213534552</v>
      </c>
      <c r="H47" s="350">
        <v>0.88382957592809752</v>
      </c>
      <c r="I47" s="350">
        <v>1.0702184274285449</v>
      </c>
      <c r="J47" s="350">
        <v>0.68394274872688576</v>
      </c>
      <c r="K47" s="350">
        <v>0.48857496938954698</v>
      </c>
      <c r="L47" s="350">
        <v>0.42362661493597398</v>
      </c>
      <c r="M47" s="350">
        <v>0.42797046803904459</v>
      </c>
      <c r="N47" s="350">
        <v>0.48980307226476533</v>
      </c>
      <c r="O47" s="350">
        <v>0.60228600577003244</v>
      </c>
      <c r="P47" s="350">
        <v>0.42580860194496928</v>
      </c>
      <c r="Q47" s="350">
        <v>0.43069039056570191</v>
      </c>
      <c r="R47" s="350">
        <v>0.44451142226446932</v>
      </c>
      <c r="S47" s="350">
        <v>0.50402102067659249</v>
      </c>
      <c r="T47" s="350">
        <v>0.52634675323815772</v>
      </c>
      <c r="U47" s="350">
        <v>0.45624608968210839</v>
      </c>
      <c r="V47" s="350">
        <v>0.37851676725672201</v>
      </c>
      <c r="W47" s="350">
        <v>0.4499381688798183</v>
      </c>
      <c r="X47" s="350">
        <v>0.39666299276601003</v>
      </c>
      <c r="Y47" s="350">
        <v>0.38164947375464192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0.99999999999999956</v>
      </c>
      <c r="C51" s="232">
        <f t="shared" si="3"/>
        <v>0.99999999999999978</v>
      </c>
      <c r="D51" s="232">
        <f t="shared" si="3"/>
        <v>1.0000000000000002</v>
      </c>
      <c r="E51" s="232">
        <f t="shared" si="3"/>
        <v>1</v>
      </c>
      <c r="F51" s="232">
        <f t="shared" si="3"/>
        <v>0.99999999999999989</v>
      </c>
      <c r="G51" s="232">
        <f t="shared" si="3"/>
        <v>1.0000000000000002</v>
      </c>
      <c r="H51" s="232">
        <f t="shared" si="3"/>
        <v>1.0000000000000002</v>
      </c>
      <c r="I51" s="232">
        <f t="shared" si="3"/>
        <v>1.0000000000000002</v>
      </c>
      <c r="J51" s="232">
        <f t="shared" si="3"/>
        <v>1</v>
      </c>
      <c r="K51" s="232">
        <f t="shared" si="3"/>
        <v>1.0000000000000002</v>
      </c>
      <c r="L51" s="232">
        <f t="shared" si="3"/>
        <v>1</v>
      </c>
      <c r="M51" s="232">
        <f t="shared" si="3"/>
        <v>1</v>
      </c>
      <c r="N51" s="232">
        <f t="shared" si="3"/>
        <v>0.99999999999999989</v>
      </c>
      <c r="O51" s="232">
        <f t="shared" si="3"/>
        <v>1</v>
      </c>
      <c r="P51" s="232">
        <f t="shared" si="3"/>
        <v>0.99999999999999978</v>
      </c>
      <c r="Q51" s="232">
        <f t="shared" si="3"/>
        <v>1.0000000000000002</v>
      </c>
      <c r="R51" s="232">
        <f t="shared" si="3"/>
        <v>1.0000000000000002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1.0000000000000002</v>
      </c>
      <c r="W51" s="232">
        <f t="shared" si="3"/>
        <v>0.99999999999999989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2.2599660061753093E-2</v>
      </c>
      <c r="C52" s="299">
        <f t="shared" si="4"/>
        <v>2.2149364933735625E-2</v>
      </c>
      <c r="D52" s="299">
        <f t="shared" si="4"/>
        <v>2.1402298037292756E-2</v>
      </c>
      <c r="E52" s="299">
        <f t="shared" si="4"/>
        <v>2.1054984141682078E-2</v>
      </c>
      <c r="F52" s="299">
        <f t="shared" si="4"/>
        <v>2.1484878193797022E-2</v>
      </c>
      <c r="G52" s="299">
        <f t="shared" si="4"/>
        <v>2.1748738754075316E-2</v>
      </c>
      <c r="H52" s="299">
        <f t="shared" si="4"/>
        <v>1.9841092667555411E-2</v>
      </c>
      <c r="I52" s="299">
        <f t="shared" si="4"/>
        <v>2.2394114006906819E-2</v>
      </c>
      <c r="J52" s="299">
        <f t="shared" si="4"/>
        <v>2.2871681774645134E-2</v>
      </c>
      <c r="K52" s="299">
        <f t="shared" si="4"/>
        <v>2.1921325490891659E-2</v>
      </c>
      <c r="L52" s="299">
        <f t="shared" si="4"/>
        <v>2.0600013409345651E-2</v>
      </c>
      <c r="M52" s="299">
        <f t="shared" si="4"/>
        <v>2.2836319452142789E-2</v>
      </c>
      <c r="N52" s="299">
        <f t="shared" si="4"/>
        <v>2.1674200686334251E-2</v>
      </c>
      <c r="O52" s="299">
        <f t="shared" si="4"/>
        <v>2.0540891014920588E-2</v>
      </c>
      <c r="P52" s="299">
        <f t="shared" si="4"/>
        <v>1.9554597492642194E-2</v>
      </c>
      <c r="Q52" s="299">
        <f t="shared" si="4"/>
        <v>2.1255783937205307E-2</v>
      </c>
      <c r="R52" s="299">
        <f t="shared" si="4"/>
        <v>2.0958203187897158E-2</v>
      </c>
      <c r="S52" s="299">
        <f t="shared" si="4"/>
        <v>2.034633041571652E-2</v>
      </c>
      <c r="T52" s="299">
        <f t="shared" si="4"/>
        <v>2.0226225810777661E-2</v>
      </c>
      <c r="U52" s="299">
        <f t="shared" si="4"/>
        <v>2.4747960482311839E-2</v>
      </c>
      <c r="V52" s="299">
        <f t="shared" si="4"/>
        <v>2.5741047874684463E-2</v>
      </c>
      <c r="W52" s="299">
        <f t="shared" si="4"/>
        <v>2.482555293204514E-2</v>
      </c>
      <c r="X52" s="299">
        <f t="shared" si="4"/>
        <v>2.6297254909038406E-2</v>
      </c>
      <c r="Y52" s="299">
        <f t="shared" si="4"/>
        <v>2.474079496577436E-2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3.0735537683984196E-2</v>
      </c>
      <c r="C53" s="233">
        <f t="shared" si="5"/>
        <v>3.0123136309880442E-2</v>
      </c>
      <c r="D53" s="233">
        <f t="shared" si="5"/>
        <v>2.9107125330718159E-2</v>
      </c>
      <c r="E53" s="233">
        <f t="shared" si="5"/>
        <v>2.8634778432687625E-2</v>
      </c>
      <c r="F53" s="233">
        <f t="shared" si="5"/>
        <v>2.9219434343563958E-2</v>
      </c>
      <c r="G53" s="233">
        <f t="shared" si="5"/>
        <v>2.957828470554244E-2</v>
      </c>
      <c r="H53" s="233">
        <f t="shared" si="5"/>
        <v>2.6983886027875364E-2</v>
      </c>
      <c r="I53" s="233">
        <f t="shared" si="5"/>
        <v>3.0455995049393277E-2</v>
      </c>
      <c r="J53" s="233">
        <f t="shared" si="5"/>
        <v>3.1105487213517385E-2</v>
      </c>
      <c r="K53" s="233">
        <f t="shared" si="5"/>
        <v>2.9813002667612672E-2</v>
      </c>
      <c r="L53" s="233">
        <f t="shared" si="5"/>
        <v>2.8016018236710086E-2</v>
      </c>
      <c r="M53" s="233">
        <f t="shared" si="5"/>
        <v>3.1057394454914174E-2</v>
      </c>
      <c r="N53" s="233">
        <f t="shared" si="5"/>
        <v>2.9476912933414576E-2</v>
      </c>
      <c r="O53" s="233">
        <f t="shared" si="5"/>
        <v>2.7935611780291997E-2</v>
      </c>
      <c r="P53" s="233">
        <f t="shared" si="5"/>
        <v>2.6594252589993397E-2</v>
      </c>
      <c r="Q53" s="233">
        <f t="shared" si="5"/>
        <v>2.8907866154599234E-2</v>
      </c>
      <c r="R53" s="233">
        <f t="shared" si="5"/>
        <v>2.8503156335540129E-2</v>
      </c>
      <c r="S53" s="233">
        <f t="shared" si="5"/>
        <v>2.767100936537447E-2</v>
      </c>
      <c r="T53" s="233">
        <f t="shared" si="5"/>
        <v>2.7507667102657611E-2</v>
      </c>
      <c r="U53" s="233">
        <f t="shared" si="5"/>
        <v>3.3657226255944112E-2</v>
      </c>
      <c r="V53" s="233">
        <f t="shared" si="5"/>
        <v>3.5007825109570859E-2</v>
      </c>
      <c r="W53" s="233">
        <f t="shared" si="5"/>
        <v>3.376275198758142E-2</v>
      </c>
      <c r="X53" s="233">
        <f t="shared" si="5"/>
        <v>3.5764266676292213E-2</v>
      </c>
      <c r="Y53" s="233">
        <f t="shared" si="5"/>
        <v>3.3647481153453118E-2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3.7967428903745187E-2</v>
      </c>
      <c r="C54" s="233">
        <f t="shared" si="6"/>
        <v>3.7210933088675846E-2</v>
      </c>
      <c r="D54" s="233">
        <f t="shared" si="6"/>
        <v>3.5955860702651832E-2</v>
      </c>
      <c r="E54" s="233">
        <f t="shared" si="6"/>
        <v>3.5372373358025878E-2</v>
      </c>
      <c r="F54" s="233">
        <f t="shared" si="6"/>
        <v>3.6094595365578998E-2</v>
      </c>
      <c r="G54" s="233">
        <f t="shared" si="6"/>
        <v>3.6537881106846533E-2</v>
      </c>
      <c r="H54" s="233">
        <f t="shared" si="6"/>
        <v>3.3333035681493095E-2</v>
      </c>
      <c r="I54" s="233">
        <f t="shared" si="6"/>
        <v>3.7622111531603455E-2</v>
      </c>
      <c r="J54" s="233">
        <f t="shared" si="6"/>
        <v>3.8424425381403823E-2</v>
      </c>
      <c r="K54" s="233">
        <f t="shared" si="6"/>
        <v>3.6827826824697998E-2</v>
      </c>
      <c r="L54" s="233">
        <f t="shared" si="6"/>
        <v>3.4608022527700698E-2</v>
      </c>
      <c r="M54" s="233">
        <f t="shared" si="6"/>
        <v>3.8365016679599871E-2</v>
      </c>
      <c r="N54" s="233">
        <f t="shared" si="6"/>
        <v>3.6412657153041539E-2</v>
      </c>
      <c r="O54" s="233">
        <f t="shared" si="6"/>
        <v>3.450869690506659E-2</v>
      </c>
      <c r="P54" s="233">
        <f t="shared" si="6"/>
        <v>3.2851723787638891E-2</v>
      </c>
      <c r="Q54" s="233">
        <f t="shared" si="6"/>
        <v>3.5709717014504941E-2</v>
      </c>
      <c r="R54" s="233">
        <f t="shared" si="6"/>
        <v>3.520978135566722E-2</v>
      </c>
      <c r="S54" s="233">
        <f t="shared" si="6"/>
        <v>3.4181835098403765E-2</v>
      </c>
      <c r="T54" s="233">
        <f t="shared" si="6"/>
        <v>3.3980059362106442E-2</v>
      </c>
      <c r="U54" s="233">
        <f t="shared" si="6"/>
        <v>4.1576573610283898E-2</v>
      </c>
      <c r="V54" s="233">
        <f t="shared" si="6"/>
        <v>4.3244960429469903E-2</v>
      </c>
      <c r="W54" s="233">
        <f t="shared" si="6"/>
        <v>4.170692892583585E-2</v>
      </c>
      <c r="X54" s="233">
        <f t="shared" si="6"/>
        <v>4.4179388247184516E-2</v>
      </c>
      <c r="Y54" s="233">
        <f t="shared" si="6"/>
        <v>4.1564535542500926E-2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2.3503646464223212E-2</v>
      </c>
      <c r="C55" s="233">
        <f t="shared" si="7"/>
        <v>2.3035339531085042E-2</v>
      </c>
      <c r="D55" s="233">
        <f t="shared" si="7"/>
        <v>2.2258389958784465E-2</v>
      </c>
      <c r="E55" s="233">
        <f t="shared" si="7"/>
        <v>2.1897183507349354E-2</v>
      </c>
      <c r="F55" s="233">
        <f t="shared" si="7"/>
        <v>2.2344273321548907E-2</v>
      </c>
      <c r="G55" s="233">
        <f t="shared" si="7"/>
        <v>2.2618688304238327E-2</v>
      </c>
      <c r="H55" s="233">
        <f t="shared" si="7"/>
        <v>2.0634736374257622E-2</v>
      </c>
      <c r="I55" s="233">
        <f t="shared" si="7"/>
        <v>2.3289878567183089E-2</v>
      </c>
      <c r="J55" s="233">
        <f t="shared" si="7"/>
        <v>2.3786549045630937E-2</v>
      </c>
      <c r="K55" s="233">
        <f t="shared" si="7"/>
        <v>2.2798178510527324E-2</v>
      </c>
      <c r="L55" s="233">
        <f t="shared" si="7"/>
        <v>2.1424013945719481E-2</v>
      </c>
      <c r="M55" s="233">
        <f t="shared" si="7"/>
        <v>2.3749772230228484E-2</v>
      </c>
      <c r="N55" s="233">
        <f t="shared" si="7"/>
        <v>2.2541168713787616E-2</v>
      </c>
      <c r="O55" s="233">
        <f t="shared" si="7"/>
        <v>2.1362526655517411E-2</v>
      </c>
      <c r="P55" s="233">
        <f t="shared" si="7"/>
        <v>2.0336781392347889E-2</v>
      </c>
      <c r="Q55" s="233">
        <f t="shared" si="7"/>
        <v>2.210601529469353E-2</v>
      </c>
      <c r="R55" s="233">
        <f t="shared" si="7"/>
        <v>2.1796531315413044E-2</v>
      </c>
      <c r="S55" s="233">
        <f t="shared" si="7"/>
        <v>2.1160183632345193E-2</v>
      </c>
      <c r="T55" s="233">
        <f t="shared" si="7"/>
        <v>2.1035274843208749E-2</v>
      </c>
      <c r="U55" s="233">
        <f t="shared" si="7"/>
        <v>2.5737878901604321E-2</v>
      </c>
      <c r="V55" s="233">
        <f t="shared" si="7"/>
        <v>2.6770689789671842E-2</v>
      </c>
      <c r="W55" s="233">
        <f t="shared" si="7"/>
        <v>2.5818575049326973E-2</v>
      </c>
      <c r="X55" s="233">
        <f t="shared" si="7"/>
        <v>2.7349145105399941E-2</v>
      </c>
      <c r="Y55" s="233">
        <f t="shared" si="7"/>
        <v>2.5730426764405324E-2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2.6291115243670934E-2</v>
      </c>
      <c r="C56" s="300">
        <f t="shared" si="8"/>
        <v>2.6115608106486284E-2</v>
      </c>
      <c r="D56" s="300">
        <f t="shared" si="8"/>
        <v>2.695226964612539E-2</v>
      </c>
      <c r="E56" s="300">
        <f t="shared" si="8"/>
        <v>2.6553447829737425E-2</v>
      </c>
      <c r="F56" s="300">
        <f t="shared" si="8"/>
        <v>2.6693872220348185E-2</v>
      </c>
      <c r="G56" s="300">
        <f t="shared" si="8"/>
        <v>2.6745523131925221E-2</v>
      </c>
      <c r="H56" s="300">
        <f t="shared" si="8"/>
        <v>2.7497092785707073E-2</v>
      </c>
      <c r="I56" s="300">
        <f t="shared" si="8"/>
        <v>2.7061899507102128E-2</v>
      </c>
      <c r="J56" s="300">
        <f t="shared" si="8"/>
        <v>2.7260862944755101E-2</v>
      </c>
      <c r="K56" s="300">
        <f t="shared" si="8"/>
        <v>2.7556112055672988E-2</v>
      </c>
      <c r="L56" s="300">
        <f t="shared" si="8"/>
        <v>2.7949167512256134E-2</v>
      </c>
      <c r="M56" s="300">
        <f t="shared" si="8"/>
        <v>2.6800688501299824E-2</v>
      </c>
      <c r="N56" s="300">
        <f t="shared" si="8"/>
        <v>2.744260846797715E-2</v>
      </c>
      <c r="O56" s="300">
        <f t="shared" si="8"/>
        <v>2.4289553110633681E-2</v>
      </c>
      <c r="P56" s="300">
        <f t="shared" si="8"/>
        <v>2.4511334138113725E-2</v>
      </c>
      <c r="Q56" s="300">
        <f t="shared" si="8"/>
        <v>2.3055522140025986E-2</v>
      </c>
      <c r="R56" s="300">
        <f t="shared" si="8"/>
        <v>2.2844503990678864E-2</v>
      </c>
      <c r="S56" s="300">
        <f t="shared" si="8"/>
        <v>2.3193649112169607E-2</v>
      </c>
      <c r="T56" s="300">
        <f t="shared" si="8"/>
        <v>2.3287847219196474E-2</v>
      </c>
      <c r="U56" s="300">
        <f t="shared" si="8"/>
        <v>2.6885801170248146E-2</v>
      </c>
      <c r="V56" s="300">
        <f t="shared" si="8"/>
        <v>2.7202944554487612E-2</v>
      </c>
      <c r="W56" s="300">
        <f t="shared" si="8"/>
        <v>2.687629171855347E-2</v>
      </c>
      <c r="X56" s="300">
        <f t="shared" si="8"/>
        <v>2.7601068458550156E-2</v>
      </c>
      <c r="Y56" s="300">
        <f t="shared" si="8"/>
        <v>2.6585191646759238E-2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0.17509009987403182</v>
      </c>
      <c r="C57" s="301">
        <f t="shared" si="9"/>
        <v>0.17433643356029149</v>
      </c>
      <c r="D57" s="301">
        <f t="shared" si="9"/>
        <v>0.1746906365952571</v>
      </c>
      <c r="E57" s="301">
        <f t="shared" si="9"/>
        <v>0.17655015016640377</v>
      </c>
      <c r="F57" s="301">
        <f t="shared" si="9"/>
        <v>0.17301583846521967</v>
      </c>
      <c r="G57" s="301">
        <f t="shared" si="9"/>
        <v>0.17744468745277064</v>
      </c>
      <c r="H57" s="301">
        <f t="shared" si="9"/>
        <v>0.18227631638350789</v>
      </c>
      <c r="I57" s="301">
        <f t="shared" si="9"/>
        <v>0.17540120050899527</v>
      </c>
      <c r="J57" s="301">
        <f t="shared" si="9"/>
        <v>0.17669077834563493</v>
      </c>
      <c r="K57" s="301">
        <f t="shared" si="9"/>
        <v>0.1786044299904731</v>
      </c>
      <c r="L57" s="301">
        <f t="shared" si="9"/>
        <v>0.181152011653512</v>
      </c>
      <c r="M57" s="301">
        <f t="shared" si="9"/>
        <v>0.17370816621212848</v>
      </c>
      <c r="N57" s="301">
        <f t="shared" si="9"/>
        <v>0.17786875858874088</v>
      </c>
      <c r="O57" s="301">
        <f t="shared" si="9"/>
        <v>0.15743228868003312</v>
      </c>
      <c r="P57" s="301">
        <f t="shared" si="9"/>
        <v>0.15886975830258895</v>
      </c>
      <c r="Q57" s="301">
        <f t="shared" si="9"/>
        <v>0.14943393979646466</v>
      </c>
      <c r="R57" s="301">
        <f t="shared" si="9"/>
        <v>0.14806622956921489</v>
      </c>
      <c r="S57" s="301">
        <f t="shared" si="9"/>
        <v>0.15174837911745293</v>
      </c>
      <c r="T57" s="301">
        <f t="shared" si="9"/>
        <v>0.15615307317627125</v>
      </c>
      <c r="U57" s="301">
        <f t="shared" si="9"/>
        <v>0.17585947186313172</v>
      </c>
      <c r="V57" s="301">
        <f t="shared" si="9"/>
        <v>0.17602457551831494</v>
      </c>
      <c r="W57" s="301">
        <f t="shared" si="9"/>
        <v>0.17502318928892477</v>
      </c>
      <c r="X57" s="301">
        <f t="shared" si="9"/>
        <v>0.17805521506176442</v>
      </c>
      <c r="Y57" s="301">
        <f t="shared" si="9"/>
        <v>0.17401124466896786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9.6155841499717024E-2</v>
      </c>
      <c r="C58" s="302">
        <f t="shared" si="10"/>
        <v>9.9290300690818761E-2</v>
      </c>
      <c r="D58" s="302">
        <f t="shared" si="10"/>
        <v>0.10966479680880269</v>
      </c>
      <c r="E58" s="302">
        <f t="shared" si="10"/>
        <v>0.11676644002961184</v>
      </c>
      <c r="F58" s="302">
        <f t="shared" si="10"/>
        <v>0.10460595133939049</v>
      </c>
      <c r="G58" s="302">
        <f t="shared" si="10"/>
        <v>0.11240976428033544</v>
      </c>
      <c r="H58" s="302">
        <f t="shared" si="10"/>
        <v>0.13821985058670444</v>
      </c>
      <c r="I58" s="302">
        <f t="shared" si="10"/>
        <v>0.10110504112995097</v>
      </c>
      <c r="J58" s="302">
        <f t="shared" si="10"/>
        <v>9.935900600213797E-2</v>
      </c>
      <c r="K58" s="302">
        <f t="shared" si="10"/>
        <v>0.11421349550610424</v>
      </c>
      <c r="L58" s="302">
        <f t="shared" si="10"/>
        <v>0.13089484980173363</v>
      </c>
      <c r="M58" s="302">
        <f t="shared" si="10"/>
        <v>9.0961483804358173E-2</v>
      </c>
      <c r="N58" s="302">
        <f t="shared" si="10"/>
        <v>0.11466108006004669</v>
      </c>
      <c r="O58" s="302">
        <f t="shared" si="10"/>
        <v>7.4378943137088066E-2</v>
      </c>
      <c r="P58" s="302">
        <f t="shared" si="10"/>
        <v>9.2079811947836127E-2</v>
      </c>
      <c r="Q58" s="302">
        <f t="shared" si="10"/>
        <v>3.0914095008185233E-2</v>
      </c>
      <c r="R58" s="302">
        <f t="shared" si="10"/>
        <v>3.3307478358176962E-2</v>
      </c>
      <c r="S58" s="302">
        <f t="shared" si="10"/>
        <v>5.9320577390661454E-2</v>
      </c>
      <c r="T58" s="302">
        <f t="shared" si="10"/>
        <v>7.4227778749076587E-2</v>
      </c>
      <c r="U58" s="302">
        <f t="shared" si="10"/>
        <v>6.6829685569558511E-2</v>
      </c>
      <c r="V58" s="302">
        <f t="shared" si="10"/>
        <v>4.5323567781387693E-2</v>
      </c>
      <c r="W58" s="302">
        <f t="shared" si="10"/>
        <v>6.1906595122643279E-2</v>
      </c>
      <c r="X58" s="302">
        <f t="shared" si="10"/>
        <v>3.0073603619975485E-2</v>
      </c>
      <c r="Y58" s="302">
        <f t="shared" si="10"/>
        <v>5.6089076492679454E-2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7.8934258374314809E-2</v>
      </c>
      <c r="C59" s="302">
        <f t="shared" si="11"/>
        <v>7.5046132869472731E-2</v>
      </c>
      <c r="D59" s="302">
        <f t="shared" si="11"/>
        <v>6.5025839786454417E-2</v>
      </c>
      <c r="E59" s="302">
        <f t="shared" si="11"/>
        <v>5.978371013679195E-2</v>
      </c>
      <c r="F59" s="302">
        <f t="shared" si="11"/>
        <v>6.8409887125829211E-2</v>
      </c>
      <c r="G59" s="302">
        <f t="shared" si="11"/>
        <v>6.5034923172435199E-2</v>
      </c>
      <c r="H59" s="302">
        <f t="shared" si="11"/>
        <v>4.405646579680346E-2</v>
      </c>
      <c r="I59" s="302">
        <f t="shared" si="11"/>
        <v>7.4296159379044283E-2</v>
      </c>
      <c r="J59" s="302">
        <f t="shared" si="11"/>
        <v>7.7331772343496974E-2</v>
      </c>
      <c r="K59" s="302">
        <f t="shared" si="11"/>
        <v>6.4390934484368875E-2</v>
      </c>
      <c r="L59" s="302">
        <f t="shared" si="11"/>
        <v>5.025716185177833E-2</v>
      </c>
      <c r="M59" s="302">
        <f t="shared" si="11"/>
        <v>8.2746682407770292E-2</v>
      </c>
      <c r="N59" s="302">
        <f t="shared" si="11"/>
        <v>6.3207678528694189E-2</v>
      </c>
      <c r="O59" s="302">
        <f t="shared" si="11"/>
        <v>8.3053345542945051E-2</v>
      </c>
      <c r="P59" s="302">
        <f t="shared" si="11"/>
        <v>6.6789946354752813E-2</v>
      </c>
      <c r="Q59" s="302">
        <f t="shared" si="11"/>
        <v>0.11851984478827944</v>
      </c>
      <c r="R59" s="302">
        <f t="shared" si="11"/>
        <v>0.11475875121103793</v>
      </c>
      <c r="S59" s="302">
        <f t="shared" si="11"/>
        <v>9.2427801726791478E-2</v>
      </c>
      <c r="T59" s="302">
        <f t="shared" si="11"/>
        <v>8.192529442719465E-2</v>
      </c>
      <c r="U59" s="302">
        <f t="shared" si="11"/>
        <v>0.10902978629357321</v>
      </c>
      <c r="V59" s="302">
        <f t="shared" si="11"/>
        <v>0.13070100773692722</v>
      </c>
      <c r="W59" s="302">
        <f t="shared" si="11"/>
        <v>0.1131165941662815</v>
      </c>
      <c r="X59" s="302">
        <f t="shared" si="11"/>
        <v>0.14798161144178895</v>
      </c>
      <c r="Y59" s="302">
        <f t="shared" si="11"/>
        <v>0.11792216817628839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8.3909187999271773E-2</v>
      </c>
      <c r="C60" s="301">
        <f t="shared" si="12"/>
        <v>8.3720048219959903E-2</v>
      </c>
      <c r="D60" s="301">
        <f t="shared" si="12"/>
        <v>8.737089843381303E-2</v>
      </c>
      <c r="E60" s="301">
        <f t="shared" si="12"/>
        <v>8.6562420788589847E-2</v>
      </c>
      <c r="F60" s="301">
        <f t="shared" si="12"/>
        <v>8.6686742592377658E-2</v>
      </c>
      <c r="G60" s="301">
        <f t="shared" si="12"/>
        <v>8.6986543994516968E-2</v>
      </c>
      <c r="H60" s="301">
        <f t="shared" si="12"/>
        <v>8.8835621079231555E-2</v>
      </c>
      <c r="I60" s="301">
        <f t="shared" si="12"/>
        <v>8.7892190139872164E-2</v>
      </c>
      <c r="J60" s="301">
        <f t="shared" si="12"/>
        <v>8.7532307972630105E-2</v>
      </c>
      <c r="K60" s="301">
        <f t="shared" si="12"/>
        <v>8.8048103680727227E-2</v>
      </c>
      <c r="L60" s="301">
        <f t="shared" si="12"/>
        <v>8.8702226277893689E-2</v>
      </c>
      <c r="M60" s="301">
        <f t="shared" si="12"/>
        <v>8.790736525372668E-2</v>
      </c>
      <c r="N60" s="301">
        <f t="shared" si="12"/>
        <v>8.7754518894720995E-2</v>
      </c>
      <c r="O60" s="301">
        <f t="shared" si="12"/>
        <v>7.7012394836893663E-2</v>
      </c>
      <c r="P60" s="301">
        <f t="shared" si="12"/>
        <v>7.7267899043360094E-2</v>
      </c>
      <c r="Q60" s="301">
        <f t="shared" si="12"/>
        <v>7.3354272615186358E-2</v>
      </c>
      <c r="R60" s="301">
        <f t="shared" si="12"/>
        <v>7.3415847858424962E-2</v>
      </c>
      <c r="S60" s="301">
        <f t="shared" si="12"/>
        <v>7.1930327919506487E-2</v>
      </c>
      <c r="T60" s="301">
        <f t="shared" si="12"/>
        <v>7.3374433940194897E-2</v>
      </c>
      <c r="U60" s="301">
        <f t="shared" si="12"/>
        <v>7.9519785356452169E-2</v>
      </c>
      <c r="V60" s="301">
        <f t="shared" si="12"/>
        <v>7.7375360529318954E-2</v>
      </c>
      <c r="W60" s="301">
        <f t="shared" si="12"/>
        <v>8.0197954657949516E-2</v>
      </c>
      <c r="X60" s="301">
        <f t="shared" si="12"/>
        <v>6.749053368402759E-2</v>
      </c>
      <c r="Y60" s="301">
        <f t="shared" si="12"/>
        <v>7.7154514494896298E-2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6.0857534736283629E-2</v>
      </c>
      <c r="C61" s="302">
        <f t="shared" si="13"/>
        <v>6.1127695987549573E-2</v>
      </c>
      <c r="D61" s="302">
        <f t="shared" si="13"/>
        <v>6.5540554435774417E-2</v>
      </c>
      <c r="E61" s="302">
        <f t="shared" si="13"/>
        <v>6.5086336964074121E-2</v>
      </c>
      <c r="F61" s="302">
        <f t="shared" si="13"/>
        <v>6.4772166834704686E-2</v>
      </c>
      <c r="G61" s="302">
        <f t="shared" si="13"/>
        <v>6.4802830465360145E-2</v>
      </c>
      <c r="H61" s="302">
        <f t="shared" si="13"/>
        <v>6.859770655832502E-2</v>
      </c>
      <c r="I61" s="302">
        <f t="shared" si="13"/>
        <v>6.5050193852827204E-2</v>
      </c>
      <c r="J61" s="302">
        <f t="shared" si="13"/>
        <v>6.4203192562492045E-2</v>
      </c>
      <c r="K61" s="302">
        <f t="shared" si="13"/>
        <v>6.5688351680017742E-2</v>
      </c>
      <c r="L61" s="302">
        <f t="shared" si="13"/>
        <v>6.7690212600361122E-2</v>
      </c>
      <c r="M61" s="302">
        <f t="shared" si="13"/>
        <v>6.4614319412541046E-2</v>
      </c>
      <c r="N61" s="302">
        <f t="shared" si="13"/>
        <v>6.5646834194660039E-2</v>
      </c>
      <c r="O61" s="302">
        <f t="shared" si="13"/>
        <v>5.6060686001674652E-2</v>
      </c>
      <c r="P61" s="302">
        <f t="shared" si="13"/>
        <v>5.7322209600865044E-2</v>
      </c>
      <c r="Q61" s="302">
        <f t="shared" si="13"/>
        <v>5.1673372999236931E-2</v>
      </c>
      <c r="R61" s="302">
        <f t="shared" si="13"/>
        <v>5.2038480606769834E-2</v>
      </c>
      <c r="S61" s="302">
        <f t="shared" si="13"/>
        <v>5.1177070895475629E-2</v>
      </c>
      <c r="T61" s="302">
        <f t="shared" si="13"/>
        <v>5.2743683613201676E-2</v>
      </c>
      <c r="U61" s="302">
        <f t="shared" si="13"/>
        <v>5.4276865664494092E-2</v>
      </c>
      <c r="V61" s="302">
        <f t="shared" si="13"/>
        <v>5.1119491697140793E-2</v>
      </c>
      <c r="W61" s="302">
        <f t="shared" si="13"/>
        <v>5.4875890667263463E-2</v>
      </c>
      <c r="X61" s="302">
        <f t="shared" si="13"/>
        <v>4.0667333676808422E-2</v>
      </c>
      <c r="Y61" s="302">
        <f t="shared" si="13"/>
        <v>5.1918903629806432E-2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2.3051653262988147E-2</v>
      </c>
      <c r="C62" s="302">
        <f t="shared" si="14"/>
        <v>2.259235223241033E-2</v>
      </c>
      <c r="D62" s="302">
        <f t="shared" si="14"/>
        <v>2.1830343998038609E-2</v>
      </c>
      <c r="E62" s="302">
        <f t="shared" si="14"/>
        <v>2.1476083824515723E-2</v>
      </c>
      <c r="F62" s="302">
        <f t="shared" si="14"/>
        <v>2.1914575757672975E-2</v>
      </c>
      <c r="G62" s="302">
        <f t="shared" si="14"/>
        <v>2.2183713529156823E-2</v>
      </c>
      <c r="H62" s="302">
        <f t="shared" si="14"/>
        <v>2.0237914520906525E-2</v>
      </c>
      <c r="I62" s="302">
        <f t="shared" si="14"/>
        <v>2.2841996287044957E-2</v>
      </c>
      <c r="J62" s="302">
        <f t="shared" si="14"/>
        <v>2.3329115410138053E-2</v>
      </c>
      <c r="K62" s="302">
        <f t="shared" si="14"/>
        <v>2.2359752000709499E-2</v>
      </c>
      <c r="L62" s="302">
        <f t="shared" si="14"/>
        <v>2.1012013677532557E-2</v>
      </c>
      <c r="M62" s="302">
        <f t="shared" si="14"/>
        <v>2.3293045841185633E-2</v>
      </c>
      <c r="N62" s="302">
        <f t="shared" si="14"/>
        <v>2.2107684700060939E-2</v>
      </c>
      <c r="O62" s="302">
        <f t="shared" si="14"/>
        <v>2.0951708835219011E-2</v>
      </c>
      <c r="P62" s="302">
        <f t="shared" si="14"/>
        <v>1.994568944249505E-2</v>
      </c>
      <c r="Q62" s="302">
        <f t="shared" si="14"/>
        <v>2.1680899615949427E-2</v>
      </c>
      <c r="R62" s="302">
        <f t="shared" si="14"/>
        <v>2.1377367251655122E-2</v>
      </c>
      <c r="S62" s="302">
        <f t="shared" si="14"/>
        <v>2.0753257024030861E-2</v>
      </c>
      <c r="T62" s="302">
        <f t="shared" si="14"/>
        <v>2.0630750326993217E-2</v>
      </c>
      <c r="U62" s="302">
        <f t="shared" si="14"/>
        <v>2.5242919691958077E-2</v>
      </c>
      <c r="V62" s="302">
        <f t="shared" si="14"/>
        <v>2.6255868832178165E-2</v>
      </c>
      <c r="W62" s="302">
        <f t="shared" si="14"/>
        <v>2.5322063990686067E-2</v>
      </c>
      <c r="X62" s="302">
        <f t="shared" si="14"/>
        <v>2.6823200007219175E-2</v>
      </c>
      <c r="Y62" s="302">
        <f t="shared" si="14"/>
        <v>2.5235610865089873E-2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0.25012871410575976</v>
      </c>
      <c r="C63" s="301">
        <f t="shared" si="15"/>
        <v>0.24905204794327349</v>
      </c>
      <c r="D63" s="301">
        <f t="shared" si="15"/>
        <v>0.2495580522789389</v>
      </c>
      <c r="E63" s="301">
        <f t="shared" si="15"/>
        <v>0.25221450023771969</v>
      </c>
      <c r="F63" s="301">
        <f t="shared" si="15"/>
        <v>0.24716548352174242</v>
      </c>
      <c r="G63" s="301">
        <f t="shared" si="15"/>
        <v>0.25349241064681521</v>
      </c>
      <c r="H63" s="301">
        <f t="shared" si="15"/>
        <v>0.26039473769072558</v>
      </c>
      <c r="I63" s="301">
        <f t="shared" si="15"/>
        <v>0.25057314358427901</v>
      </c>
      <c r="J63" s="301">
        <f t="shared" si="15"/>
        <v>0.25241539763662124</v>
      </c>
      <c r="K63" s="301">
        <f t="shared" si="15"/>
        <v>0.25514918570067568</v>
      </c>
      <c r="L63" s="301">
        <f t="shared" si="15"/>
        <v>0.25878858807644561</v>
      </c>
      <c r="M63" s="301">
        <f t="shared" si="15"/>
        <v>0.24815452316018358</v>
      </c>
      <c r="N63" s="301">
        <f t="shared" si="15"/>
        <v>0.25409822655534409</v>
      </c>
      <c r="O63" s="301">
        <f t="shared" si="15"/>
        <v>0.22490326954290443</v>
      </c>
      <c r="P63" s="301">
        <f t="shared" si="15"/>
        <v>0.22695679757512704</v>
      </c>
      <c r="Q63" s="301">
        <f t="shared" si="15"/>
        <v>0.21347705685209248</v>
      </c>
      <c r="R63" s="301">
        <f t="shared" si="15"/>
        <v>0.21152318509887844</v>
      </c>
      <c r="S63" s="301">
        <f t="shared" si="15"/>
        <v>0.21678339873921854</v>
      </c>
      <c r="T63" s="301">
        <f t="shared" si="15"/>
        <v>0.22307581882324468</v>
      </c>
      <c r="U63" s="301">
        <f t="shared" si="15"/>
        <v>0.25122781694733104</v>
      </c>
      <c r="V63" s="301">
        <f t="shared" si="15"/>
        <v>0.25146367931187846</v>
      </c>
      <c r="W63" s="301">
        <f t="shared" si="15"/>
        <v>0.25003312755560692</v>
      </c>
      <c r="X63" s="301">
        <f t="shared" si="15"/>
        <v>0.25436459294537772</v>
      </c>
      <c r="Y63" s="301">
        <f t="shared" si="15"/>
        <v>0.2485874923842398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0.13736548785673861</v>
      </c>
      <c r="C64" s="302">
        <f t="shared" si="16"/>
        <v>0.14184328670116964</v>
      </c>
      <c r="D64" s="302">
        <f t="shared" si="16"/>
        <v>0.15666399544114681</v>
      </c>
      <c r="E64" s="302">
        <f t="shared" si="16"/>
        <v>0.1668092000423026</v>
      </c>
      <c r="F64" s="302">
        <f t="shared" si="16"/>
        <v>0.14943707334198636</v>
      </c>
      <c r="G64" s="302">
        <f t="shared" si="16"/>
        <v>0.16058537754333638</v>
      </c>
      <c r="H64" s="302">
        <f t="shared" si="16"/>
        <v>0.19745692940957776</v>
      </c>
      <c r="I64" s="302">
        <f t="shared" si="16"/>
        <v>0.1444357730427871</v>
      </c>
      <c r="J64" s="302">
        <f t="shared" si="16"/>
        <v>0.14194143714591131</v>
      </c>
      <c r="K64" s="302">
        <f t="shared" si="16"/>
        <v>0.16316213643729163</v>
      </c>
      <c r="L64" s="302">
        <f t="shared" si="16"/>
        <v>0.18699264257390516</v>
      </c>
      <c r="M64" s="302">
        <f t="shared" si="16"/>
        <v>0.12994497686336884</v>
      </c>
      <c r="N64" s="302">
        <f t="shared" si="16"/>
        <v>0.16380154294292382</v>
      </c>
      <c r="O64" s="302">
        <f t="shared" si="16"/>
        <v>0.10625563305298298</v>
      </c>
      <c r="P64" s="302">
        <f t="shared" si="16"/>
        <v>0.13154258849690875</v>
      </c>
      <c r="Q64" s="302">
        <f t="shared" si="16"/>
        <v>4.4162992868836064E-2</v>
      </c>
      <c r="R64" s="302">
        <f t="shared" si="16"/>
        <v>4.7582111940252809E-2</v>
      </c>
      <c r="S64" s="302">
        <f t="shared" si="16"/>
        <v>8.4743681986659214E-2</v>
      </c>
      <c r="T64" s="302">
        <f t="shared" si="16"/>
        <v>0.10603968392725228</v>
      </c>
      <c r="U64" s="302">
        <f t="shared" si="16"/>
        <v>9.5470979385083615E-2</v>
      </c>
      <c r="V64" s="302">
        <f t="shared" si="16"/>
        <v>6.4747953973411002E-2</v>
      </c>
      <c r="W64" s="302">
        <f t="shared" si="16"/>
        <v>8.8437993032347589E-2</v>
      </c>
      <c r="X64" s="302">
        <f t="shared" si="16"/>
        <v>4.2962290885679266E-2</v>
      </c>
      <c r="Y64" s="302">
        <f t="shared" si="16"/>
        <v>8.012725213239924E-2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0.11276322624902117</v>
      </c>
      <c r="C65" s="302">
        <f t="shared" si="17"/>
        <v>0.10720876124210385</v>
      </c>
      <c r="D65" s="302">
        <f t="shared" si="17"/>
        <v>9.2894056837792061E-2</v>
      </c>
      <c r="E65" s="302">
        <f t="shared" si="17"/>
        <v>8.5405300195417061E-2</v>
      </c>
      <c r="F65" s="302">
        <f t="shared" si="17"/>
        <v>9.7728410179756059E-2</v>
      </c>
      <c r="G65" s="302">
        <f t="shared" si="17"/>
        <v>9.2907033103478878E-2</v>
      </c>
      <c r="H65" s="302">
        <f t="shared" si="17"/>
        <v>6.2937808281147811E-2</v>
      </c>
      <c r="I65" s="302">
        <f t="shared" si="17"/>
        <v>0.1061373705414919</v>
      </c>
      <c r="J65" s="302">
        <f t="shared" si="17"/>
        <v>0.11047396049070997</v>
      </c>
      <c r="K65" s="302">
        <f t="shared" si="17"/>
        <v>9.1987049263384066E-2</v>
      </c>
      <c r="L65" s="302">
        <f t="shared" si="17"/>
        <v>7.1795945502540454E-2</v>
      </c>
      <c r="M65" s="302">
        <f t="shared" si="17"/>
        <v>0.11820954629681472</v>
      </c>
      <c r="N65" s="302">
        <f t="shared" si="17"/>
        <v>9.0296683612420284E-2</v>
      </c>
      <c r="O65" s="302">
        <f t="shared" si="17"/>
        <v>0.11864763648992147</v>
      </c>
      <c r="P65" s="302">
        <f t="shared" si="17"/>
        <v>9.5414209078218307E-2</v>
      </c>
      <c r="Q65" s="302">
        <f t="shared" si="17"/>
        <v>0.16931406398325644</v>
      </c>
      <c r="R65" s="302">
        <f t="shared" si="17"/>
        <v>0.16394107315862563</v>
      </c>
      <c r="S65" s="302">
        <f t="shared" si="17"/>
        <v>0.13203971675255932</v>
      </c>
      <c r="T65" s="302">
        <f t="shared" si="17"/>
        <v>0.11703613489599241</v>
      </c>
      <c r="U65" s="302">
        <f t="shared" si="17"/>
        <v>0.15575683756224742</v>
      </c>
      <c r="V65" s="302">
        <f t="shared" si="17"/>
        <v>0.18671572533846748</v>
      </c>
      <c r="W65" s="302">
        <f t="shared" si="17"/>
        <v>0.16159513452325933</v>
      </c>
      <c r="X65" s="302">
        <f t="shared" si="17"/>
        <v>0.21140230205969848</v>
      </c>
      <c r="Y65" s="302">
        <f t="shared" si="17"/>
        <v>0.16846024025184059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0.16783949807622658</v>
      </c>
      <c r="C66" s="301">
        <f t="shared" si="18"/>
        <v>0.17594700887194067</v>
      </c>
      <c r="D66" s="301">
        <f t="shared" si="18"/>
        <v>0.18040853752893526</v>
      </c>
      <c r="E66" s="301">
        <f t="shared" si="18"/>
        <v>0.18166022752024319</v>
      </c>
      <c r="F66" s="301">
        <f t="shared" si="18"/>
        <v>0.18433415155121216</v>
      </c>
      <c r="G66" s="301">
        <f t="shared" si="18"/>
        <v>0.16976234233865578</v>
      </c>
      <c r="H66" s="301">
        <f t="shared" si="18"/>
        <v>0.18047579520186291</v>
      </c>
      <c r="I66" s="301">
        <f t="shared" si="18"/>
        <v>0.16502907263797034</v>
      </c>
      <c r="J66" s="301">
        <f t="shared" si="18"/>
        <v>0.15578752884519509</v>
      </c>
      <c r="K66" s="301">
        <f t="shared" si="18"/>
        <v>0.16280755234925576</v>
      </c>
      <c r="L66" s="301">
        <f t="shared" si="18"/>
        <v>0.17292267673396322</v>
      </c>
      <c r="M66" s="301">
        <f t="shared" si="18"/>
        <v>0.16358045219208101</v>
      </c>
      <c r="N66" s="301">
        <f t="shared" si="18"/>
        <v>0.16824610577186638</v>
      </c>
      <c r="O66" s="301">
        <f t="shared" si="18"/>
        <v>0.24665346165359542</v>
      </c>
      <c r="P66" s="301">
        <f t="shared" si="18"/>
        <v>0.25563555521844655</v>
      </c>
      <c r="Q66" s="301">
        <f t="shared" si="18"/>
        <v>0.2615833840927923</v>
      </c>
      <c r="R66" s="301">
        <f t="shared" si="18"/>
        <v>0.26896174755741353</v>
      </c>
      <c r="S66" s="301">
        <f t="shared" si="18"/>
        <v>0.26918986116751442</v>
      </c>
      <c r="T66" s="301">
        <f t="shared" si="18"/>
        <v>0.25853145806803018</v>
      </c>
      <c r="U66" s="301">
        <f t="shared" si="18"/>
        <v>0.14155780940848442</v>
      </c>
      <c r="V66" s="301">
        <f t="shared" si="18"/>
        <v>0.12994454250445495</v>
      </c>
      <c r="W66" s="301">
        <f t="shared" si="18"/>
        <v>0.1419013057144059</v>
      </c>
      <c r="X66" s="301">
        <f t="shared" si="18"/>
        <v>0.12719650075595768</v>
      </c>
      <c r="Y66" s="301">
        <f t="shared" si="18"/>
        <v>0.14880632727126056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0.10847836829641483</v>
      </c>
      <c r="C67" s="301">
        <f t="shared" si="19"/>
        <v>0.10631695168193092</v>
      </c>
      <c r="D67" s="301">
        <f t="shared" si="19"/>
        <v>0.10273103057900519</v>
      </c>
      <c r="E67" s="301">
        <f t="shared" si="19"/>
        <v>0.10106392388007397</v>
      </c>
      <c r="F67" s="301">
        <f t="shared" si="19"/>
        <v>0.10312741533022565</v>
      </c>
      <c r="G67" s="301">
        <f t="shared" si="19"/>
        <v>0.10439394601956155</v>
      </c>
      <c r="H67" s="301">
        <f t="shared" si="19"/>
        <v>9.5237244804266014E-2</v>
      </c>
      <c r="I67" s="301">
        <f t="shared" si="19"/>
        <v>0.1074917472331527</v>
      </c>
      <c r="J67" s="301">
        <f t="shared" si="19"/>
        <v>0.1097840725182966</v>
      </c>
      <c r="K67" s="301">
        <f t="shared" si="19"/>
        <v>0.10522236235627998</v>
      </c>
      <c r="L67" s="301">
        <f t="shared" si="19"/>
        <v>9.8880064364859077E-2</v>
      </c>
      <c r="M67" s="301">
        <f t="shared" si="19"/>
        <v>0.10961433337028534</v>
      </c>
      <c r="N67" s="301">
        <f t="shared" si="19"/>
        <v>0.10403616329440438</v>
      </c>
      <c r="O67" s="301">
        <f t="shared" si="19"/>
        <v>9.8596276871618788E-2</v>
      </c>
      <c r="P67" s="301">
        <f t="shared" si="19"/>
        <v>9.3862067964682563E-2</v>
      </c>
      <c r="Q67" s="301">
        <f t="shared" si="19"/>
        <v>0.10202776289858552</v>
      </c>
      <c r="R67" s="301">
        <f t="shared" si="19"/>
        <v>0.10059937530190634</v>
      </c>
      <c r="S67" s="301">
        <f t="shared" si="19"/>
        <v>9.7662385995439319E-2</v>
      </c>
      <c r="T67" s="301">
        <f t="shared" si="19"/>
        <v>9.7085883891732741E-2</v>
      </c>
      <c r="U67" s="301">
        <f t="shared" si="19"/>
        <v>0.11879021031509683</v>
      </c>
      <c r="V67" s="301">
        <f t="shared" si="19"/>
        <v>0.12355702979848544</v>
      </c>
      <c r="W67" s="301">
        <f t="shared" si="19"/>
        <v>0.11916265407381675</v>
      </c>
      <c r="X67" s="301">
        <f t="shared" si="19"/>
        <v>0.1262268235633843</v>
      </c>
      <c r="Y67" s="301">
        <f t="shared" si="19"/>
        <v>0.11875581583571694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7.3456743290918336E-2</v>
      </c>
      <c r="C68" s="235">
        <f t="shared" si="20"/>
        <v>7.1993127752739972E-2</v>
      </c>
      <c r="D68" s="235">
        <f t="shared" si="20"/>
        <v>6.9564900908477917E-2</v>
      </c>
      <c r="E68" s="235">
        <f t="shared" si="20"/>
        <v>6.8436010137487124E-2</v>
      </c>
      <c r="F68" s="235">
        <f t="shared" si="20"/>
        <v>6.9833315094385243E-2</v>
      </c>
      <c r="G68" s="235">
        <f t="shared" si="20"/>
        <v>7.0690953545052143E-2</v>
      </c>
      <c r="H68" s="235">
        <f t="shared" si="20"/>
        <v>6.4490441303517693E-2</v>
      </c>
      <c r="I68" s="235">
        <f t="shared" si="20"/>
        <v>7.2788647233541989E-2</v>
      </c>
      <c r="J68" s="235">
        <f t="shared" si="20"/>
        <v>7.4340908321669577E-2</v>
      </c>
      <c r="K68" s="235">
        <f t="shared" si="20"/>
        <v>7.1251920373185604E-2</v>
      </c>
      <c r="L68" s="235">
        <f t="shared" si="20"/>
        <v>6.6957197261594423E-2</v>
      </c>
      <c r="M68" s="235">
        <f t="shared" si="20"/>
        <v>7.4225968493409816E-2</v>
      </c>
      <c r="N68" s="235">
        <f t="shared" si="20"/>
        <v>7.044867894036802E-2</v>
      </c>
      <c r="O68" s="235">
        <f t="shared" si="20"/>
        <v>6.6765028948524277E-2</v>
      </c>
      <c r="P68" s="235">
        <f t="shared" si="20"/>
        <v>6.3559232495058557E-2</v>
      </c>
      <c r="Q68" s="235">
        <f t="shared" si="20"/>
        <v>6.908867920384984E-2</v>
      </c>
      <c r="R68" s="235">
        <f t="shared" si="20"/>
        <v>6.8121438428965717E-2</v>
      </c>
      <c r="S68" s="235">
        <f t="shared" si="20"/>
        <v>6.6132639436858709E-2</v>
      </c>
      <c r="T68" s="235">
        <f t="shared" si="20"/>
        <v>6.5742257762579331E-2</v>
      </c>
      <c r="U68" s="235">
        <f t="shared" si="20"/>
        <v>8.0439465689111575E-2</v>
      </c>
      <c r="V68" s="235">
        <f t="shared" si="20"/>
        <v>8.3667344579662684E-2</v>
      </c>
      <c r="W68" s="235">
        <f t="shared" si="20"/>
        <v>8.0691668095953073E-2</v>
      </c>
      <c r="X68" s="235">
        <f t="shared" si="20"/>
        <v>8.5475210593022988E-2</v>
      </c>
      <c r="Y68" s="235">
        <f t="shared" si="20"/>
        <v>8.0416175272025561E-2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34.645428678717934</v>
      </c>
      <c r="C72" s="320">
        <f t="shared" si="21"/>
        <v>33.859480761038007</v>
      </c>
      <c r="D72" s="320">
        <f t="shared" si="21"/>
        <v>32.556683940060381</v>
      </c>
      <c r="E72" s="320">
        <f t="shared" si="21"/>
        <v>34.410605999683717</v>
      </c>
      <c r="F72" s="320">
        <f t="shared" si="21"/>
        <v>35.005746367309847</v>
      </c>
      <c r="G72" s="320">
        <f t="shared" si="21"/>
        <v>33.273407087200695</v>
      </c>
      <c r="H72" s="320">
        <f t="shared" si="21"/>
        <v>30.280075308652812</v>
      </c>
      <c r="I72" s="320">
        <f t="shared" si="21"/>
        <v>29.223119137260323</v>
      </c>
      <c r="J72" s="320">
        <f t="shared" si="21"/>
        <v>29.536418993568105</v>
      </c>
      <c r="K72" s="320">
        <f t="shared" si="21"/>
        <v>31.34051693449193</v>
      </c>
      <c r="L72" s="320">
        <f t="shared" si="21"/>
        <v>27.702085430671723</v>
      </c>
      <c r="M72" s="320">
        <f t="shared" si="21"/>
        <v>24.924492419182684</v>
      </c>
      <c r="N72" s="320">
        <f t="shared" si="21"/>
        <v>25.658072416930914</v>
      </c>
      <c r="O72" s="320">
        <f t="shared" si="21"/>
        <v>25.663413278733437</v>
      </c>
      <c r="P72" s="320">
        <f t="shared" si="21"/>
        <v>22.437509136768149</v>
      </c>
      <c r="Q72" s="320">
        <f t="shared" si="21"/>
        <v>21.349572942242173</v>
      </c>
      <c r="R72" s="320">
        <f t="shared" si="21"/>
        <v>21.233046283665821</v>
      </c>
      <c r="S72" s="320">
        <f t="shared" si="21"/>
        <v>20.862461114388758</v>
      </c>
      <c r="T72" s="320">
        <f t="shared" si="21"/>
        <v>21.155617032714076</v>
      </c>
      <c r="U72" s="320">
        <f t="shared" si="21"/>
        <v>21.009449719205389</v>
      </c>
      <c r="V72" s="320">
        <f t="shared" si="21"/>
        <v>23.129100041450627</v>
      </c>
      <c r="W72" s="320">
        <f t="shared" si="21"/>
        <v>21.759846802709635</v>
      </c>
      <c r="X72" s="320">
        <f t="shared" si="21"/>
        <v>19.940487487099585</v>
      </c>
      <c r="Y72" s="320">
        <f t="shared" si="21"/>
        <v>19.224191617035544</v>
      </c>
      <c r="DA72" s="95"/>
    </row>
    <row r="73" spans="1:105" ht="12" customHeight="1" x14ac:dyDescent="0.25">
      <c r="A73" s="55" t="s">
        <v>91</v>
      </c>
      <c r="B73" s="330">
        <f>IF(B$6=0,0,B$6/TRE!B$5*1000)</f>
        <v>0.78297491083273707</v>
      </c>
      <c r="C73" s="330">
        <f>IF(C$6=0,0,C$6/TRE!C$5*1000)</f>
        <v>0.74996599584303136</v>
      </c>
      <c r="D73" s="330">
        <f>IF(D$6=0,0,D$6/TRE!D$5*1000)</f>
        <v>0.69678785279111488</v>
      </c>
      <c r="E73" s="330">
        <f>IF(E$6=0,0,E$6/TRE!E$5*1000)</f>
        <v>0.7245147636290109</v>
      </c>
      <c r="F73" s="330">
        <f>IF(F$6=0,0,F$6/TRE!F$5*1000)</f>
        <v>0.75209419678460465</v>
      </c>
      <c r="G73" s="330">
        <f>IF(G$6=0,0,G$6/TRE!G$5*1000)</f>
        <v>0.72365463819752596</v>
      </c>
      <c r="H73" s="330">
        <f>IF(H$6=0,0,H$6/TRE!H$5*1000)</f>
        <v>0.60078978017953677</v>
      </c>
      <c r="I73" s="330">
        <f>IF(I$6=0,0,I$6/TRE!I$5*1000)</f>
        <v>0.65442586159722804</v>
      </c>
      <c r="J73" s="330">
        <f>IF(J$6=0,0,J$6/TRE!J$5*1000)</f>
        <v>0.67554757598347415</v>
      </c>
      <c r="K73" s="330">
        <f>IF(K$6=0,0,K$6/TRE!K$5*1000)</f>
        <v>0.68702567277379978</v>
      </c>
      <c r="L73" s="330">
        <f>IF(L$6=0,0,L$6/TRE!L$5*1000)</f>
        <v>0.57066333133867619</v>
      </c>
      <c r="M73" s="330">
        <f>IF(M$6=0,0,M$6/TRE!M$5*1000)</f>
        <v>0.56918367106696699</v>
      </c>
      <c r="N73" s="330">
        <f>IF(N$6=0,0,N$6/TRE!N$5*1000)</f>
        <v>0.55611821078905799</v>
      </c>
      <c r="O73" s="330">
        <f>IF(O$6=0,0,O$6/TRE!O$5*1000)</f>
        <v>0.52714937522932936</v>
      </c>
      <c r="P73" s="330">
        <f>IF(P$6=0,0,P$6/TRE!P$5*1000)</f>
        <v>0.43875645990698287</v>
      </c>
      <c r="Q73" s="330">
        <f>IF(Q$6=0,0,Q$6/TRE!Q$5*1000)</f>
        <v>0.45380190961190409</v>
      </c>
      <c r="R73" s="330">
        <f>IF(R$6=0,0,R$6/TRE!R$5*1000)</f>
        <v>0.44500649831109279</v>
      </c>
      <c r="S73" s="330">
        <f>IF(S$6=0,0,S$6/TRE!S$5*1000)</f>
        <v>0.42447452711839123</v>
      </c>
      <c r="T73" s="330">
        <f>IF(T$6=0,0,T$6/TRE!T$5*1000)</f>
        <v>0.42789828727000889</v>
      </c>
      <c r="U73" s="330">
        <f>IF(U$6=0,0,U$6/TRE!U$5*1000)</f>
        <v>0.51994103140601255</v>
      </c>
      <c r="V73" s="330">
        <f>IF(V$6=0,0,V$6/TRE!V$5*1000)</f>
        <v>0.59536727146534696</v>
      </c>
      <c r="W73" s="330">
        <f>IF(W$6=0,0,W$6/TRE!W$5*1000)</f>
        <v>0.5402002285938613</v>
      </c>
      <c r="X73" s="330">
        <f>IF(X$6=0,0,X$6/TRE!X$5*1000)</f>
        <v>0.52438008245874856</v>
      </c>
      <c r="Y73" s="330">
        <f>IF(Y$6=0,0,Y$6/TRE!Y$5*1000)</f>
        <v>0.47562178317983461</v>
      </c>
      <c r="DA73" s="67"/>
    </row>
    <row r="74" spans="1:105" ht="12" customHeight="1" x14ac:dyDescent="0.25">
      <c r="A74" s="173" t="s">
        <v>92</v>
      </c>
      <c r="B74" s="331">
        <f>IF(B$7=0,0,B$7/TRE!B$5*1000)</f>
        <v>1.0648458787325221</v>
      </c>
      <c r="C74" s="331">
        <f>IF(C$7=0,0,C$7/TRE!C$5*1000)</f>
        <v>1.0199537543465225</v>
      </c>
      <c r="D74" s="331">
        <f>IF(D$7=0,0,D$7/TRE!D$5*1000)</f>
        <v>0.94763147979591655</v>
      </c>
      <c r="E74" s="331">
        <f>IF(E$7=0,0,E$7/TRE!E$5*1000)</f>
        <v>0.9853400785354548</v>
      </c>
      <c r="F74" s="331">
        <f>IF(F$7=0,0,F$7/TRE!F$5*1000)</f>
        <v>1.0228481076270626</v>
      </c>
      <c r="G74" s="331">
        <f>IF(G$7=0,0,G$7/TRE!G$5*1000)</f>
        <v>0.98417030794863569</v>
      </c>
      <c r="H74" s="331">
        <f>IF(H$7=0,0,H$7/TRE!H$5*1000)</f>
        <v>0.81707410104417022</v>
      </c>
      <c r="I74" s="331">
        <f>IF(I$7=0,0,I$7/TRE!I$5*1000)</f>
        <v>0.89001917177223022</v>
      </c>
      <c r="J74" s="331">
        <f>IF(J$7=0,0,J$7/TRE!J$5*1000)</f>
        <v>0.91874470333752478</v>
      </c>
      <c r="K74" s="331">
        <f>IF(K$7=0,0,K$7/TRE!K$5*1000)</f>
        <v>0.934354914972368</v>
      </c>
      <c r="L74" s="331">
        <f>IF(L$7=0,0,L$7/TRE!L$5*1000)</f>
        <v>0.77610213062059974</v>
      </c>
      <c r="M74" s="331">
        <f>IF(M$7=0,0,M$7/TRE!M$5*1000)</f>
        <v>0.77408979265107469</v>
      </c>
      <c r="N74" s="331">
        <f>IF(N$7=0,0,N$7/TRE!N$5*1000)</f>
        <v>0.75632076667311865</v>
      </c>
      <c r="O74" s="331">
        <f>IF(O$7=0,0,O$7/TRE!O$5*1000)</f>
        <v>0.71692315031188802</v>
      </c>
      <c r="P74" s="331">
        <f>IF(P$7=0,0,P$7/TRE!P$5*1000)</f>
        <v>0.59670878547349693</v>
      </c>
      <c r="Q74" s="331">
        <f>IF(Q$7=0,0,Q$7/TRE!Q$5*1000)</f>
        <v>0.61717059707218991</v>
      </c>
      <c r="R74" s="331">
        <f>IF(R$7=0,0,R$7/TRE!R$5*1000)</f>
        <v>0.60520883770308609</v>
      </c>
      <c r="S74" s="331">
        <f>IF(S$7=0,0,S$7/TRE!S$5*1000)</f>
        <v>0.57728535688101201</v>
      </c>
      <c r="T74" s="331">
        <f>IF(T$7=0,0,T$7/TRE!T$5*1000)</f>
        <v>0.58194167068721203</v>
      </c>
      <c r="U74" s="331">
        <f>IF(U$7=0,0,U$7/TRE!U$5*1000)</f>
        <v>0.70711980271217734</v>
      </c>
      <c r="V74" s="331">
        <f>IF(V$7=0,0,V$7/TRE!V$5*1000)</f>
        <v>0.8096994891928716</v>
      </c>
      <c r="W74" s="331">
        <f>IF(W$7=0,0,W$7/TRE!W$5*1000)</f>
        <v>0.73467231088765217</v>
      </c>
      <c r="X74" s="331">
        <f>IF(X$7=0,0,X$7/TRE!X$5*1000)</f>
        <v>0.71315691214389754</v>
      </c>
      <c r="Y74" s="331">
        <f>IF(Y$7=0,0,Y$7/TRE!Y$5*1000)</f>
        <v>0.64684562512457477</v>
      </c>
      <c r="DA74" s="177"/>
    </row>
    <row r="75" spans="1:105" ht="12" customHeight="1" x14ac:dyDescent="0.25">
      <c r="A75" s="173" t="s">
        <v>93</v>
      </c>
      <c r="B75" s="331">
        <f>IF(B$8=0,0,B$8/TRE!B$5*1000)</f>
        <v>1.315397850198998</v>
      </c>
      <c r="C75" s="331">
        <f>IF(C$8=0,0,C$8/TRE!C$5*1000)</f>
        <v>1.2599428730162927</v>
      </c>
      <c r="D75" s="331">
        <f>IF(D$8=0,0,D$8/TRE!D$5*1000)</f>
        <v>1.170603592689073</v>
      </c>
      <c r="E75" s="331">
        <f>IF(E$8=0,0,E$8/TRE!E$5*1000)</f>
        <v>1.2171848028967378</v>
      </c>
      <c r="F75" s="331">
        <f>IF(F$8=0,0,F$8/TRE!F$5*1000)</f>
        <v>1.2635182505981359</v>
      </c>
      <c r="G75" s="331">
        <f>IF(G$8=0,0,G$8/TRE!G$5*1000)</f>
        <v>1.2157397921718438</v>
      </c>
      <c r="H75" s="331">
        <f>IF(H$8=0,0,H$8/TRE!H$5*1000)</f>
        <v>1.0093268307016219</v>
      </c>
      <c r="I75" s="331">
        <f>IF(I$8=0,0,I$8/TRE!I$5*1000)</f>
        <v>1.099435447483343</v>
      </c>
      <c r="J75" s="331">
        <f>IF(J$8=0,0,J$8/TRE!J$5*1000)</f>
        <v>1.1349199276522364</v>
      </c>
      <c r="K75" s="331">
        <f>IF(K$8=0,0,K$8/TRE!K$5*1000)</f>
        <v>1.154203130259984</v>
      </c>
      <c r="L75" s="331">
        <f>IF(L$8=0,0,L$8/TRE!L$5*1000)</f>
        <v>0.95871439664897617</v>
      </c>
      <c r="M75" s="331">
        <f>IF(M$8=0,0,M$8/TRE!M$5*1000)</f>
        <v>0.95622856739250428</v>
      </c>
      <c r="N75" s="331">
        <f>IF(N$8=0,0,N$8/TRE!N$5*1000)</f>
        <v>0.93427859412561742</v>
      </c>
      <c r="O75" s="331">
        <f>IF(O$8=0,0,O$8/TRE!O$5*1000)</f>
        <v>0.88561095038527338</v>
      </c>
      <c r="P75" s="331">
        <f>IF(P$8=0,0,P$8/TRE!P$5*1000)</f>
        <v>0.73711085264373133</v>
      </c>
      <c r="Q75" s="331">
        <f>IF(Q$8=0,0,Q$8/TRE!Q$5*1000)</f>
        <v>0.76238720814799943</v>
      </c>
      <c r="R75" s="331">
        <f>IF(R$8=0,0,R$8/TRE!R$5*1000)</f>
        <v>0.74761091716263584</v>
      </c>
      <c r="S75" s="331">
        <f>IF(S$8=0,0,S$8/TRE!S$5*1000)</f>
        <v>0.71311720555889746</v>
      </c>
      <c r="T75" s="331">
        <f>IF(T$8=0,0,T$8/TRE!T$5*1000)</f>
        <v>0.71886912261361446</v>
      </c>
      <c r="U75" s="331">
        <f>IF(U$8=0,0,U$8/TRE!U$5*1000)</f>
        <v>0.87350093276210128</v>
      </c>
      <c r="V75" s="331">
        <f>IF(V$8=0,0,V$8/TRE!V$5*1000)</f>
        <v>1.0002170160617831</v>
      </c>
      <c r="W75" s="331">
        <f>IF(W$8=0,0,W$8/TRE!W$5*1000)</f>
        <v>0.90753638403768733</v>
      </c>
      <c r="X75" s="331">
        <f>IF(X$8=0,0,X$8/TRE!X$5*1000)</f>
        <v>0.88095853853069728</v>
      </c>
      <c r="Y75" s="331">
        <f>IF(Y$8=0,0,Y$8/TRE!Y$5*1000)</f>
        <v>0.79904459574212205</v>
      </c>
      <c r="DA75" s="177"/>
    </row>
    <row r="76" spans="1:105" ht="12" customHeight="1" x14ac:dyDescent="0.25">
      <c r="A76" s="173" t="s">
        <v>94</v>
      </c>
      <c r="B76" s="331">
        <f>IF(B$9=0,0,B$9/TRE!B$5*1000)</f>
        <v>0.81429390726604634</v>
      </c>
      <c r="C76" s="331">
        <f>IF(C$9=0,0,C$9/TRE!C$5*1000)</f>
        <v>0.77996463567675245</v>
      </c>
      <c r="D76" s="331">
        <f>IF(D$9=0,0,D$9/TRE!D$5*1000)</f>
        <v>0.72465936690275945</v>
      </c>
      <c r="E76" s="331">
        <f>IF(E$9=0,0,E$9/TRE!E$5*1000)</f>
        <v>0.75349535417417124</v>
      </c>
      <c r="F76" s="331">
        <f>IF(F$9=0,0,F$9/TRE!F$5*1000)</f>
        <v>0.78217796465598888</v>
      </c>
      <c r="G76" s="331">
        <f>IF(G$9=0,0,G$9/TRE!G$5*1000)</f>
        <v>0.75260082372542692</v>
      </c>
      <c r="H76" s="331">
        <f>IF(H$9=0,0,H$9/TRE!H$5*1000)</f>
        <v>0.62482137138671801</v>
      </c>
      <c r="I76" s="331">
        <f>IF(I$9=0,0,I$9/TRE!I$5*1000)</f>
        <v>0.68060289606111712</v>
      </c>
      <c r="J76" s="331">
        <f>IF(J$9=0,0,J$9/TRE!J$5*1000)</f>
        <v>0.70256947902281308</v>
      </c>
      <c r="K76" s="331">
        <f>IF(K$9=0,0,K$9/TRE!K$5*1000)</f>
        <v>0.71450669968475167</v>
      </c>
      <c r="L76" s="331">
        <f>IF(L$9=0,0,L$9/TRE!L$5*1000)</f>
        <v>0.59348986459222342</v>
      </c>
      <c r="M76" s="331">
        <f>IF(M$9=0,0,M$9/TRE!M$5*1000)</f>
        <v>0.59195101790964533</v>
      </c>
      <c r="N76" s="331">
        <f>IF(N$9=0,0,N$9/TRE!N$5*1000)</f>
        <v>0.5783629392206201</v>
      </c>
      <c r="O76" s="331">
        <f>IF(O$9=0,0,O$9/TRE!O$5*1000)</f>
        <v>0.54823535023850256</v>
      </c>
      <c r="P76" s="331">
        <f>IF(P$9=0,0,P$9/TRE!P$5*1000)</f>
        <v>0.45630671830326225</v>
      </c>
      <c r="Q76" s="331">
        <f>IF(Q$9=0,0,Q$9/TRE!Q$5*1000)</f>
        <v>0.4719539859963805</v>
      </c>
      <c r="R76" s="331">
        <f>IF(R$9=0,0,R$9/TRE!R$5*1000)</f>
        <v>0.46280675824353656</v>
      </c>
      <c r="S76" s="331">
        <f>IF(S$9=0,0,S$9/TRE!S$5*1000)</f>
        <v>0.44145350820312707</v>
      </c>
      <c r="T76" s="331">
        <f>IF(T$9=0,0,T$9/TRE!T$5*1000)</f>
        <v>0.44501421876080893</v>
      </c>
      <c r="U76" s="331">
        <f>IF(U$9=0,0,U$9/TRE!U$5*1000)</f>
        <v>0.54073867266225317</v>
      </c>
      <c r="V76" s="331">
        <f>IF(V$9=0,0,V$9/TRE!V$5*1000)</f>
        <v>0.61918196232396083</v>
      </c>
      <c r="W76" s="331">
        <f>IF(W$9=0,0,W$9/TRE!W$5*1000)</f>
        <v>0.56180823773761634</v>
      </c>
      <c r="X76" s="331">
        <f>IF(X$9=0,0,X$9/TRE!X$5*1000)</f>
        <v>0.54535528575709835</v>
      </c>
      <c r="Y76" s="331">
        <f>IF(Y$9=0,0,Y$9/TRE!Y$5*1000)</f>
        <v>0.49464665450702772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0.91086695805855544</v>
      </c>
      <c r="C77" s="332">
        <f>IF(C$10=0,0,C$10/TRE!C$5*1000)</f>
        <v>0.88426093024438079</v>
      </c>
      <c r="D77" s="332">
        <f>IF(D$10=0,0,D$10/TRE!D$5*1000)</f>
        <v>0.87747652433618728</v>
      </c>
      <c r="E77" s="332">
        <f>IF(E$10=0,0,E$10/TRE!E$5*1000)</f>
        <v>0.91372023120225132</v>
      </c>
      <c r="F77" s="332">
        <f>IF(F$10=0,0,F$10/TRE!F$5*1000)</f>
        <v>0.93443892050688671</v>
      </c>
      <c r="G77" s="332">
        <f>IF(G$10=0,0,G$10/TRE!G$5*1000)</f>
        <v>0.88991467892869058</v>
      </c>
      <c r="H77" s="332">
        <f>IF(H$10=0,0,H$10/TRE!H$5*1000)</f>
        <v>0.8326140403202239</v>
      </c>
      <c r="I77" s="332">
        <f>IF(I$10=0,0,I$10/TRE!I$5*1000)</f>
        <v>0.79083311337661177</v>
      </c>
      <c r="J77" s="332">
        <f>IF(J$10=0,0,J$10/TRE!J$5*1000)</f>
        <v>0.80518827006252158</v>
      </c>
      <c r="K77" s="332">
        <f>IF(K$10=0,0,K$10/TRE!K$5*1000)</f>
        <v>0.86362279652957652</v>
      </c>
      <c r="L77" s="332">
        <f>IF(L$10=0,0,L$10/TRE!L$5*1000)</f>
        <v>0.77425022614067407</v>
      </c>
      <c r="M77" s="332">
        <f>IF(M$10=0,0,M$10/TRE!M$5*1000)</f>
        <v>0.66799355737952404</v>
      </c>
      <c r="N77" s="332">
        <f>IF(N$10=0,0,N$10/TRE!N$5*1000)</f>
        <v>0.70412443538083935</v>
      </c>
      <c r="O77" s="332">
        <f>IF(O$10=0,0,O$10/TRE!O$5*1000)</f>
        <v>0.62335283983393752</v>
      </c>
      <c r="P77" s="332">
        <f>IF(P$10=0,0,P$10/TRE!P$5*1000)</f>
        <v>0.54997328367830389</v>
      </c>
      <c r="Q77" s="332">
        <f>IF(Q$10=0,0,Q$10/TRE!Q$5*1000)</f>
        <v>0.49222555164996401</v>
      </c>
      <c r="R77" s="332">
        <f>IF(R$10=0,0,R$10/TRE!R$5*1000)</f>
        <v>0.48505841056147281</v>
      </c>
      <c r="S77" s="332">
        <f>IF(S$10=0,0,S$10/TRE!S$5*1000)</f>
        <v>0.48387660270341581</v>
      </c>
      <c r="T77" s="332">
        <f>IF(T$10=0,0,T$10/TRE!T$5*1000)</f>
        <v>0.4926687772856761</v>
      </c>
      <c r="U77" s="332">
        <f>IF(U$10=0,0,U$10/TRE!U$5*1000)</f>
        <v>0.56485588784688179</v>
      </c>
      <c r="V77" s="332">
        <f>IF(V$10=0,0,V$10/TRE!V$5*1000)</f>
        <v>0.62917962602277855</v>
      </c>
      <c r="W77" s="332">
        <f>IF(W$10=0,0,W$10/TRE!W$5*1000)</f>
        <v>0.58482399042065736</v>
      </c>
      <c r="X77" s="332">
        <f>IF(X$10=0,0,X$10/TRE!X$5*1000)</f>
        <v>0.55037876022829846</v>
      </c>
      <c r="Y77" s="332">
        <f>IF(Y$10=0,0,Y$10/TRE!Y$5*1000)</f>
        <v>0.51107881839291225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6.0660715675353716</v>
      </c>
      <c r="C78" s="348">
        <f>IF(C$16=0,0,C$16/TRE!C$5*1000)</f>
        <v>5.902941118082671</v>
      </c>
      <c r="D78" s="348">
        <f>IF(D$16=0,0,D$16/TRE!D$5*1000)</f>
        <v>5.6873478429197313</v>
      </c>
      <c r="E78" s="348">
        <f>IF(E$16=0,0,E$16/TRE!E$5*1000)</f>
        <v>6.0751976565611159</v>
      </c>
      <c r="F78" s="348">
        <f>IF(F$16=0,0,F$16/TRE!F$5*1000)</f>
        <v>6.0565485588409311</v>
      </c>
      <c r="G78" s="348">
        <f>IF(G$16=0,0,G$16/TRE!G$5*1000)</f>
        <v>5.9041893210771308</v>
      </c>
      <c r="H78" s="348">
        <f>IF(H$16=0,0,H$16/TRE!H$5*1000)</f>
        <v>5.519340587076444</v>
      </c>
      <c r="I78" s="348">
        <f>IF(I$16=0,0,I$16/TRE!I$5*1000)</f>
        <v>5.1257701792928536</v>
      </c>
      <c r="J78" s="348">
        <f>IF(J$16=0,0,J$16/TRE!J$5*1000)</f>
        <v>5.2188128615163443</v>
      </c>
      <c r="K78" s="348">
        <f>IF(K$16=0,0,K$16/TRE!K$5*1000)</f>
        <v>5.5975551626917008</v>
      </c>
      <c r="L78" s="348">
        <f>IF(L$16=0,0,L$16/TRE!L$5*1000)</f>
        <v>5.0182885027636281</v>
      </c>
      <c r="M78" s="348">
        <f>IF(M$16=0,0,M$16/TRE!M$5*1000)</f>
        <v>4.3295878719043213</v>
      </c>
      <c r="N78" s="348">
        <f>IF(N$16=0,0,N$16/TRE!N$5*1000)</f>
        <v>4.5637694885795161</v>
      </c>
      <c r="O78" s="348">
        <f>IF(O$16=0,0,O$16/TRE!O$5*1000)</f>
        <v>4.0402498878125579</v>
      </c>
      <c r="P78" s="348">
        <f>IF(P$16=0,0,P$16/TRE!P$5*1000)</f>
        <v>3.5646416534704879</v>
      </c>
      <c r="Q78" s="348">
        <f>IF(Q$16=0,0,Q$16/TRE!Q$5*1000)</f>
        <v>3.1903507977312469</v>
      </c>
      <c r="R78" s="348">
        <f>IF(R$16=0,0,R$16/TRE!R$5*1000)</f>
        <v>3.1438971054910279</v>
      </c>
      <c r="S78" s="348">
        <f>IF(S$16=0,0,S$16/TRE!S$5*1000)</f>
        <v>3.1658446585093847</v>
      </c>
      <c r="T78" s="348">
        <f>IF(T$16=0,0,T$16/TRE!T$5*1000)</f>
        <v>3.3035146145985719</v>
      </c>
      <c r="U78" s="348">
        <f>IF(U$16=0,0,U$16/TRE!U$5*1000)</f>
        <v>3.6947107317544812</v>
      </c>
      <c r="V78" s="348">
        <f>IF(V$16=0,0,V$16/TRE!V$5*1000)</f>
        <v>4.0712900169169863</v>
      </c>
      <c r="W78" s="348">
        <f>IF(W$16=0,0,W$16/TRE!W$5*1000)</f>
        <v>3.8084777858486536</v>
      </c>
      <c r="X78" s="348">
        <f>IF(X$16=0,0,X$16/TRE!X$5*1000)</f>
        <v>3.5505077879519393</v>
      </c>
      <c r="Y78" s="348">
        <f>IF(Y$16=0,0,Y$16/TRE!Y$5*1000)</f>
        <v>3.3452255110350921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2.9070697883179055</v>
      </c>
      <c r="C79" s="348">
        <f>IF(C$24=0,0,C$24/TRE!C$5*1000)</f>
        <v>2.8347173620169075</v>
      </c>
      <c r="D79" s="348">
        <f>IF(D$24=0,0,D$24/TRE!D$5*1000)</f>
        <v>2.8445067258687677</v>
      </c>
      <c r="E79" s="348">
        <f>IF(E$24=0,0,E$24/TRE!E$5*1000)</f>
        <v>2.9786653561349969</v>
      </c>
      <c r="F79" s="348">
        <f>IF(F$24=0,0,F$24/TRE!F$5*1000)</f>
        <v>3.0345341245970481</v>
      </c>
      <c r="G79" s="348">
        <f>IF(G$24=0,0,G$24/TRE!G$5*1000)</f>
        <v>2.8943386894382557</v>
      </c>
      <c r="H79" s="348">
        <f>IF(H$24=0,0,H$24/TRE!H$5*1000)</f>
        <v>2.689949296370076</v>
      </c>
      <c r="I79" s="348">
        <f>IF(I$24=0,0,I$24/TRE!I$5*1000)</f>
        <v>2.5684839436922209</v>
      </c>
      <c r="J79" s="348">
        <f>IF(J$24=0,0,J$24/TRE!J$5*1000)</f>
        <v>2.585390923753645</v>
      </c>
      <c r="K79" s="348">
        <f>IF(K$24=0,0,K$24/TRE!K$5*1000)</f>
        <v>2.7594730844557329</v>
      </c>
      <c r="L79" s="348">
        <f>IF(L$24=0,0,L$24/TRE!L$5*1000)</f>
        <v>2.457236650240985</v>
      </c>
      <c r="M79" s="348">
        <f>IF(M$24=0,0,M$24/TRE!M$5*1000)</f>
        <v>2.1910464588568339</v>
      </c>
      <c r="N79" s="348">
        <f>IF(N$24=0,0,N$24/TRE!N$5*1000)</f>
        <v>2.2516118007136834</v>
      </c>
      <c r="O79" s="348">
        <f>IF(O$24=0,0,O$24/TRE!O$5*1000)</f>
        <v>1.9764009162841993</v>
      </c>
      <c r="P79" s="348">
        <f>IF(P$24=0,0,P$24/TRE!P$5*1000)</f>
        <v>1.7336991907642711</v>
      </c>
      <c r="Q79" s="348">
        <f>IF(Q$24=0,0,Q$24/TRE!Q$5*1000)</f>
        <v>1.5660823938230384</v>
      </c>
      <c r="R79" s="348">
        <f>IF(R$24=0,0,R$24/TRE!R$5*1000)</f>
        <v>1.5588420955325051</v>
      </c>
      <c r="S79" s="348">
        <f>IF(S$24=0,0,S$24/TRE!S$5*1000)</f>
        <v>1.5006436691659364</v>
      </c>
      <c r="T79" s="348">
        <f>IF(T$24=0,0,T$24/TRE!T$5*1000)</f>
        <v>1.5522814244309409</v>
      </c>
      <c r="U79" s="348">
        <f>IF(U$24=0,0,U$24/TRE!U$5*1000)</f>
        <v>1.6706669321283867</v>
      </c>
      <c r="V79" s="348">
        <f>IF(V$24=0,0,V$24/TRE!V$5*1000)</f>
        <v>1.789622454425928</v>
      </c>
      <c r="W79" s="348">
        <f>IF(W$24=0,0,W$24/TRE!W$5*1000)</f>
        <v>1.7450952072476353</v>
      </c>
      <c r="X79" s="348">
        <f>IF(X$24=0,0,X$24/TRE!X$5*1000)</f>
        <v>1.3457941424240254</v>
      </c>
      <c r="Y79" s="348">
        <f>IF(Y$24=0,0,Y$24/TRE!Y$5*1000)</f>
        <v>1.4832331707692328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8.6658165250505306</v>
      </c>
      <c r="C80" s="348">
        <f>IF(C$27=0,0,C$27/TRE!C$5*1000)</f>
        <v>8.4327730258323861</v>
      </c>
      <c r="D80" s="348">
        <f>IF(D$27=0,0,D$27/TRE!D$5*1000)</f>
        <v>8.1247826327424786</v>
      </c>
      <c r="E80" s="348">
        <f>IF(E$27=0,0,E$27/TRE!E$5*1000)</f>
        <v>8.6788537950873081</v>
      </c>
      <c r="F80" s="348">
        <f>IF(F$27=0,0,F$27/TRE!F$5*1000)</f>
        <v>8.6522122269156156</v>
      </c>
      <c r="G80" s="348">
        <f>IF(G$27=0,0,G$27/TRE!G$5*1000)</f>
        <v>8.43455617296733</v>
      </c>
      <c r="H80" s="348">
        <f>IF(H$27=0,0,H$27/TRE!H$5*1000)</f>
        <v>7.8847722672520622</v>
      </c>
      <c r="I80" s="348">
        <f>IF(I$27=0,0,I$27/TRE!I$5*1000)</f>
        <v>7.3225288275612215</v>
      </c>
      <c r="J80" s="348">
        <f>IF(J$27=0,0,J$27/TRE!J$5*1000)</f>
        <v>7.4554469450233469</v>
      </c>
      <c r="K80" s="348">
        <f>IF(K$27=0,0,K$27/TRE!K$5*1000)</f>
        <v>7.996507375273854</v>
      </c>
      <c r="L80" s="348">
        <f>IF(L$27=0,0,L$27/TRE!L$5*1000)</f>
        <v>7.1689835753766102</v>
      </c>
      <c r="M80" s="348">
        <f>IF(M$27=0,0,M$27/TRE!M$5*1000)</f>
        <v>6.1851255312918898</v>
      </c>
      <c r="N80" s="348">
        <f>IF(N$27=0,0,N$27/TRE!N$5*1000)</f>
        <v>6.5196706979707368</v>
      </c>
      <c r="O80" s="348">
        <f>IF(O$27=0,0,O$27/TRE!O$5*1000)</f>
        <v>5.7717855540179395</v>
      </c>
      <c r="P80" s="348">
        <f>IF(P$27=0,0,P$27/TRE!P$5*1000)</f>
        <v>5.092345219243553</v>
      </c>
      <c r="Q80" s="348">
        <f>IF(Q$27=0,0,Q$27/TRE!Q$5*1000)</f>
        <v>4.5576439967589266</v>
      </c>
      <c r="R80" s="348">
        <f>IF(R$27=0,0,R$27/TRE!R$5*1000)</f>
        <v>4.491281579272898</v>
      </c>
      <c r="S80" s="348">
        <f>IF(S$27=0,0,S$27/TRE!S$5*1000)</f>
        <v>4.52263522644198</v>
      </c>
      <c r="T80" s="348">
        <f>IF(T$27=0,0,T$27/TRE!T$5*1000)</f>
        <v>4.719306592283675</v>
      </c>
      <c r="U80" s="348">
        <f>IF(U$27=0,0,U$27/TRE!U$5*1000)</f>
        <v>5.2781581882206874</v>
      </c>
      <c r="V80" s="348">
        <f>IF(V$27=0,0,V$27/TRE!V$5*1000)</f>
        <v>5.8161285955956945</v>
      </c>
      <c r="W80" s="348">
        <f>IF(W$27=0,0,W$27/TRE!W$5*1000)</f>
        <v>5.4406825512123635</v>
      </c>
      <c r="X80" s="348">
        <f>IF(X$27=0,0,X$27/TRE!X$5*1000)</f>
        <v>5.0721539827884845</v>
      </c>
      <c r="Y80" s="348">
        <f>IF(Y$27=0,0,Y$27/TRE!Y$5*1000)</f>
        <v>4.7788935871929894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5.8148713600717254</v>
      </c>
      <c r="C81" s="348">
        <f>IF(C$35=0,0,C$35/TRE!C$5*1000)</f>
        <v>5.9574743618616592</v>
      </c>
      <c r="D81" s="348">
        <f>IF(D$35=0,0,D$35/TRE!D$5*1000)</f>
        <v>5.8735037364180664</v>
      </c>
      <c r="E81" s="348">
        <f>IF(E$35=0,0,E$35/TRE!E$5*1000)</f>
        <v>6.2510385150119898</v>
      </c>
      <c r="F81" s="348">
        <f>IF(F$35=0,0,F$35/TRE!F$5*1000)</f>
        <v>6.4527545560349875</v>
      </c>
      <c r="G81" s="348">
        <f>IF(G$35=0,0,G$35/TRE!G$5*1000)</f>
        <v>5.6485715247108201</v>
      </c>
      <c r="H81" s="348">
        <f>IF(H$35=0,0,H$35/TRE!H$5*1000)</f>
        <v>5.4648206701014095</v>
      </c>
      <c r="I81" s="348">
        <f>IF(I$35=0,0,I$35/TRE!I$5*1000)</f>
        <v>4.8226642508109947</v>
      </c>
      <c r="J81" s="348">
        <f>IF(J$35=0,0,J$35/TRE!J$5*1000)</f>
        <v>4.60140572594426</v>
      </c>
      <c r="K81" s="348">
        <f>IF(K$35=0,0,K$35/TRE!K$5*1000)</f>
        <v>5.1024728514650315</v>
      </c>
      <c r="L81" s="348">
        <f>IF(L$35=0,0,L$35/TRE!L$5*1000)</f>
        <v>4.7903187637846791</v>
      </c>
      <c r="M81" s="348">
        <f>IF(M$35=0,0,M$35/TRE!M$5*1000)</f>
        <v>4.077159740587998</v>
      </c>
      <c r="N81" s="348">
        <f>IF(N$35=0,0,N$35/TRE!N$5*1000)</f>
        <v>4.3168707657611671</v>
      </c>
      <c r="O81" s="348">
        <f>IF(O$35=0,0,O$35/TRE!O$5*1000)</f>
        <v>6.3299697230464504</v>
      </c>
      <c r="P81" s="348">
        <f>IF(P$35=0,0,P$35/TRE!P$5*1000)</f>
        <v>5.7358251058966943</v>
      </c>
      <c r="Q81" s="348">
        <f>IF(Q$35=0,0,Q$35/TRE!Q$5*1000)</f>
        <v>5.5846935391676187</v>
      </c>
      <c r="R81" s="348">
        <f>IF(R$35=0,0,R$35/TRE!R$5*1000)</f>
        <v>5.7108772344222034</v>
      </c>
      <c r="S81" s="348">
        <f>IF(S$35=0,0,S$35/TRE!S$5*1000)</f>
        <v>5.615963010994979</v>
      </c>
      <c r="T81" s="348">
        <f>IF(T$35=0,0,T$35/TRE!T$5*1000)</f>
        <v>5.4693925177964244</v>
      </c>
      <c r="U81" s="348">
        <f>IF(U$35=0,0,U$35/TRE!U$5*1000)</f>
        <v>2.9740516791284128</v>
      </c>
      <c r="V81" s="348">
        <f>IF(V$35=0,0,V$35/TRE!V$5*1000)</f>
        <v>3.0055003234260713</v>
      </c>
      <c r="W81" s="348">
        <f>IF(W$35=0,0,W$35/TRE!W$5*1000)</f>
        <v>3.0877506734499378</v>
      </c>
      <c r="X81" s="348">
        <f>IF(X$35=0,0,X$35/TRE!X$5*1000)</f>
        <v>2.5363602317270271</v>
      </c>
      <c r="Y81" s="348">
        <f>IF(Y$35=0,0,Y$35/TRE!Y$5*1000)</f>
        <v>2.8606813492900147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3.7582795719971376</v>
      </c>
      <c r="C82" s="348">
        <f>IF(C$46=0,0,C$46/TRE!C$5*1000)</f>
        <v>3.5998367800465481</v>
      </c>
      <c r="D82" s="348">
        <f>IF(D$46=0,0,D$46/TRE!D$5*1000)</f>
        <v>3.34458169339735</v>
      </c>
      <c r="E82" s="348">
        <f>IF(E$46=0,0,E$46/TRE!E$5*1000)</f>
        <v>3.4776708654192525</v>
      </c>
      <c r="F82" s="348">
        <f>IF(F$46=0,0,F$46/TRE!F$5*1000)</f>
        <v>3.6100521445661009</v>
      </c>
      <c r="G82" s="348">
        <f>IF(G$46=0,0,G$46/TRE!G$5*1000)</f>
        <v>3.4735422633481261</v>
      </c>
      <c r="H82" s="348">
        <f>IF(H$46=0,0,H$46/TRE!H$5*1000)</f>
        <v>2.883790944861778</v>
      </c>
      <c r="I82" s="348">
        <f>IF(I$46=0,0,I$46/TRE!I$5*1000)</f>
        <v>3.1412441356666938</v>
      </c>
      <c r="J82" s="348">
        <f>IF(J$46=0,0,J$46/TRE!J$5*1000)</f>
        <v>3.2426283647206748</v>
      </c>
      <c r="K82" s="348">
        <f>IF(K$46=0,0,K$46/TRE!K$5*1000)</f>
        <v>3.2977232293142387</v>
      </c>
      <c r="L82" s="348">
        <f>IF(L$46=0,0,L$46/TRE!L$5*1000)</f>
        <v>2.7391839904256448</v>
      </c>
      <c r="M82" s="348">
        <f>IF(M$46=0,0,M$46/TRE!M$5*1000)</f>
        <v>2.73208162112144</v>
      </c>
      <c r="N82" s="348">
        <f>IF(N$46=0,0,N$46/TRE!N$5*1000)</f>
        <v>2.6693674117874777</v>
      </c>
      <c r="O82" s="348">
        <f>IF(O$46=0,0,O$46/TRE!O$5*1000)</f>
        <v>2.5303170011007805</v>
      </c>
      <c r="P82" s="348">
        <f>IF(P$46=0,0,P$46/TRE!P$5*1000)</f>
        <v>2.106031007553518</v>
      </c>
      <c r="Q82" s="348">
        <f>IF(Q$46=0,0,Q$46/TRE!Q$5*1000)</f>
        <v>2.1782491661371406</v>
      </c>
      <c r="R82" s="348">
        <f>IF(R$46=0,0,R$46/TRE!R$5*1000)</f>
        <v>2.1360311918932453</v>
      </c>
      <c r="S82" s="348">
        <f>IF(S$46=0,0,S$46/TRE!S$5*1000)</f>
        <v>2.0374777301682783</v>
      </c>
      <c r="T82" s="348">
        <f>IF(T$46=0,0,T$46/TRE!T$5*1000)</f>
        <v>2.0539117788960422</v>
      </c>
      <c r="U82" s="348">
        <f>IF(U$46=0,0,U$46/TRE!U$5*1000)</f>
        <v>2.4957169507488604</v>
      </c>
      <c r="V82" s="348">
        <f>IF(V$46=0,0,V$46/TRE!V$5*1000)</f>
        <v>2.8577629030336653</v>
      </c>
      <c r="W82" s="348">
        <f>IF(W$46=0,0,W$46/TRE!W$5*1000)</f>
        <v>2.5929610972505364</v>
      </c>
      <c r="X82" s="348">
        <f>IF(X$46=0,0,X$46/TRE!X$5*1000)</f>
        <v>2.5170243958019918</v>
      </c>
      <c r="Y82" s="348">
        <f>IF(Y$46=0,0,Y$46/TRE!Y$5*1000)</f>
        <v>2.2829845592632063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2.5449403606564038</v>
      </c>
      <c r="C83" s="333">
        <f>IF(C$47=0,0,C$47/TRE!C$5*1000)</f>
        <v>2.4376499240708513</v>
      </c>
      <c r="D83" s="333">
        <f>IF(D$47=0,0,D$47/TRE!D$5*1000)</f>
        <v>2.2648024921989349</v>
      </c>
      <c r="E83" s="333">
        <f>IF(E$47=0,0,E$47/TRE!E$5*1000)</f>
        <v>2.3549245810314305</v>
      </c>
      <c r="F83" s="333">
        <f>IF(F$47=0,0,F$47/TRE!F$5*1000)</f>
        <v>2.4445673161824804</v>
      </c>
      <c r="G83" s="333">
        <f>IF(G$47=0,0,G$47/TRE!G$5*1000)</f>
        <v>2.3521288746869131</v>
      </c>
      <c r="H83" s="333">
        <f>IF(H$47=0,0,H$47/TRE!H$5*1000)</f>
        <v>1.952775419358769</v>
      </c>
      <c r="I83" s="333">
        <f>IF(I$47=0,0,I$47/TRE!I$5*1000)</f>
        <v>2.1271113099458114</v>
      </c>
      <c r="J83" s="333">
        <f>IF(J$47=0,0,J$47/TRE!J$5*1000)</f>
        <v>2.1957642165512667</v>
      </c>
      <c r="K83" s="333">
        <f>IF(K$47=0,0,K$47/TRE!K$5*1000)</f>
        <v>2.2330720170708935</v>
      </c>
      <c r="L83" s="333">
        <f>IF(L$47=0,0,L$47/TRE!L$5*1000)</f>
        <v>1.8548539987390273</v>
      </c>
      <c r="M83" s="333">
        <f>IF(M$47=0,0,M$47/TRE!M$5*1000)</f>
        <v>1.8500445890204857</v>
      </c>
      <c r="N83" s="333">
        <f>IF(N$47=0,0,N$47/TRE!N$5*1000)</f>
        <v>1.8075773059290787</v>
      </c>
      <c r="O83" s="333">
        <f>IF(O$47=0,0,O$47/TRE!O$5*1000)</f>
        <v>1.7134185304725804</v>
      </c>
      <c r="P83" s="333">
        <f>IF(P$47=0,0,P$47/TRE!P$5*1000)</f>
        <v>1.4261108598338474</v>
      </c>
      <c r="Q83" s="333">
        <f>IF(Q$47=0,0,Q$47/TRE!Q$5*1000)</f>
        <v>1.4750137961457619</v>
      </c>
      <c r="R83" s="333">
        <f>IF(R$47=0,0,R$47/TRE!R$5*1000)</f>
        <v>1.4464256550721202</v>
      </c>
      <c r="S83" s="333">
        <f>IF(S$47=0,0,S$47/TRE!S$5*1000)</f>
        <v>1.3796896186433574</v>
      </c>
      <c r="T83" s="333">
        <f>IF(T$47=0,0,T$47/TRE!T$5*1000)</f>
        <v>1.3908180280911024</v>
      </c>
      <c r="U83" s="333">
        <f>IF(U$47=0,0,U$47/TRE!U$5*1000)</f>
        <v>1.6899889098351368</v>
      </c>
      <c r="V83" s="333">
        <f>IF(V$47=0,0,V$47/TRE!V$5*1000)</f>
        <v>1.9351503829855399</v>
      </c>
      <c r="W83" s="333">
        <f>IF(W$47=0,0,W$47/TRE!W$5*1000)</f>
        <v>1.7558383360230319</v>
      </c>
      <c r="X83" s="333">
        <f>IF(X$47=0,0,X$47/TRE!X$5*1000)</f>
        <v>1.7044173672873768</v>
      </c>
      <c r="Y83" s="333">
        <f>IF(Y$47=0,0,Y$47/TRE!Y$5*1000)</f>
        <v>1.5459359625385345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LV: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5.7621017707364839</v>
      </c>
      <c r="C5" s="223">
        <v>5.7696724241974051</v>
      </c>
      <c r="D5" s="223">
        <v>6.1881227736861213</v>
      </c>
      <c r="E5" s="223">
        <v>6.9780909620778742</v>
      </c>
      <c r="F5" s="223">
        <v>6.4959878414673371</v>
      </c>
      <c r="G5" s="223">
        <v>6.9276325195546402</v>
      </c>
      <c r="H5" s="223">
        <v>7.5678684146664574</v>
      </c>
      <c r="I5" s="223">
        <v>8.3171081834603733</v>
      </c>
      <c r="J5" s="223">
        <v>5.1738347761850552</v>
      </c>
      <c r="K5" s="223">
        <v>3.8253074822836681</v>
      </c>
      <c r="L5" s="223">
        <v>3.5092517714586662</v>
      </c>
      <c r="M5" s="223">
        <v>3.293849529009639</v>
      </c>
      <c r="N5" s="223">
        <v>3.8878412594076619</v>
      </c>
      <c r="O5" s="223">
        <v>5.329300575095159</v>
      </c>
      <c r="P5" s="223">
        <v>3.9230310414968148</v>
      </c>
      <c r="Q5" s="223">
        <v>3.8110288567335822</v>
      </c>
      <c r="R5" s="223">
        <v>3.9814177022232902</v>
      </c>
      <c r="S5" s="223">
        <v>4.5613400433129527</v>
      </c>
      <c r="T5" s="223">
        <v>4.7510645127717472</v>
      </c>
      <c r="U5" s="223">
        <v>3.219253970309452</v>
      </c>
      <c r="V5" s="223">
        <v>2.6002896819252781</v>
      </c>
      <c r="W5" s="223">
        <v>3.1761599800334008</v>
      </c>
      <c r="X5" s="223">
        <v>2.6888134195611668</v>
      </c>
      <c r="Y5" s="223">
        <v>2.730284393383398</v>
      </c>
      <c r="DA5" s="89" t="s">
        <v>2444</v>
      </c>
    </row>
    <row r="6" spans="1:105" ht="12" customHeight="1" x14ac:dyDescent="0.25">
      <c r="A6" s="55" t="s">
        <v>91</v>
      </c>
      <c r="B6" s="259">
        <v>0.1138753186981334</v>
      </c>
      <c r="C6" s="259">
        <v>0.111554248261982</v>
      </c>
      <c r="D6" s="259">
        <v>0.1146121856585524</v>
      </c>
      <c r="E6" s="259">
        <v>0.1287756908585167</v>
      </c>
      <c r="F6" s="259">
        <v>0.12019494669550219</v>
      </c>
      <c r="G6" s="259">
        <v>0.13223195076136379</v>
      </c>
      <c r="H6" s="259">
        <v>0.13288510091015179</v>
      </c>
      <c r="I6" s="259">
        <v>0.16090894398437269</v>
      </c>
      <c r="J6" s="259">
        <v>0.102831816966411</v>
      </c>
      <c r="K6" s="259">
        <v>7.3457978639522331E-2</v>
      </c>
      <c r="L6" s="259">
        <v>6.3692896240635191E-2</v>
      </c>
      <c r="M6" s="259">
        <v>6.4346001062720704E-2</v>
      </c>
      <c r="N6" s="259">
        <v>7.3642625746777227E-2</v>
      </c>
      <c r="O6" s="259">
        <v>9.0554603323247607E-2</v>
      </c>
      <c r="P6" s="259">
        <v>6.4020961256529799E-2</v>
      </c>
      <c r="Q6" s="259">
        <v>6.4754945489640434E-2</v>
      </c>
      <c r="R6" s="259">
        <v>6.6832958312468327E-2</v>
      </c>
      <c r="S6" s="259">
        <v>7.5780315592081385E-2</v>
      </c>
      <c r="T6" s="259">
        <v>7.913702293152669E-2</v>
      </c>
      <c r="U6" s="259">
        <v>6.8597283139800097E-2</v>
      </c>
      <c r="V6" s="259">
        <v>5.6910563057674758E-2</v>
      </c>
      <c r="W6" s="259">
        <v>6.7648877796535375E-2</v>
      </c>
      <c r="X6" s="259">
        <v>5.9638875249997558E-2</v>
      </c>
      <c r="Y6" s="259">
        <v>5.7381570173114231E-2</v>
      </c>
      <c r="DA6" s="67" t="s">
        <v>2445</v>
      </c>
    </row>
    <row r="7" spans="1:105" ht="12" customHeight="1" x14ac:dyDescent="0.25">
      <c r="A7" s="173" t="s">
        <v>92</v>
      </c>
      <c r="B7" s="224">
        <v>4.0158184875355253E-2</v>
      </c>
      <c r="C7" s="224">
        <v>3.9339658290759923E-2</v>
      </c>
      <c r="D7" s="224">
        <v>4.0418041356666108E-2</v>
      </c>
      <c r="E7" s="224">
        <v>4.5412808149029371E-2</v>
      </c>
      <c r="F7" s="224">
        <v>4.2386804670787433E-2</v>
      </c>
      <c r="G7" s="224">
        <v>4.6631659834737868E-2</v>
      </c>
      <c r="H7" s="224">
        <v>4.6861993542922017E-2</v>
      </c>
      <c r="I7" s="224">
        <v>5.6744615027176593E-2</v>
      </c>
      <c r="J7" s="224">
        <v>3.6263688778361378E-2</v>
      </c>
      <c r="K7" s="224">
        <v>2.5904990831206249E-2</v>
      </c>
      <c r="L7" s="224">
        <v>2.2461329915208179E-2</v>
      </c>
      <c r="M7" s="224">
        <v>2.269164763890931E-2</v>
      </c>
      <c r="N7" s="224">
        <v>2.5970106720712541E-2</v>
      </c>
      <c r="O7" s="224">
        <v>3.1934123593623319E-2</v>
      </c>
      <c r="P7" s="224">
        <v>2.2577022197873518E-2</v>
      </c>
      <c r="Q7" s="224">
        <v>2.283586208403874E-2</v>
      </c>
      <c r="R7" s="224">
        <v>2.356867428659944E-2</v>
      </c>
      <c r="S7" s="224">
        <v>2.6723964053410411E-2</v>
      </c>
      <c r="T7" s="224">
        <v>2.7907708480657531E-2</v>
      </c>
      <c r="U7" s="224">
        <v>2.4190864269522671E-2</v>
      </c>
      <c r="V7" s="224">
        <v>2.006953691773183E-2</v>
      </c>
      <c r="W7" s="224">
        <v>2.3856408677678759E-2</v>
      </c>
      <c r="X7" s="224">
        <v>2.1031677499813741E-2</v>
      </c>
      <c r="Y7" s="224">
        <v>2.023563779925442E-2</v>
      </c>
      <c r="DA7" s="177" t="s">
        <v>2446</v>
      </c>
    </row>
    <row r="8" spans="1:105" ht="12" customHeight="1" x14ac:dyDescent="0.25">
      <c r="A8" s="173" t="s">
        <v>93</v>
      </c>
      <c r="B8" s="224">
        <v>0.26812044498200088</v>
      </c>
      <c r="C8" s="224">
        <v>0.26265546411265928</v>
      </c>
      <c r="D8" s="224">
        <v>0.26985540475711961</v>
      </c>
      <c r="E8" s="224">
        <v>0.30320350301172011</v>
      </c>
      <c r="F8" s="224">
        <v>0.28300006499225883</v>
      </c>
      <c r="G8" s="224">
        <v>0.31134129751995199</v>
      </c>
      <c r="H8" s="224">
        <v>0.31287914532169842</v>
      </c>
      <c r="I8" s="224">
        <v>0.37886153168132519</v>
      </c>
      <c r="J8" s="224">
        <v>0.24211842248652021</v>
      </c>
      <c r="K8" s="224">
        <v>0.1729574603652011</v>
      </c>
      <c r="L8" s="224">
        <v>0.14996548749515329</v>
      </c>
      <c r="M8" s="224">
        <v>0.15150322857477791</v>
      </c>
      <c r="N8" s="224">
        <v>0.17339221361224191</v>
      </c>
      <c r="O8" s="224">
        <v>0.21321161438466921</v>
      </c>
      <c r="P8" s="224">
        <v>0.1507379194764667</v>
      </c>
      <c r="Q8" s="224">
        <v>0.15246609184464319</v>
      </c>
      <c r="R8" s="224">
        <v>0.15735879141382589</v>
      </c>
      <c r="S8" s="224">
        <v>0.17842542325862551</v>
      </c>
      <c r="T8" s="224">
        <v>0.1863288203758901</v>
      </c>
      <c r="U8" s="224">
        <v>0.1615129098233733</v>
      </c>
      <c r="V8" s="224">
        <v>0.13399642403327999</v>
      </c>
      <c r="W8" s="224">
        <v>0.1592798810550102</v>
      </c>
      <c r="X8" s="224">
        <v>0.14042025921915149</v>
      </c>
      <c r="Y8" s="224">
        <v>0.135105414452144</v>
      </c>
      <c r="DA8" s="177" t="s">
        <v>2447</v>
      </c>
    </row>
    <row r="9" spans="1:105" ht="12" customHeight="1" x14ac:dyDescent="0.25">
      <c r="A9" s="173" t="s">
        <v>94</v>
      </c>
      <c r="B9" s="224">
        <v>0.11734925359345839</v>
      </c>
      <c r="C9" s="224">
        <v>0.1149573754732994</v>
      </c>
      <c r="D9" s="224">
        <v>0.1181085997695344</v>
      </c>
      <c r="E9" s="224">
        <v>0.13270418362812969</v>
      </c>
      <c r="F9" s="224">
        <v>0.1238616711827821</v>
      </c>
      <c r="G9" s="224">
        <v>0.13626588184738361</v>
      </c>
      <c r="H9" s="224">
        <v>0.13693895730676289</v>
      </c>
      <c r="I9" s="224">
        <v>0.16581770913091881</v>
      </c>
      <c r="J9" s="224">
        <v>0.10596885352001451</v>
      </c>
      <c r="K9" s="224">
        <v>7.569892284282545E-2</v>
      </c>
      <c r="L9" s="224">
        <v>6.5635942173364534E-2</v>
      </c>
      <c r="M9" s="224">
        <v>6.6308970923283389E-2</v>
      </c>
      <c r="N9" s="224">
        <v>7.5889202882980539E-2</v>
      </c>
      <c r="O9" s="224">
        <v>9.331710532994543E-2</v>
      </c>
      <c r="P9" s="224">
        <v>6.5974015297422292E-2</v>
      </c>
      <c r="Q9" s="224">
        <v>6.6730390804332865E-2</v>
      </c>
      <c r="R9" s="224">
        <v>6.8871796479454656E-2</v>
      </c>
      <c r="S9" s="224">
        <v>7.8092106116347051E-2</v>
      </c>
      <c r="T9" s="224">
        <v>8.155121477412193E-2</v>
      </c>
      <c r="U9" s="224">
        <v>7.0689944643172464E-2</v>
      </c>
      <c r="V9" s="224">
        <v>5.8646703892922258E-2</v>
      </c>
      <c r="W9" s="224">
        <v>6.9712606793245702E-2</v>
      </c>
      <c r="X9" s="224">
        <v>6.1458247280894912E-2</v>
      </c>
      <c r="Y9" s="224">
        <v>5.9132079776528332E-2</v>
      </c>
      <c r="DA9" s="177" t="s">
        <v>2448</v>
      </c>
    </row>
    <row r="10" spans="1:105" ht="12" customHeight="1" x14ac:dyDescent="0.25">
      <c r="A10" s="56" t="s">
        <v>95</v>
      </c>
      <c r="B10" s="260">
        <v>0.20488860751734081</v>
      </c>
      <c r="C10" s="260">
        <v>0.20237007782403399</v>
      </c>
      <c r="D10" s="260">
        <v>0.21600300240100359</v>
      </c>
      <c r="E10" s="260">
        <v>0.243970347043314</v>
      </c>
      <c r="F10" s="260">
        <v>0.2247538231650541</v>
      </c>
      <c r="G10" s="260">
        <v>0.24606626484617569</v>
      </c>
      <c r="H10" s="260">
        <v>0.26982272336317797</v>
      </c>
      <c r="I10" s="260">
        <v>0.29560000878994969</v>
      </c>
      <c r="J10" s="260">
        <v>0.1860048025344459</v>
      </c>
      <c r="K10" s="260">
        <v>0.13692715906294631</v>
      </c>
      <c r="L10" s="260">
        <v>0.12537312234326181</v>
      </c>
      <c r="M10" s="260">
        <v>0.1172302126216562</v>
      </c>
      <c r="N10" s="260">
        <v>0.13807190178077919</v>
      </c>
      <c r="O10" s="260">
        <v>0.16482020127460439</v>
      </c>
      <c r="P10" s="260">
        <v>0.1196741482657223</v>
      </c>
      <c r="Q10" s="260">
        <v>0.11664153273017611</v>
      </c>
      <c r="R10" s="260">
        <v>0.1205263219941478</v>
      </c>
      <c r="S10" s="260">
        <v>0.13746821764610839</v>
      </c>
      <c r="T10" s="260">
        <v>0.14429223874451</v>
      </c>
      <c r="U10" s="260">
        <v>0.1197511336463738</v>
      </c>
      <c r="V10" s="260">
        <v>9.8477179952380617E-2</v>
      </c>
      <c r="W10" s="260">
        <v>0.117989756285816</v>
      </c>
      <c r="X10" s="260">
        <v>0.10547655907945409</v>
      </c>
      <c r="Y10" s="260">
        <v>0.10095026989316359</v>
      </c>
      <c r="DA10" s="68" t="s">
        <v>2449</v>
      </c>
    </row>
    <row r="11" spans="1:105" ht="12" customHeight="1" x14ac:dyDescent="0.25">
      <c r="A11" s="37" t="s">
        <v>159</v>
      </c>
      <c r="B11" s="226">
        <v>2.8427769576751059E-2</v>
      </c>
      <c r="C11" s="226">
        <v>2.9473837472437679E-2</v>
      </c>
      <c r="D11" s="226">
        <v>2.668241252597597E-2</v>
      </c>
      <c r="E11" s="226">
        <v>2.9908353189386061E-2</v>
      </c>
      <c r="F11" s="226">
        <v>2.6867486103590351E-2</v>
      </c>
      <c r="G11" s="226">
        <v>2.8593437636682428E-2</v>
      </c>
      <c r="H11" s="226">
        <v>2.992695028227375E-2</v>
      </c>
      <c r="I11" s="226">
        <v>2.513234827576365E-2</v>
      </c>
      <c r="J11" s="226">
        <v>2.415399771631908E-2</v>
      </c>
      <c r="K11" s="226">
        <v>2.5255335705126988E-2</v>
      </c>
      <c r="L11" s="226">
        <v>2.65083837444367E-2</v>
      </c>
      <c r="M11" s="226">
        <v>0</v>
      </c>
      <c r="N11" s="226">
        <v>2.5759786695553739E-2</v>
      </c>
      <c r="O11" s="226">
        <v>3.0009754559490381E-2</v>
      </c>
      <c r="P11" s="226">
        <v>3.0783025943695041E-2</v>
      </c>
      <c r="Q11" s="226">
        <v>0</v>
      </c>
      <c r="R11" s="226">
        <v>0</v>
      </c>
      <c r="S11" s="226">
        <v>1.815343918087926E-2</v>
      </c>
      <c r="T11" s="226">
        <v>1.8603642710979071E-2</v>
      </c>
      <c r="U11" s="226">
        <v>1.443993330992956E-2</v>
      </c>
      <c r="V11" s="226">
        <v>8.5120824387372469E-3</v>
      </c>
      <c r="W11" s="226">
        <v>1.2304973233944361E-2</v>
      </c>
      <c r="X11" s="226">
        <v>5.6349791197426568E-3</v>
      </c>
      <c r="Y11" s="226">
        <v>8.4174249640957752E-3</v>
      </c>
      <c r="DA11" s="69" t="s">
        <v>2450</v>
      </c>
    </row>
    <row r="12" spans="1:105" ht="12" customHeight="1" x14ac:dyDescent="0.25">
      <c r="A12" s="37" t="s">
        <v>35</v>
      </c>
      <c r="B12" s="226">
        <v>5.5317781038378373E-2</v>
      </c>
      <c r="C12" s="226">
        <v>5.7273065193217489E-2</v>
      </c>
      <c r="D12" s="226">
        <v>9.6300699062831577E-2</v>
      </c>
      <c r="E12" s="226">
        <v>0.1047925093264462</v>
      </c>
      <c r="F12" s="226">
        <v>9.5653207450053124E-2</v>
      </c>
      <c r="G12" s="226">
        <v>9.9774280298081774E-2</v>
      </c>
      <c r="H12" s="226">
        <v>0.15279049041784981</v>
      </c>
      <c r="I12" s="226">
        <v>0.1278635209270268</v>
      </c>
      <c r="J12" s="226">
        <v>6.8974090701307542E-2</v>
      </c>
      <c r="K12" s="226">
        <v>5.4032833699336737E-2</v>
      </c>
      <c r="L12" s="226">
        <v>5.7355867483739498E-2</v>
      </c>
      <c r="M12" s="226">
        <v>5.4947787970925602E-2</v>
      </c>
      <c r="N12" s="226">
        <v>5.4943352386771532E-2</v>
      </c>
      <c r="O12" s="226">
        <v>3.7003916059219939E-2</v>
      </c>
      <c r="P12" s="226">
        <v>3.0478880703007579E-2</v>
      </c>
      <c r="Q12" s="226">
        <v>2.0190616412044188E-2</v>
      </c>
      <c r="R12" s="226">
        <v>2.27706599959401E-2</v>
      </c>
      <c r="S12" s="226">
        <v>2.1634687405736389E-2</v>
      </c>
      <c r="T12" s="226">
        <v>2.6441881728651171E-2</v>
      </c>
      <c r="U12" s="226">
        <v>1.57326525273477E-2</v>
      </c>
      <c r="V12" s="226">
        <v>1.0112591359342589E-2</v>
      </c>
      <c r="W12" s="226">
        <v>1.7146944790574849E-2</v>
      </c>
      <c r="X12" s="226">
        <v>3.4046800919607552E-3</v>
      </c>
      <c r="Y12" s="226">
        <v>1.089080747854234E-2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1.364527686578534E-3</v>
      </c>
      <c r="T14" s="226">
        <v>1.2666013802026851E-3</v>
      </c>
      <c r="U14" s="226">
        <v>9.4478389459323243E-4</v>
      </c>
      <c r="V14" s="226">
        <v>7.3786919103589125E-4</v>
      </c>
      <c r="W14" s="226">
        <v>9.1780728799715106E-4</v>
      </c>
      <c r="X14" s="226">
        <v>7.528876222372546E-4</v>
      </c>
      <c r="Y14" s="226">
        <v>7.5808170520741533E-4</v>
      </c>
      <c r="DA14" s="69" t="s">
        <v>2453</v>
      </c>
    </row>
    <row r="15" spans="1:105" ht="12" customHeight="1" x14ac:dyDescent="0.25">
      <c r="A15" s="37" t="s">
        <v>40</v>
      </c>
      <c r="B15" s="226">
        <v>0.1211430569022114</v>
      </c>
      <c r="C15" s="226">
        <v>0.1156231751583788</v>
      </c>
      <c r="D15" s="226">
        <v>9.3019890812196027E-2</v>
      </c>
      <c r="E15" s="226">
        <v>0.1092694845274817</v>
      </c>
      <c r="F15" s="226">
        <v>0.10223312961141071</v>
      </c>
      <c r="G15" s="226">
        <v>0.11769854691141141</v>
      </c>
      <c r="H15" s="226">
        <v>8.7105282663054479E-2</v>
      </c>
      <c r="I15" s="226">
        <v>0.14260413958715931</v>
      </c>
      <c r="J15" s="226">
        <v>9.2876714116819248E-2</v>
      </c>
      <c r="K15" s="226">
        <v>5.7638989658482589E-2</v>
      </c>
      <c r="L15" s="226">
        <v>4.150887111508559E-2</v>
      </c>
      <c r="M15" s="226">
        <v>6.228242465073057E-2</v>
      </c>
      <c r="N15" s="226">
        <v>5.7368762698453923E-2</v>
      </c>
      <c r="O15" s="226">
        <v>9.7806530655894133E-2</v>
      </c>
      <c r="P15" s="226">
        <v>5.8412241619019652E-2</v>
      </c>
      <c r="Q15" s="226">
        <v>9.6450916318131921E-2</v>
      </c>
      <c r="R15" s="226">
        <v>9.7755661998207649E-2</v>
      </c>
      <c r="S15" s="226">
        <v>9.6315563372914192E-2</v>
      </c>
      <c r="T15" s="226">
        <v>9.7980112924677051E-2</v>
      </c>
      <c r="U15" s="226">
        <v>8.8633763914503338E-2</v>
      </c>
      <c r="V15" s="226">
        <v>7.9114636963264887E-2</v>
      </c>
      <c r="W15" s="226">
        <v>8.7620030973299651E-2</v>
      </c>
      <c r="X15" s="226">
        <v>9.5684012245513386E-2</v>
      </c>
      <c r="Y15" s="226">
        <v>8.0883955745318092E-2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1.0179718144581293</v>
      </c>
      <c r="C16" s="261">
        <f t="shared" si="0"/>
        <v>1.0073553438276228</v>
      </c>
      <c r="D16" s="261">
        <f t="shared" si="0"/>
        <v>1.0807141135628391</v>
      </c>
      <c r="E16" s="261">
        <f t="shared" si="0"/>
        <v>1.2190775092380646</v>
      </c>
      <c r="F16" s="261">
        <f t="shared" si="0"/>
        <v>1.1242855915636396</v>
      </c>
      <c r="G16" s="261">
        <f t="shared" si="0"/>
        <v>1.2270879611981367</v>
      </c>
      <c r="H16" s="261">
        <f t="shared" si="0"/>
        <v>1.351418278676189</v>
      </c>
      <c r="I16" s="261">
        <f t="shared" si="0"/>
        <v>1.4772773143759479</v>
      </c>
      <c r="J16" s="261">
        <f t="shared" si="0"/>
        <v>0.93053299910265008</v>
      </c>
      <c r="K16" s="261">
        <f t="shared" si="0"/>
        <v>0.68612595615909022</v>
      </c>
      <c r="L16" s="261">
        <f t="shared" si="0"/>
        <v>0.6288540957312011</v>
      </c>
      <c r="M16" s="261">
        <f t="shared" si="0"/>
        <v>0.58453640482371916</v>
      </c>
      <c r="N16" s="261">
        <f t="shared" si="0"/>
        <v>0.69191204887958069</v>
      </c>
      <c r="O16" s="261">
        <f t="shared" si="0"/>
        <v>0.82531885316882247</v>
      </c>
      <c r="P16" s="261">
        <f t="shared" si="0"/>
        <v>0.60059141323440057</v>
      </c>
      <c r="Q16" s="261">
        <f t="shared" si="0"/>
        <v>0.58096059806871314</v>
      </c>
      <c r="R16" s="261">
        <f t="shared" si="0"/>
        <v>0.60034513993366412</v>
      </c>
      <c r="S16" s="261">
        <f t="shared" si="0"/>
        <v>0.68380883353143807</v>
      </c>
      <c r="T16" s="261">
        <f t="shared" si="0"/>
        <v>0.7261638896213648</v>
      </c>
      <c r="U16" s="261">
        <f t="shared" si="0"/>
        <v>0.59249576279535388</v>
      </c>
      <c r="V16" s="261">
        <f t="shared" si="0"/>
        <v>0.48761013660200953</v>
      </c>
      <c r="W16" s="261">
        <f t="shared" si="0"/>
        <v>0.5843663808481443</v>
      </c>
      <c r="X16" s="261">
        <f t="shared" si="0"/>
        <v>0.51607759554239596</v>
      </c>
      <c r="Y16" s="261">
        <f t="shared" si="0"/>
        <v>0.49812494990346889</v>
      </c>
      <c r="DA16" s="70"/>
    </row>
    <row r="17" spans="1:105" ht="12" customHeight="1" x14ac:dyDescent="0.25">
      <c r="A17" s="60" t="s">
        <v>2404</v>
      </c>
      <c r="B17" s="329">
        <v>0.48913010659592288</v>
      </c>
      <c r="C17" s="329">
        <v>0.50479800352546045</v>
      </c>
      <c r="D17" s="329">
        <v>0.61770576259498711</v>
      </c>
      <c r="E17" s="329">
        <v>0.73290063088408031</v>
      </c>
      <c r="F17" s="329">
        <v>0.61541816178747222</v>
      </c>
      <c r="G17" s="329">
        <v>0.70133536331814361</v>
      </c>
      <c r="H17" s="329">
        <v>0.95908709583375584</v>
      </c>
      <c r="I17" s="329">
        <v>0.76746238194664562</v>
      </c>
      <c r="J17" s="329">
        <v>0.46823731297502302</v>
      </c>
      <c r="K17" s="329">
        <v>0.39922674223603871</v>
      </c>
      <c r="L17" s="329">
        <v>0.42224286669487282</v>
      </c>
      <c r="M17" s="329">
        <v>0.27452440115414112</v>
      </c>
      <c r="N17" s="329">
        <v>0.40635789500828251</v>
      </c>
      <c r="O17" s="329">
        <v>0.33848490746680521</v>
      </c>
      <c r="P17" s="329">
        <v>0.30984332234530593</v>
      </c>
      <c r="Q17" s="329">
        <v>0.1008742496127826</v>
      </c>
      <c r="R17" s="329">
        <v>0.1137643939839334</v>
      </c>
      <c r="S17" s="329">
        <v>0.2260830170312666</v>
      </c>
      <c r="T17" s="329">
        <v>0.29996203503707008</v>
      </c>
      <c r="U17" s="329">
        <v>0.1906631976251876</v>
      </c>
      <c r="V17" s="329">
        <v>0.1033918211193912</v>
      </c>
      <c r="W17" s="329">
        <v>0.17452061349988221</v>
      </c>
      <c r="X17" s="329">
        <v>6.9847098934382734E-2</v>
      </c>
      <c r="Y17" s="329">
        <v>0.1344723465786242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1.2117362606909781E-2</v>
      </c>
      <c r="T18" s="230">
        <v>3.9480017351452828E-3</v>
      </c>
      <c r="U18" s="230">
        <v>2.1181651268666292E-3</v>
      </c>
      <c r="V18" s="230">
        <v>5.1378714810314911E-5</v>
      </c>
      <c r="W18" s="230">
        <v>2.3559911084037349E-4</v>
      </c>
      <c r="X18" s="230">
        <v>1.3064068322880571E-4</v>
      </c>
      <c r="Y18" s="230">
        <v>6.004798430019953E-5</v>
      </c>
      <c r="DA18" s="71" t="s">
        <v>2456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2.2048303306596271E-2</v>
      </c>
      <c r="T19" s="230">
        <v>9.7347435925063536E-2</v>
      </c>
      <c r="U19" s="230">
        <v>4.9631215701469472E-2</v>
      </c>
      <c r="V19" s="230">
        <v>1.153468302426745E-2</v>
      </c>
      <c r="W19" s="230">
        <v>3.459122770314866E-2</v>
      </c>
      <c r="X19" s="230">
        <v>2.6754812348507569E-2</v>
      </c>
      <c r="Y19" s="230">
        <v>4.6347027159714033E-2</v>
      </c>
      <c r="DA19" s="71" t="s">
        <v>2457</v>
      </c>
    </row>
    <row r="20" spans="1:105" ht="12" customHeight="1" x14ac:dyDescent="0.25">
      <c r="A20" s="59" t="s">
        <v>159</v>
      </c>
      <c r="B20" s="230">
        <v>0.12761844680415979</v>
      </c>
      <c r="C20" s="230">
        <v>0.13174098641318949</v>
      </c>
      <c r="D20" s="230">
        <v>0.13657826470667361</v>
      </c>
      <c r="E20" s="230">
        <v>0.13684577846327761</v>
      </c>
      <c r="F20" s="230">
        <v>0.13752559389023311</v>
      </c>
      <c r="G20" s="230">
        <v>0.13134701123498441</v>
      </c>
      <c r="H20" s="230">
        <v>0.13861629694941621</v>
      </c>
      <c r="I20" s="230">
        <v>0.1286440089390683</v>
      </c>
      <c r="J20" s="230">
        <v>0.1236361626075696</v>
      </c>
      <c r="K20" s="230">
        <v>0.12927354008310671</v>
      </c>
      <c r="L20" s="230">
        <v>0.1356874701067283</v>
      </c>
      <c r="M20" s="230">
        <v>0</v>
      </c>
      <c r="N20" s="230">
        <v>0.1318556544565718</v>
      </c>
      <c r="O20" s="230">
        <v>0.15360980563576171</v>
      </c>
      <c r="P20" s="230">
        <v>0.1575679208811199</v>
      </c>
      <c r="Q20" s="230">
        <v>0</v>
      </c>
      <c r="R20" s="230">
        <v>0</v>
      </c>
      <c r="S20" s="230">
        <v>8.8717919902873338E-2</v>
      </c>
      <c r="T20" s="230">
        <v>8.3218309077837296E-2</v>
      </c>
      <c r="U20" s="230">
        <v>6.7321629938341662E-2</v>
      </c>
      <c r="V20" s="230">
        <v>4.2510923784369527E-2</v>
      </c>
      <c r="W20" s="230">
        <v>5.9189029992469409E-2</v>
      </c>
      <c r="X20" s="230">
        <v>2.7024376224326581E-2</v>
      </c>
      <c r="Y20" s="230">
        <v>3.8917691318708952E-2</v>
      </c>
      <c r="DA20" s="71" t="s">
        <v>2458</v>
      </c>
    </row>
    <row r="21" spans="1:105" ht="12" customHeight="1" x14ac:dyDescent="0.25">
      <c r="A21" s="59" t="s">
        <v>32</v>
      </c>
      <c r="B21" s="230">
        <v>0.1191244708791238</v>
      </c>
      <c r="C21" s="230">
        <v>0.1231900207540484</v>
      </c>
      <c r="D21" s="230">
        <v>0</v>
      </c>
      <c r="E21" s="230">
        <v>0.1280575101561493</v>
      </c>
      <c r="F21" s="230">
        <v>0</v>
      </c>
      <c r="G21" s="230">
        <v>0.1226391466649854</v>
      </c>
      <c r="H21" s="230">
        <v>0.12971840543077481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0.24238718891263919</v>
      </c>
      <c r="C22" s="230">
        <v>0.24986699635822271</v>
      </c>
      <c r="D22" s="230">
        <v>0.48112749788831349</v>
      </c>
      <c r="E22" s="230">
        <v>0.46799734226465339</v>
      </c>
      <c r="F22" s="230">
        <v>0.47789256789723922</v>
      </c>
      <c r="G22" s="230">
        <v>0.4473492054181738</v>
      </c>
      <c r="H22" s="230">
        <v>0.69075239345356487</v>
      </c>
      <c r="I22" s="230">
        <v>0.63881837300757738</v>
      </c>
      <c r="J22" s="230">
        <v>0.34460115036745342</v>
      </c>
      <c r="K22" s="230">
        <v>0.269953202152932</v>
      </c>
      <c r="L22" s="230">
        <v>0.2865553965881445</v>
      </c>
      <c r="M22" s="230">
        <v>0.27452440115414112</v>
      </c>
      <c r="N22" s="230">
        <v>0.27450224055171069</v>
      </c>
      <c r="O22" s="230">
        <v>0.1848751018310435</v>
      </c>
      <c r="P22" s="230">
        <v>0.152275401464186</v>
      </c>
      <c r="Q22" s="230">
        <v>0.1008742496127826</v>
      </c>
      <c r="R22" s="230">
        <v>0.1137643939839334</v>
      </c>
      <c r="S22" s="230">
        <v>0.1031994312148872</v>
      </c>
      <c r="T22" s="230">
        <v>0.11544828829902409</v>
      </c>
      <c r="U22" s="230">
        <v>7.1592186858509807E-2</v>
      </c>
      <c r="V22" s="230">
        <v>4.9294835595943942E-2</v>
      </c>
      <c r="W22" s="230">
        <v>8.0504756693423815E-2</v>
      </c>
      <c r="X22" s="230">
        <v>1.5937269678319769E-2</v>
      </c>
      <c r="Y22" s="230">
        <v>4.9147580115901028E-2</v>
      </c>
      <c r="DA22" s="71" t="s">
        <v>2460</v>
      </c>
    </row>
    <row r="23" spans="1:105" ht="12" customHeight="1" x14ac:dyDescent="0.25">
      <c r="A23" s="60" t="s">
        <v>2411</v>
      </c>
      <c r="B23" s="329">
        <v>0.52884170786220641</v>
      </c>
      <c r="C23" s="329">
        <v>0.50255734030216237</v>
      </c>
      <c r="D23" s="329">
        <v>0.46300835096785209</v>
      </c>
      <c r="E23" s="329">
        <v>0.48617687835398432</v>
      </c>
      <c r="F23" s="329">
        <v>0.50886742977616739</v>
      </c>
      <c r="G23" s="329">
        <v>0.52575259787999318</v>
      </c>
      <c r="H23" s="329">
        <v>0.39233118284243312</v>
      </c>
      <c r="I23" s="329">
        <v>0.70981493242930238</v>
      </c>
      <c r="J23" s="329">
        <v>0.46229568612762711</v>
      </c>
      <c r="K23" s="329">
        <v>0.28689921392305151</v>
      </c>
      <c r="L23" s="329">
        <v>0.20661122903632831</v>
      </c>
      <c r="M23" s="329">
        <v>0.31001200366957798</v>
      </c>
      <c r="N23" s="329">
        <v>0.28555415387129818</v>
      </c>
      <c r="O23" s="329">
        <v>0.48683394570201732</v>
      </c>
      <c r="P23" s="329">
        <v>0.2907480908890947</v>
      </c>
      <c r="Q23" s="329">
        <v>0.48008634845593051</v>
      </c>
      <c r="R23" s="329">
        <v>0.48658074594973078</v>
      </c>
      <c r="S23" s="329">
        <v>0.45772581650017141</v>
      </c>
      <c r="T23" s="329">
        <v>0.42620185458429471</v>
      </c>
      <c r="U23" s="329">
        <v>0.4018325651701663</v>
      </c>
      <c r="V23" s="329">
        <v>0.38421831548261831</v>
      </c>
      <c r="W23" s="329">
        <v>0.40984576734826211</v>
      </c>
      <c r="X23" s="329">
        <v>0.44623049660801328</v>
      </c>
      <c r="Y23" s="329">
        <v>0.36365260332484473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0.41390694953131546</v>
      </c>
      <c r="C24" s="261">
        <f t="shared" si="1"/>
        <v>0.41232646652490701</v>
      </c>
      <c r="D24" s="261">
        <f t="shared" si="1"/>
        <v>0.4554612947495757</v>
      </c>
      <c r="E24" s="261">
        <f t="shared" si="1"/>
        <v>0.51516780953763153</v>
      </c>
      <c r="F24" s="261">
        <f t="shared" si="1"/>
        <v>0.47240144279403395</v>
      </c>
      <c r="G24" s="261">
        <f t="shared" si="1"/>
        <v>0.51544125376444661</v>
      </c>
      <c r="H24" s="261">
        <f t="shared" si="1"/>
        <v>0.57627144744848158</v>
      </c>
      <c r="I24" s="261">
        <f t="shared" si="1"/>
        <v>0.61617092982931698</v>
      </c>
      <c r="J24" s="261">
        <f t="shared" si="1"/>
        <v>0.38455304821843189</v>
      </c>
      <c r="K24" s="261">
        <f t="shared" si="1"/>
        <v>0.28748204911383646</v>
      </c>
      <c r="L24" s="261">
        <f t="shared" si="1"/>
        <v>0.26618742520939964</v>
      </c>
      <c r="M24" s="261">
        <f t="shared" si="1"/>
        <v>0.24195062424572869</v>
      </c>
      <c r="N24" s="261">
        <f t="shared" si="1"/>
        <v>0.29038513187756287</v>
      </c>
      <c r="O24" s="261">
        <f t="shared" si="1"/>
        <v>0.33216609080222126</v>
      </c>
      <c r="P24" s="261">
        <f t="shared" si="1"/>
        <v>0.24672002639947183</v>
      </c>
      <c r="Q24" s="261">
        <f t="shared" si="1"/>
        <v>0.21980166537673079</v>
      </c>
      <c r="R24" s="261">
        <f t="shared" si="1"/>
        <v>0.23004202872268675</v>
      </c>
      <c r="S24" s="261">
        <f t="shared" si="1"/>
        <v>0.26308868878718117</v>
      </c>
      <c r="T24" s="261">
        <f t="shared" si="1"/>
        <v>0.28145482738533278</v>
      </c>
      <c r="U24" s="261">
        <f t="shared" si="1"/>
        <v>0.21786521977504902</v>
      </c>
      <c r="V24" s="261">
        <f t="shared" si="1"/>
        <v>0.16991849707767562</v>
      </c>
      <c r="W24" s="261">
        <f t="shared" si="1"/>
        <v>0.21592595475755375</v>
      </c>
      <c r="X24" s="261">
        <f t="shared" si="1"/>
        <v>0.15400224331542287</v>
      </c>
      <c r="Y24" s="261">
        <f t="shared" si="1"/>
        <v>0.17725669321631776</v>
      </c>
      <c r="DA24" s="70"/>
    </row>
    <row r="25" spans="1:105" ht="12" customHeight="1" x14ac:dyDescent="0.25">
      <c r="A25" s="60" t="s">
        <v>2414</v>
      </c>
      <c r="B25" s="262">
        <v>0.28152905939063783</v>
      </c>
      <c r="C25" s="262">
        <v>0.2826467765800077</v>
      </c>
      <c r="D25" s="262">
        <v>0.3222268107951568</v>
      </c>
      <c r="E25" s="262">
        <v>0.36546852041908418</v>
      </c>
      <c r="F25" s="262">
        <v>0.33267710541325429</v>
      </c>
      <c r="G25" s="262">
        <v>0.36172412830570361</v>
      </c>
      <c r="H25" s="262">
        <v>0.42179504737580031</v>
      </c>
      <c r="I25" s="262">
        <v>0.42911734567311399</v>
      </c>
      <c r="J25" s="262">
        <v>0.26501301860559739</v>
      </c>
      <c r="K25" s="262">
        <v>0.2020885473658732</v>
      </c>
      <c r="L25" s="262">
        <v>0.1921456458521438</v>
      </c>
      <c r="M25" s="262">
        <v>0.16714962296596331</v>
      </c>
      <c r="N25" s="262">
        <v>0.2047769813825451</v>
      </c>
      <c r="O25" s="262">
        <v>0.22689808832809069</v>
      </c>
      <c r="P25" s="262">
        <v>0.17229687770661639</v>
      </c>
      <c r="Q25" s="262">
        <v>0.14452527398575149</v>
      </c>
      <c r="R25" s="262">
        <v>0.15234998698432681</v>
      </c>
      <c r="S25" s="262">
        <v>0.17499551454222631</v>
      </c>
      <c r="T25" s="262">
        <v>0.18945954475995341</v>
      </c>
      <c r="U25" s="262">
        <v>0.13812218401239029</v>
      </c>
      <c r="V25" s="262">
        <v>0.1037610509302475</v>
      </c>
      <c r="W25" s="262">
        <v>0.1372854221516355</v>
      </c>
      <c r="X25" s="262">
        <v>8.4673186183333665E-2</v>
      </c>
      <c r="Y25" s="262">
        <v>0.11055171026375971</v>
      </c>
      <c r="DA25" s="72" t="s">
        <v>2462</v>
      </c>
    </row>
    <row r="26" spans="1:105" ht="12" customHeight="1" x14ac:dyDescent="0.25">
      <c r="A26" s="60" t="s">
        <v>2416</v>
      </c>
      <c r="B26" s="262">
        <v>0.13237789014067761</v>
      </c>
      <c r="C26" s="262">
        <v>0.12967968994489931</v>
      </c>
      <c r="D26" s="262">
        <v>0.13323448395441889</v>
      </c>
      <c r="E26" s="262">
        <v>0.1496992891185473</v>
      </c>
      <c r="F26" s="262">
        <v>0.13972433738077969</v>
      </c>
      <c r="G26" s="262">
        <v>0.153717125458743</v>
      </c>
      <c r="H26" s="262">
        <v>0.15447640007268121</v>
      </c>
      <c r="I26" s="262">
        <v>0.18705358415620299</v>
      </c>
      <c r="J26" s="262">
        <v>0.1195400296128345</v>
      </c>
      <c r="K26" s="262">
        <v>8.5393501747963271E-2</v>
      </c>
      <c r="L26" s="262">
        <v>7.4041779357255838E-2</v>
      </c>
      <c r="M26" s="262">
        <v>7.4801001279765383E-2</v>
      </c>
      <c r="N26" s="262">
        <v>8.5608150495017757E-2</v>
      </c>
      <c r="O26" s="262">
        <v>0.1052680024741306</v>
      </c>
      <c r="P26" s="262">
        <v>7.442314869285542E-2</v>
      </c>
      <c r="Q26" s="262">
        <v>7.5276391390979289E-2</v>
      </c>
      <c r="R26" s="262">
        <v>7.7692041738359946E-2</v>
      </c>
      <c r="S26" s="262">
        <v>8.8093174244954858E-2</v>
      </c>
      <c r="T26" s="262">
        <v>9.1995282625379343E-2</v>
      </c>
      <c r="U26" s="262">
        <v>7.9743035762658732E-2</v>
      </c>
      <c r="V26" s="262">
        <v>6.615744614742812E-2</v>
      </c>
      <c r="W26" s="262">
        <v>7.8640532605918245E-2</v>
      </c>
      <c r="X26" s="262">
        <v>6.93290571320892E-2</v>
      </c>
      <c r="Y26" s="262">
        <v>6.6704982952558042E-2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1.2464960993364851</v>
      </c>
      <c r="C27" s="261">
        <f t="shared" si="2"/>
        <v>1.2334963393807625</v>
      </c>
      <c r="D27" s="261">
        <f t="shared" si="2"/>
        <v>1.3233234043626607</v>
      </c>
      <c r="E27" s="261">
        <f t="shared" si="2"/>
        <v>1.4927479704955897</v>
      </c>
      <c r="F27" s="261">
        <f t="shared" si="2"/>
        <v>1.3766762345677224</v>
      </c>
      <c r="G27" s="261">
        <f t="shared" si="2"/>
        <v>1.502556687181392</v>
      </c>
      <c r="H27" s="261">
        <f t="shared" si="2"/>
        <v>1.6547978922565578</v>
      </c>
      <c r="I27" s="261">
        <f t="shared" si="2"/>
        <v>1.8089109971950392</v>
      </c>
      <c r="J27" s="261">
        <f t="shared" si="2"/>
        <v>1.1394281621665105</v>
      </c>
      <c r="K27" s="261">
        <f t="shared" si="2"/>
        <v>0.84015423203153838</v>
      </c>
      <c r="L27" s="261">
        <f t="shared" si="2"/>
        <v>0.770025423344328</v>
      </c>
      <c r="M27" s="261">
        <f t="shared" si="2"/>
        <v>0.71575886304945213</v>
      </c>
      <c r="N27" s="261">
        <f t="shared" si="2"/>
        <v>0.8472392435260172</v>
      </c>
      <c r="O27" s="261">
        <f t="shared" si="2"/>
        <v>1.0105945140842727</v>
      </c>
      <c r="P27" s="261">
        <f t="shared" si="2"/>
        <v>0.73541805702171492</v>
      </c>
      <c r="Q27" s="261">
        <f t="shared" si="2"/>
        <v>0.71138032416577113</v>
      </c>
      <c r="R27" s="261">
        <f t="shared" si="2"/>
        <v>0.73511649787795608</v>
      </c>
      <c r="S27" s="261">
        <f t="shared" si="2"/>
        <v>0.83731693901808746</v>
      </c>
      <c r="T27" s="261">
        <f t="shared" si="2"/>
        <v>0.88918027300575309</v>
      </c>
      <c r="U27" s="261">
        <f t="shared" si="2"/>
        <v>0.72550501566778025</v>
      </c>
      <c r="V27" s="261">
        <f t="shared" si="2"/>
        <v>0.59707363665552204</v>
      </c>
      <c r="W27" s="261">
        <f t="shared" si="2"/>
        <v>0.71555067042629927</v>
      </c>
      <c r="X27" s="261">
        <f t="shared" si="2"/>
        <v>0.63193174964375021</v>
      </c>
      <c r="Y27" s="261">
        <f t="shared" si="2"/>
        <v>0.60994891824914577</v>
      </c>
      <c r="DA27" s="70"/>
    </row>
    <row r="28" spans="1:105" ht="12" customHeight="1" x14ac:dyDescent="0.25">
      <c r="A28" s="60" t="s">
        <v>2419</v>
      </c>
      <c r="B28" s="329">
        <v>0.59893482440317092</v>
      </c>
      <c r="C28" s="329">
        <v>0.6181200043168904</v>
      </c>
      <c r="D28" s="329">
        <v>0.75637440317753546</v>
      </c>
      <c r="E28" s="329">
        <v>0.89742934393969032</v>
      </c>
      <c r="F28" s="329">
        <v>0.75357325933159869</v>
      </c>
      <c r="G28" s="329">
        <v>0.85877799589976755</v>
      </c>
      <c r="H28" s="329">
        <v>1.1743923622454151</v>
      </c>
      <c r="I28" s="329">
        <v>0.93974985544487244</v>
      </c>
      <c r="J28" s="329">
        <v>0.57335181180615058</v>
      </c>
      <c r="K28" s="329">
        <v>0.48884907212576117</v>
      </c>
      <c r="L28" s="329">
        <v>0.51703208166719117</v>
      </c>
      <c r="M28" s="329">
        <v>0.33615232794384631</v>
      </c>
      <c r="N28" s="329">
        <v>0.49758109592850908</v>
      </c>
      <c r="O28" s="329">
        <v>0.41447131526547593</v>
      </c>
      <c r="P28" s="329">
        <v>0.37939998654527252</v>
      </c>
      <c r="Q28" s="329">
        <v>0.1235194893217746</v>
      </c>
      <c r="R28" s="329">
        <v>0.13930333957216329</v>
      </c>
      <c r="S28" s="329">
        <v>0.27683634738522439</v>
      </c>
      <c r="T28" s="329">
        <v>0.36730045106580023</v>
      </c>
      <c r="U28" s="329">
        <v>0.23346513994920931</v>
      </c>
      <c r="V28" s="329">
        <v>0.1266022299421117</v>
      </c>
      <c r="W28" s="329">
        <v>0.2136987104080191</v>
      </c>
      <c r="X28" s="329">
        <v>8.5527059919652315E-2</v>
      </c>
      <c r="Y28" s="329">
        <v>0.1646600162187235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1.4837586865603811E-2</v>
      </c>
      <c r="T29" s="230">
        <v>4.8342878389534081E-3</v>
      </c>
      <c r="U29" s="230">
        <v>2.59367158391832E-3</v>
      </c>
      <c r="V29" s="230">
        <v>6.2912712012630506E-5</v>
      </c>
      <c r="W29" s="230">
        <v>2.8848870715147778E-4</v>
      </c>
      <c r="X29" s="230">
        <v>1.5996818354547629E-4</v>
      </c>
      <c r="Y29" s="230">
        <v>7.3528144041060632E-5</v>
      </c>
      <c r="DA29" s="71" t="s">
        <v>2465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2.6997922416240341E-2</v>
      </c>
      <c r="T30" s="230">
        <v>0.11920094194905741</v>
      </c>
      <c r="U30" s="230">
        <v>6.0772917185472827E-2</v>
      </c>
      <c r="V30" s="230">
        <v>1.412410166236831E-2</v>
      </c>
      <c r="W30" s="230">
        <v>4.2356605350794281E-2</v>
      </c>
      <c r="X30" s="230">
        <v>3.2760994712458247E-2</v>
      </c>
      <c r="Y30" s="230">
        <v>5.6751461828221238E-2</v>
      </c>
      <c r="DA30" s="71" t="s">
        <v>2466</v>
      </c>
    </row>
    <row r="31" spans="1:105" ht="12" customHeight="1" x14ac:dyDescent="0.25">
      <c r="A31" s="59" t="s">
        <v>159</v>
      </c>
      <c r="B31" s="230">
        <v>0.15626748588264469</v>
      </c>
      <c r="C31" s="230">
        <v>0.16131549356717079</v>
      </c>
      <c r="D31" s="230">
        <v>0.1672386914775596</v>
      </c>
      <c r="E31" s="230">
        <v>0.1675662593427889</v>
      </c>
      <c r="F31" s="230">
        <v>0.1683986863962037</v>
      </c>
      <c r="G31" s="230">
        <v>0.16083307498161351</v>
      </c>
      <c r="H31" s="230">
        <v>0.1697342411625504</v>
      </c>
      <c r="I31" s="230">
        <v>0.15752327625192039</v>
      </c>
      <c r="J31" s="230">
        <v>0.15139121951947301</v>
      </c>
      <c r="K31" s="230">
        <v>0.158294130714008</v>
      </c>
      <c r="L31" s="230">
        <v>0.16614792257966729</v>
      </c>
      <c r="M31" s="230">
        <v>0</v>
      </c>
      <c r="N31" s="230">
        <v>0.1614559034162103</v>
      </c>
      <c r="O31" s="230">
        <v>0.188093639553994</v>
      </c>
      <c r="P31" s="230">
        <v>0.1929403112830039</v>
      </c>
      <c r="Q31" s="230">
        <v>0</v>
      </c>
      <c r="R31" s="230">
        <v>0</v>
      </c>
      <c r="S31" s="230">
        <v>0.1086341876361714</v>
      </c>
      <c r="T31" s="230">
        <v>0.1018999702993926</v>
      </c>
      <c r="U31" s="230">
        <v>8.2434648904091828E-2</v>
      </c>
      <c r="V31" s="230">
        <v>5.2054192389023902E-2</v>
      </c>
      <c r="W31" s="230">
        <v>7.2476363256085002E-2</v>
      </c>
      <c r="X31" s="230">
        <v>3.309107292774683E-2</v>
      </c>
      <c r="Y31" s="230">
        <v>4.7654315900459931E-2</v>
      </c>
      <c r="DA31" s="71" t="s">
        <v>2467</v>
      </c>
    </row>
    <row r="32" spans="1:105" ht="12" customHeight="1" x14ac:dyDescent="0.25">
      <c r="A32" s="59" t="s">
        <v>32</v>
      </c>
      <c r="B32" s="230">
        <v>0.1458666990356618</v>
      </c>
      <c r="C32" s="230">
        <v>0.1508449233723041</v>
      </c>
      <c r="D32" s="230">
        <v>0</v>
      </c>
      <c r="E32" s="230">
        <v>0.15680511447691761</v>
      </c>
      <c r="F32" s="230">
        <v>0</v>
      </c>
      <c r="G32" s="230">
        <v>0.15017038367141081</v>
      </c>
      <c r="H32" s="230">
        <v>0.15883886379278561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0.29680063948486429</v>
      </c>
      <c r="C33" s="230">
        <v>0.30595958737741541</v>
      </c>
      <c r="D33" s="230">
        <v>0.58913571169997592</v>
      </c>
      <c r="E33" s="230">
        <v>0.57305797011998383</v>
      </c>
      <c r="F33" s="230">
        <v>0.58517457293539499</v>
      </c>
      <c r="G33" s="230">
        <v>0.5477745372467433</v>
      </c>
      <c r="H33" s="230">
        <v>0.84581925729007945</v>
      </c>
      <c r="I33" s="230">
        <v>0.78222657919295213</v>
      </c>
      <c r="J33" s="230">
        <v>0.42196059228667748</v>
      </c>
      <c r="K33" s="230">
        <v>0.33055494141175318</v>
      </c>
      <c r="L33" s="230">
        <v>0.35088415908752379</v>
      </c>
      <c r="M33" s="230">
        <v>0.33615232794384631</v>
      </c>
      <c r="N33" s="230">
        <v>0.33612519251229878</v>
      </c>
      <c r="O33" s="230">
        <v>0.2263776757114819</v>
      </c>
      <c r="P33" s="230">
        <v>0.18645967526226859</v>
      </c>
      <c r="Q33" s="230">
        <v>0.1235194893217746</v>
      </c>
      <c r="R33" s="230">
        <v>0.13930333957216329</v>
      </c>
      <c r="S33" s="230">
        <v>0.12636665046720891</v>
      </c>
      <c r="T33" s="230">
        <v>0.14136525097839681</v>
      </c>
      <c r="U33" s="230">
        <v>8.7663902275726319E-2</v>
      </c>
      <c r="V33" s="230">
        <v>6.0361023178706841E-2</v>
      </c>
      <c r="W33" s="230">
        <v>9.8577253093988348E-2</v>
      </c>
      <c r="X33" s="230">
        <v>1.951502409590174E-2</v>
      </c>
      <c r="Y33" s="230">
        <v>6.0180710346001261E-2</v>
      </c>
      <c r="DA33" s="71" t="s">
        <v>2469</v>
      </c>
    </row>
    <row r="34" spans="1:105" ht="12" customHeight="1" x14ac:dyDescent="0.25">
      <c r="A34" s="60" t="s">
        <v>2426</v>
      </c>
      <c r="B34" s="329">
        <v>0.64756127493331417</v>
      </c>
      <c r="C34" s="329">
        <v>0.61537633506387213</v>
      </c>
      <c r="D34" s="329">
        <v>0.56694900118512526</v>
      </c>
      <c r="E34" s="329">
        <v>0.5953186265558994</v>
      </c>
      <c r="F34" s="329">
        <v>0.62310297523612368</v>
      </c>
      <c r="G34" s="329">
        <v>0.64377869128162446</v>
      </c>
      <c r="H34" s="329">
        <v>0.48040553001114272</v>
      </c>
      <c r="I34" s="329">
        <v>0.86916114175016679</v>
      </c>
      <c r="J34" s="329">
        <v>0.56607635036035986</v>
      </c>
      <c r="K34" s="329">
        <v>0.35130515990577721</v>
      </c>
      <c r="L34" s="329">
        <v>0.25299334167713677</v>
      </c>
      <c r="M34" s="329">
        <v>0.37960653510560582</v>
      </c>
      <c r="N34" s="329">
        <v>0.34965814759750807</v>
      </c>
      <c r="O34" s="329">
        <v>0.59612319881879672</v>
      </c>
      <c r="P34" s="329">
        <v>0.35601807047644241</v>
      </c>
      <c r="Q34" s="329">
        <v>0.58786083484399654</v>
      </c>
      <c r="R34" s="329">
        <v>0.59581315830579284</v>
      </c>
      <c r="S34" s="329">
        <v>0.56048059163286301</v>
      </c>
      <c r="T34" s="329">
        <v>0.52187982193995286</v>
      </c>
      <c r="U34" s="329">
        <v>0.492039875718571</v>
      </c>
      <c r="V34" s="329">
        <v>0.47047140671341031</v>
      </c>
      <c r="W34" s="329">
        <v>0.50185196001828014</v>
      </c>
      <c r="X34" s="329">
        <v>0.54640468972409784</v>
      </c>
      <c r="Y34" s="329">
        <v>0.44528890203042221</v>
      </c>
      <c r="DA34" s="72" t="s">
        <v>2470</v>
      </c>
    </row>
    <row r="35" spans="1:105" ht="12" customHeight="1" x14ac:dyDescent="0.25">
      <c r="A35" s="57" t="s">
        <v>2428</v>
      </c>
      <c r="B35" s="261">
        <v>1.190808940555617</v>
      </c>
      <c r="C35" s="261">
        <v>1.260501195819032</v>
      </c>
      <c r="D35" s="261">
        <v>1.413668661121025</v>
      </c>
      <c r="E35" s="261">
        <v>1.5982224864767851</v>
      </c>
      <c r="F35" s="261">
        <v>1.5161624636344491</v>
      </c>
      <c r="G35" s="261">
        <v>1.476341687931058</v>
      </c>
      <c r="H35" s="261">
        <v>1.745737445245052</v>
      </c>
      <c r="I35" s="261">
        <v>1.7339172190507151</v>
      </c>
      <c r="J35" s="261">
        <v>1.0089896143194781</v>
      </c>
      <c r="K35" s="261">
        <v>0.78571466032136339</v>
      </c>
      <c r="L35" s="261">
        <v>0.7746608557738599</v>
      </c>
      <c r="M35" s="261">
        <v>0.68054128406870484</v>
      </c>
      <c r="N35" s="261">
        <v>0.82859239366891779</v>
      </c>
      <c r="O35" s="261">
        <v>1.6540658884708881</v>
      </c>
      <c r="P35" s="261">
        <v>1.271613479867947</v>
      </c>
      <c r="Q35" s="261">
        <v>1.2223506136053319</v>
      </c>
      <c r="R35" s="261">
        <v>1.304690193875895</v>
      </c>
      <c r="S35" s="261">
        <v>1.516328806028604</v>
      </c>
      <c r="T35" s="261">
        <v>1.5368866165420461</v>
      </c>
      <c r="U35" s="261">
        <v>0.54678587164314862</v>
      </c>
      <c r="V35" s="261">
        <v>0.40359721350469879</v>
      </c>
      <c r="W35" s="261">
        <v>0.53953492565182348</v>
      </c>
      <c r="X35" s="261">
        <v>0.39726915226262088</v>
      </c>
      <c r="Y35" s="261">
        <v>0.49340857591649068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8.7792603128181677E-3</v>
      </c>
      <c r="T36" s="229">
        <v>2.972061078692538E-3</v>
      </c>
      <c r="U36" s="229">
        <v>5.6704291287436219E-3</v>
      </c>
      <c r="V36" s="229">
        <v>1.846406851093423E-4</v>
      </c>
      <c r="W36" s="229">
        <v>6.4042295271602746E-4</v>
      </c>
      <c r="X36" s="229">
        <v>5.8024719094801195E-4</v>
      </c>
      <c r="Y36" s="229">
        <v>1.5636009897935019E-4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1.613364303252264E-2</v>
      </c>
      <c r="T38" s="229">
        <v>7.4013741537388281E-2</v>
      </c>
      <c r="U38" s="229">
        <v>0.13418948101260969</v>
      </c>
      <c r="V38" s="229">
        <v>4.1865595940747798E-2</v>
      </c>
      <c r="W38" s="229">
        <v>9.4965676089865905E-2</v>
      </c>
      <c r="X38" s="229">
        <v>0.120017329672041</v>
      </c>
      <c r="Y38" s="229">
        <v>0.1218868440730435</v>
      </c>
      <c r="DA38" s="73" t="s">
        <v>2474</v>
      </c>
    </row>
    <row r="39" spans="1:105" ht="12" customHeight="1" x14ac:dyDescent="0.25">
      <c r="A39" s="46" t="s">
        <v>159</v>
      </c>
      <c r="B39" s="229">
        <v>0.21869779191048019</v>
      </c>
      <c r="C39" s="229">
        <v>0.20371499226135589</v>
      </c>
      <c r="D39" s="229">
        <v>0.19052218552076719</v>
      </c>
      <c r="E39" s="229">
        <v>0.18610210840830679</v>
      </c>
      <c r="F39" s="229">
        <v>0.18713962845688101</v>
      </c>
      <c r="G39" s="229">
        <v>0.20599888183010001</v>
      </c>
      <c r="H39" s="229">
        <v>0.1801375807928956</v>
      </c>
      <c r="I39" s="229">
        <v>0.21885243573813609</v>
      </c>
      <c r="J39" s="229">
        <v>0.23673357588838101</v>
      </c>
      <c r="K39" s="229">
        <v>0.21660461622811661</v>
      </c>
      <c r="L39" s="229">
        <v>0.1937028787647801</v>
      </c>
      <c r="M39" s="229">
        <v>0</v>
      </c>
      <c r="N39" s="229">
        <v>0.2073848546508667</v>
      </c>
      <c r="O39" s="229">
        <v>0.12970894356067281</v>
      </c>
      <c r="P39" s="229">
        <v>0.11557599920375509</v>
      </c>
      <c r="Q39" s="229">
        <v>0</v>
      </c>
      <c r="R39" s="229">
        <v>0</v>
      </c>
      <c r="S39" s="229">
        <v>6.6153066847688166E-2</v>
      </c>
      <c r="T39" s="229">
        <v>6.4474516259800163E-2</v>
      </c>
      <c r="U39" s="229">
        <v>0.18548104980583019</v>
      </c>
      <c r="V39" s="229">
        <v>0.15722931367795359</v>
      </c>
      <c r="W39" s="229">
        <v>0.16558586994171051</v>
      </c>
      <c r="X39" s="229">
        <v>0.12353189165304269</v>
      </c>
      <c r="Y39" s="229">
        <v>0.10429497445773191</v>
      </c>
      <c r="DA39" s="73" t="s">
        <v>2475</v>
      </c>
    </row>
    <row r="40" spans="1:105" ht="12" customHeight="1" x14ac:dyDescent="0.25">
      <c r="A40" s="46" t="s">
        <v>32</v>
      </c>
      <c r="B40" s="229">
        <v>0.19791071960911641</v>
      </c>
      <c r="C40" s="229">
        <v>0.184677930428016</v>
      </c>
      <c r="D40" s="229">
        <v>0</v>
      </c>
      <c r="E40" s="229">
        <v>0.16883494171593669</v>
      </c>
      <c r="F40" s="229">
        <v>0</v>
      </c>
      <c r="G40" s="229">
        <v>0.18647094759614091</v>
      </c>
      <c r="H40" s="229">
        <v>0.16342896279151489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3.218974723939345E-3</v>
      </c>
      <c r="T41" s="229">
        <v>2.532963717469579E-3</v>
      </c>
      <c r="U41" s="229">
        <v>1.2664818582488291E-3</v>
      </c>
      <c r="V41" s="229">
        <v>1.8997227897051979E-3</v>
      </c>
      <c r="W41" s="229">
        <v>2.5329637173099628E-3</v>
      </c>
      <c r="X41" s="229">
        <v>2.5329637208704671E-3</v>
      </c>
      <c r="Y41" s="229">
        <v>6.3324092904421935E-4</v>
      </c>
      <c r="DA41" s="73" t="s">
        <v>2477</v>
      </c>
    </row>
    <row r="42" spans="1:105" ht="12" customHeight="1" x14ac:dyDescent="0.25">
      <c r="A42" s="46" t="s">
        <v>35</v>
      </c>
      <c r="B42" s="229">
        <v>0.40664426335607751</v>
      </c>
      <c r="C42" s="229">
        <v>0.37825529965286181</v>
      </c>
      <c r="D42" s="229">
        <v>0.65704964893815365</v>
      </c>
      <c r="E42" s="229">
        <v>0.62307068738598448</v>
      </c>
      <c r="F42" s="229">
        <v>0.63662920067083562</v>
      </c>
      <c r="G42" s="229">
        <v>0.68685550407440166</v>
      </c>
      <c r="H42" s="229">
        <v>0.87879277177828097</v>
      </c>
      <c r="I42" s="229">
        <v>1.063930506529158</v>
      </c>
      <c r="J42" s="229">
        <v>0.64595923054193094</v>
      </c>
      <c r="K42" s="229">
        <v>0.44281323619271729</v>
      </c>
      <c r="L42" s="229">
        <v>0.40047827930396518</v>
      </c>
      <c r="M42" s="229">
        <v>0.48200062317279962</v>
      </c>
      <c r="N42" s="229">
        <v>0.42266687805612119</v>
      </c>
      <c r="O42" s="229">
        <v>0.15282818422117861</v>
      </c>
      <c r="P42" s="229">
        <v>0.10934618864233089</v>
      </c>
      <c r="Q42" s="229">
        <v>8.9223776044567132E-2</v>
      </c>
      <c r="R42" s="229">
        <v>9.2722733003431507E-2</v>
      </c>
      <c r="S42" s="229">
        <v>7.5333818306151171E-2</v>
      </c>
      <c r="T42" s="229">
        <v>8.7565039518763182E-2</v>
      </c>
      <c r="U42" s="229">
        <v>0.1931010325966776</v>
      </c>
      <c r="V42" s="229">
        <v>0.1784877616221287</v>
      </c>
      <c r="W42" s="229">
        <v>0.22048428350378299</v>
      </c>
      <c r="X42" s="229">
        <v>7.1320007383263759E-2</v>
      </c>
      <c r="Y42" s="229">
        <v>0.12894143428070709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4.2718696806146331E-2</v>
      </c>
      <c r="C44" s="229">
        <v>4.2718696797385762E-2</v>
      </c>
      <c r="D44" s="229">
        <v>4.2718696806636543E-2</v>
      </c>
      <c r="E44" s="229">
        <v>4.2718696805910367E-2</v>
      </c>
      <c r="F44" s="229">
        <v>4.2718696803246102E-2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1.425665991665284E-2</v>
      </c>
      <c r="R44" s="229">
        <v>5.697535671618912E-2</v>
      </c>
      <c r="S44" s="229">
        <v>5.6975356710442342E-2</v>
      </c>
      <c r="T44" s="229">
        <v>1.435922581515142E-2</v>
      </c>
      <c r="U44" s="229">
        <v>2.707739724103856E-2</v>
      </c>
      <c r="V44" s="229">
        <v>1.2820737345774951E-2</v>
      </c>
      <c r="W44" s="229">
        <v>4.3436658088095853E-2</v>
      </c>
      <c r="X44" s="229">
        <v>5.5898414855462972E-2</v>
      </c>
      <c r="Y44" s="229">
        <v>2.0359330877520721E-2</v>
      </c>
      <c r="DA44" s="73" t="s">
        <v>2480</v>
      </c>
    </row>
    <row r="45" spans="1:105" ht="12" customHeight="1" x14ac:dyDescent="0.25">
      <c r="A45" s="46" t="s">
        <v>39</v>
      </c>
      <c r="B45" s="229">
        <v>0.32483746887379689</v>
      </c>
      <c r="C45" s="229">
        <v>0.45113427667941253</v>
      </c>
      <c r="D45" s="229">
        <v>0.52337812985546761</v>
      </c>
      <c r="E45" s="229">
        <v>0.57749605216064637</v>
      </c>
      <c r="F45" s="229">
        <v>0.64967493770348661</v>
      </c>
      <c r="G45" s="229">
        <v>0.39701635443041527</v>
      </c>
      <c r="H45" s="229">
        <v>0.52337812988236032</v>
      </c>
      <c r="I45" s="229">
        <v>0.45113427678342161</v>
      </c>
      <c r="J45" s="229">
        <v>0.12629680788916611</v>
      </c>
      <c r="K45" s="229">
        <v>0.12629680790052961</v>
      </c>
      <c r="L45" s="229">
        <v>0.1804796977051146</v>
      </c>
      <c r="M45" s="229">
        <v>0.19854066089590519</v>
      </c>
      <c r="N45" s="229">
        <v>0.1985406609619299</v>
      </c>
      <c r="O45" s="229">
        <v>1.3715287606890361</v>
      </c>
      <c r="P45" s="229">
        <v>1.046691292021861</v>
      </c>
      <c r="Q45" s="229">
        <v>1.1188701776441119</v>
      </c>
      <c r="R45" s="229">
        <v>1.1549921041562741</v>
      </c>
      <c r="S45" s="229">
        <v>1.289734686095042</v>
      </c>
      <c r="T45" s="229">
        <v>1.290969068614781</v>
      </c>
      <c r="U45" s="229">
        <v>0</v>
      </c>
      <c r="V45" s="229">
        <v>1.110944144327938E-2</v>
      </c>
      <c r="W45" s="229">
        <v>1.188905135834219E-2</v>
      </c>
      <c r="X45" s="229">
        <v>2.3388297786991939E-2</v>
      </c>
      <c r="Y45" s="229">
        <v>0.1171363911994639</v>
      </c>
      <c r="DA45" s="73" t="s">
        <v>2481</v>
      </c>
    </row>
    <row r="46" spans="1:105" ht="12" customHeight="1" x14ac:dyDescent="0.25">
      <c r="A46" s="57" t="s">
        <v>2440</v>
      </c>
      <c r="B46" s="261">
        <v>0.70750788397600561</v>
      </c>
      <c r="C46" s="261">
        <v>0.69308706257576957</v>
      </c>
      <c r="D46" s="261">
        <v>0.71208604182353608</v>
      </c>
      <c r="E46" s="261">
        <v>0.80008396541463056</v>
      </c>
      <c r="F46" s="261">
        <v>0.74677176207575779</v>
      </c>
      <c r="G46" s="261">
        <v>0.82155772424394036</v>
      </c>
      <c r="H46" s="261">
        <v>0.82561574915197644</v>
      </c>
      <c r="I46" s="261">
        <v>0.99972801633145525</v>
      </c>
      <c r="J46" s="261">
        <v>0.6388945564242442</v>
      </c>
      <c r="K46" s="261">
        <v>0.45639476246976218</v>
      </c>
      <c r="L46" s="261">
        <v>0.39572426017064349</v>
      </c>
      <c r="M46" s="261">
        <v>0.39978200346366688</v>
      </c>
      <c r="N46" s="261">
        <v>0.45754197580474748</v>
      </c>
      <c r="O46" s="261">
        <v>0.56261617103660988</v>
      </c>
      <c r="P46" s="261">
        <v>0.39776252963812531</v>
      </c>
      <c r="Q46" s="261">
        <v>0.40232277708749969</v>
      </c>
      <c r="R46" s="261">
        <v>0.41523348040725289</v>
      </c>
      <c r="S46" s="261">
        <v>0.47082345274232162</v>
      </c>
      <c r="T46" s="261">
        <v>0.4916786910328344</v>
      </c>
      <c r="U46" s="261">
        <v>0.42619523875403592</v>
      </c>
      <c r="V46" s="261">
        <v>0.35358559260373362</v>
      </c>
      <c r="W46" s="261">
        <v>0.4203027919513756</v>
      </c>
      <c r="X46" s="261">
        <v>0.37053660892653462</v>
      </c>
      <c r="Y46" s="261">
        <v>0.35651196199959528</v>
      </c>
      <c r="DA46" s="70" t="s">
        <v>2482</v>
      </c>
    </row>
    <row r="47" spans="1:105" ht="12" customHeight="1" x14ac:dyDescent="0.25">
      <c r="A47" s="41" t="s">
        <v>2442</v>
      </c>
      <c r="B47" s="350">
        <v>0.44101827321264159</v>
      </c>
      <c r="C47" s="350">
        <v>0.43202919210657759</v>
      </c>
      <c r="D47" s="350">
        <v>0.44387202412360871</v>
      </c>
      <c r="E47" s="350">
        <v>0.49872468822446359</v>
      </c>
      <c r="F47" s="350">
        <v>0.46549303612534959</v>
      </c>
      <c r="G47" s="350">
        <v>0.51211015042605235</v>
      </c>
      <c r="H47" s="350">
        <v>0.51463968144348582</v>
      </c>
      <c r="I47" s="350">
        <v>0.62317089806415626</v>
      </c>
      <c r="J47" s="350">
        <v>0.39824881166798792</v>
      </c>
      <c r="K47" s="350">
        <v>0.28448931044637588</v>
      </c>
      <c r="L47" s="350">
        <v>0.24667093306161109</v>
      </c>
      <c r="M47" s="350">
        <v>0.24920028853701939</v>
      </c>
      <c r="N47" s="350">
        <v>0.28520441490734449</v>
      </c>
      <c r="O47" s="350">
        <v>0.35070140962625501</v>
      </c>
      <c r="P47" s="350">
        <v>0.24794146884114079</v>
      </c>
      <c r="Q47" s="350">
        <v>0.25078405547670352</v>
      </c>
      <c r="R47" s="350">
        <v>0.25883181891933871</v>
      </c>
      <c r="S47" s="350">
        <v>0.29348329653874838</v>
      </c>
      <c r="T47" s="350">
        <v>0.30648320987770999</v>
      </c>
      <c r="U47" s="350">
        <v>0.26566472615184161</v>
      </c>
      <c r="V47" s="350">
        <v>0.22040419762764879</v>
      </c>
      <c r="W47" s="350">
        <v>0.26199172578991958</v>
      </c>
      <c r="X47" s="350">
        <v>0.23097045154113111</v>
      </c>
      <c r="Y47" s="350">
        <v>0.22222832200417519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1.0000000000000002</v>
      </c>
      <c r="D51" s="232">
        <f t="shared" si="3"/>
        <v>1</v>
      </c>
      <c r="E51" s="232">
        <f t="shared" si="3"/>
        <v>1.0000000000000002</v>
      </c>
      <c r="F51" s="232">
        <f t="shared" si="3"/>
        <v>1</v>
      </c>
      <c r="G51" s="232">
        <f t="shared" si="3"/>
        <v>0.99999999999999989</v>
      </c>
      <c r="H51" s="232">
        <f t="shared" si="3"/>
        <v>0.99999999999999967</v>
      </c>
      <c r="I51" s="232">
        <f t="shared" si="3"/>
        <v>1</v>
      </c>
      <c r="J51" s="232">
        <f t="shared" si="3"/>
        <v>1.0000000000000002</v>
      </c>
      <c r="K51" s="232">
        <f t="shared" si="3"/>
        <v>0.99999999999999989</v>
      </c>
      <c r="L51" s="232">
        <f t="shared" si="3"/>
        <v>1</v>
      </c>
      <c r="M51" s="232">
        <f t="shared" si="3"/>
        <v>0.99999999999999989</v>
      </c>
      <c r="N51" s="232">
        <f t="shared" si="3"/>
        <v>0.99999999999999989</v>
      </c>
      <c r="O51" s="232">
        <f t="shared" si="3"/>
        <v>1</v>
      </c>
      <c r="P51" s="232">
        <f t="shared" si="3"/>
        <v>1.0000000000000002</v>
      </c>
      <c r="Q51" s="232">
        <f t="shared" si="3"/>
        <v>0.99999999999999989</v>
      </c>
      <c r="R51" s="232">
        <f t="shared" si="3"/>
        <v>1</v>
      </c>
      <c r="S51" s="232">
        <f t="shared" si="3"/>
        <v>1.0000000000000002</v>
      </c>
      <c r="T51" s="232">
        <f t="shared" si="3"/>
        <v>1</v>
      </c>
      <c r="U51" s="232">
        <f t="shared" si="3"/>
        <v>0.99999999999999989</v>
      </c>
      <c r="V51" s="232">
        <f t="shared" si="3"/>
        <v>1</v>
      </c>
      <c r="W51" s="232">
        <f t="shared" si="3"/>
        <v>1.0000000000000004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1.9762809340935748E-2</v>
      </c>
      <c r="C52" s="299">
        <f t="shared" si="4"/>
        <v>1.9334589567708404E-2</v>
      </c>
      <c r="D52" s="299">
        <f t="shared" si="4"/>
        <v>1.8521317344562086E-2</v>
      </c>
      <c r="E52" s="299">
        <f t="shared" si="4"/>
        <v>1.8454286646353922E-2</v>
      </c>
      <c r="F52" s="299">
        <f t="shared" si="4"/>
        <v>1.8502951302992607E-2</v>
      </c>
      <c r="G52" s="299">
        <f t="shared" si="4"/>
        <v>1.9087610433739438E-2</v>
      </c>
      <c r="H52" s="299">
        <f t="shared" si="4"/>
        <v>1.7559118846810513E-2</v>
      </c>
      <c r="I52" s="299">
        <f t="shared" si="4"/>
        <v>1.9346741732223775E-2</v>
      </c>
      <c r="J52" s="299">
        <f t="shared" si="4"/>
        <v>1.9875357721074037E-2</v>
      </c>
      <c r="K52" s="299">
        <f t="shared" si="4"/>
        <v>1.9203156603680049E-2</v>
      </c>
      <c r="L52" s="299">
        <f t="shared" si="4"/>
        <v>1.8149993328680548E-2</v>
      </c>
      <c r="M52" s="299">
        <f t="shared" si="4"/>
        <v>1.9535197493392359E-2</v>
      </c>
      <c r="N52" s="299">
        <f t="shared" si="4"/>
        <v>1.8941777925880945E-2</v>
      </c>
      <c r="O52" s="299">
        <f t="shared" si="4"/>
        <v>1.6991836367126034E-2</v>
      </c>
      <c r="P52" s="299">
        <f t="shared" si="4"/>
        <v>1.6319259414297901E-2</v>
      </c>
      <c r="Q52" s="299">
        <f t="shared" si="4"/>
        <v>1.6991460291681349E-2</v>
      </c>
      <c r="R52" s="299">
        <f t="shared" si="4"/>
        <v>1.67862212184237E-2</v>
      </c>
      <c r="S52" s="299">
        <f t="shared" si="4"/>
        <v>1.6613608034590048E-2</v>
      </c>
      <c r="T52" s="299">
        <f t="shared" si="4"/>
        <v>1.6656692982970789E-2</v>
      </c>
      <c r="U52" s="299">
        <f t="shared" si="4"/>
        <v>2.1308440953233074E-2</v>
      </c>
      <c r="V52" s="299">
        <f t="shared" si="4"/>
        <v>2.1886239619094153E-2</v>
      </c>
      <c r="W52" s="299">
        <f t="shared" si="4"/>
        <v>2.1298951633986641E-2</v>
      </c>
      <c r="X52" s="299">
        <f t="shared" si="4"/>
        <v>2.2180369532569143E-2</v>
      </c>
      <c r="Y52" s="299">
        <f t="shared" si="4"/>
        <v>2.1016700792112857E-2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6.9693640399243464E-3</v>
      </c>
      <c r="C53" s="233">
        <f t="shared" si="5"/>
        <v>6.8183521348237196E-3</v>
      </c>
      <c r="D53" s="233">
        <f t="shared" si="5"/>
        <v>6.5315513015573251E-3</v>
      </c>
      <c r="E53" s="233">
        <f t="shared" si="5"/>
        <v>6.5079128942031944E-3</v>
      </c>
      <c r="F53" s="233">
        <f t="shared" si="5"/>
        <v>6.5250745083311225E-3</v>
      </c>
      <c r="G53" s="233">
        <f t="shared" si="5"/>
        <v>6.7312548266829399E-3</v>
      </c>
      <c r="H53" s="233">
        <f t="shared" si="5"/>
        <v>6.1922315472747805E-3</v>
      </c>
      <c r="I53" s="233">
        <f t="shared" si="5"/>
        <v>6.8226376013745347E-3</v>
      </c>
      <c r="J53" s="233">
        <f t="shared" si="5"/>
        <v>7.0090542792904057E-3</v>
      </c>
      <c r="K53" s="233">
        <f t="shared" si="5"/>
        <v>6.7720022380374093E-3</v>
      </c>
      <c r="L53" s="233">
        <f t="shared" si="5"/>
        <v>6.4006037121331523E-3</v>
      </c>
      <c r="M53" s="233">
        <f t="shared" si="5"/>
        <v>6.8890966144807475E-3</v>
      </c>
      <c r="N53" s="233">
        <f t="shared" si="5"/>
        <v>6.6798269239699507E-3</v>
      </c>
      <c r="O53" s="233">
        <f t="shared" si="5"/>
        <v>5.9921791131199442E-3</v>
      </c>
      <c r="P53" s="233">
        <f t="shared" si="5"/>
        <v>5.7549945333237431E-3</v>
      </c>
      <c r="Q53" s="233">
        <f t="shared" si="5"/>
        <v>5.9920464899369114E-3</v>
      </c>
      <c r="R53" s="233">
        <f t="shared" si="5"/>
        <v>5.9196688339026322E-3</v>
      </c>
      <c r="S53" s="233">
        <f t="shared" si="5"/>
        <v>5.8587967131695125E-3</v>
      </c>
      <c r="T53" s="233">
        <f t="shared" si="5"/>
        <v>5.8739906405472723E-3</v>
      </c>
      <c r="U53" s="233">
        <f t="shared" si="5"/>
        <v>7.5144317573668518E-3</v>
      </c>
      <c r="V53" s="233">
        <f t="shared" si="5"/>
        <v>7.7181927295393348E-3</v>
      </c>
      <c r="W53" s="233">
        <f t="shared" si="5"/>
        <v>7.5110853444566991E-3</v>
      </c>
      <c r="X53" s="233">
        <f t="shared" si="5"/>
        <v>7.8219177823228275E-3</v>
      </c>
      <c r="Y53" s="233">
        <f t="shared" si="5"/>
        <v>7.4115494518789665E-3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4.6531709374465116E-2</v>
      </c>
      <c r="C54" s="233">
        <f t="shared" si="6"/>
        <v>4.5523462131248492E-2</v>
      </c>
      <c r="D54" s="233">
        <f t="shared" si="6"/>
        <v>4.3608605489314334E-2</v>
      </c>
      <c r="E54" s="233">
        <f t="shared" si="6"/>
        <v>4.3450781117567269E-2</v>
      </c>
      <c r="F54" s="233">
        <f t="shared" si="6"/>
        <v>4.3565362482010705E-2</v>
      </c>
      <c r="G54" s="233">
        <f t="shared" si="6"/>
        <v>4.4941947576048295E-2</v>
      </c>
      <c r="H54" s="233">
        <f t="shared" si="6"/>
        <v>4.1343100616726053E-2</v>
      </c>
      <c r="I54" s="233">
        <f t="shared" si="6"/>
        <v>4.5552074510073044E-2</v>
      </c>
      <c r="J54" s="233">
        <f t="shared" si="6"/>
        <v>4.6796705530872611E-2</v>
      </c>
      <c r="K54" s="233">
        <f t="shared" si="6"/>
        <v>4.5214002055057628E-2</v>
      </c>
      <c r="L54" s="233">
        <f t="shared" si="6"/>
        <v>4.2734319809951446E-2</v>
      </c>
      <c r="M54" s="233">
        <f t="shared" si="6"/>
        <v>4.5995795266437184E-2</v>
      </c>
      <c r="N54" s="233">
        <f t="shared" si="6"/>
        <v>4.4598583646560545E-2</v>
      </c>
      <c r="O54" s="233">
        <f t="shared" si="6"/>
        <v>4.0007429001292942E-2</v>
      </c>
      <c r="P54" s="233">
        <f t="shared" si="6"/>
        <v>3.8423840617624411E-2</v>
      </c>
      <c r="Q54" s="233">
        <f t="shared" si="6"/>
        <v>4.0006543528332474E-2</v>
      </c>
      <c r="R54" s="233">
        <f t="shared" si="6"/>
        <v>3.9523306315223876E-2</v>
      </c>
      <c r="S54" s="233">
        <f t="shared" si="6"/>
        <v>3.9116887047305753E-2</v>
      </c>
      <c r="T54" s="233">
        <f t="shared" si="6"/>
        <v>3.9218330939309182E-2</v>
      </c>
      <c r="U54" s="233">
        <f t="shared" si="6"/>
        <v>5.0170912675102736E-2</v>
      </c>
      <c r="V54" s="233">
        <f t="shared" si="6"/>
        <v>5.1531344743893238E-2</v>
      </c>
      <c r="W54" s="233">
        <f t="shared" si="6"/>
        <v>5.0148569989013965E-2</v>
      </c>
      <c r="X54" s="233">
        <f t="shared" si="6"/>
        <v>5.2223876226439342E-2</v>
      </c>
      <c r="Y54" s="233">
        <f t="shared" si="6"/>
        <v>4.9484007885610734E-2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2.0365703047702223E-2</v>
      </c>
      <c r="C55" s="233">
        <f t="shared" si="7"/>
        <v>1.9924419797418678E-2</v>
      </c>
      <c r="D55" s="233">
        <f t="shared" si="7"/>
        <v>1.9086337503155235E-2</v>
      </c>
      <c r="E55" s="233">
        <f t="shared" si="7"/>
        <v>1.901726193443231E-2</v>
      </c>
      <c r="F55" s="233">
        <f t="shared" si="7"/>
        <v>1.9067411178344169E-2</v>
      </c>
      <c r="G55" s="233">
        <f t="shared" si="7"/>
        <v>1.9669906199952968E-2</v>
      </c>
      <c r="H55" s="233">
        <f t="shared" si="7"/>
        <v>1.8094785718178779E-2</v>
      </c>
      <c r="I55" s="233">
        <f t="shared" si="7"/>
        <v>1.9936942681672506E-2</v>
      </c>
      <c r="J55" s="233">
        <f t="shared" si="7"/>
        <v>2.0481684882513972E-2</v>
      </c>
      <c r="K55" s="233">
        <f t="shared" si="7"/>
        <v>1.9788977276575422E-2</v>
      </c>
      <c r="L55" s="233">
        <f t="shared" si="7"/>
        <v>1.8703685699382605E-2</v>
      </c>
      <c r="M55" s="233">
        <f t="shared" si="7"/>
        <v>2.0131147564357771E-2</v>
      </c>
      <c r="N55" s="233">
        <f t="shared" si="7"/>
        <v>1.951962485591368E-2</v>
      </c>
      <c r="O55" s="233">
        <f t="shared" si="7"/>
        <v>1.7510197448054276E-2</v>
      </c>
      <c r="P55" s="233">
        <f t="shared" si="7"/>
        <v>1.6817102541266206E-2</v>
      </c>
      <c r="Q55" s="233">
        <f t="shared" si="7"/>
        <v>1.7509809899872344E-2</v>
      </c>
      <c r="R55" s="233">
        <f t="shared" si="7"/>
        <v>1.7298309705358342E-2</v>
      </c>
      <c r="S55" s="233">
        <f t="shared" si="7"/>
        <v>1.7120430701243635E-2</v>
      </c>
      <c r="T55" s="233">
        <f t="shared" si="7"/>
        <v>1.7164830019650766E-2</v>
      </c>
      <c r="U55" s="233">
        <f t="shared" si="7"/>
        <v>2.1958486436650219E-2</v>
      </c>
      <c r="V55" s="233">
        <f t="shared" si="7"/>
        <v>2.2553911704752721E-2</v>
      </c>
      <c r="W55" s="233">
        <f t="shared" si="7"/>
        <v>2.1948707631695742E-2</v>
      </c>
      <c r="X55" s="233">
        <f t="shared" si="7"/>
        <v>2.2857014485938309E-2</v>
      </c>
      <c r="Y55" s="233">
        <f t="shared" si="7"/>
        <v>2.165784631074685E-2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3.5557964032827717E-2</v>
      </c>
      <c r="C56" s="300">
        <f t="shared" si="8"/>
        <v>3.5074795056876183E-2</v>
      </c>
      <c r="D56" s="300">
        <f t="shared" si="8"/>
        <v>3.4906062840174647E-2</v>
      </c>
      <c r="E56" s="300">
        <f t="shared" si="8"/>
        <v>3.4962334020745792E-2</v>
      </c>
      <c r="F56" s="300">
        <f t="shared" si="8"/>
        <v>3.4598867585670524E-2</v>
      </c>
      <c r="G56" s="300">
        <f t="shared" si="8"/>
        <v>3.5519531983199744E-2</v>
      </c>
      <c r="H56" s="300">
        <f t="shared" si="8"/>
        <v>3.5653728180614783E-2</v>
      </c>
      <c r="I56" s="300">
        <f t="shared" si="8"/>
        <v>3.5541200411194344E-2</v>
      </c>
      <c r="J56" s="300">
        <f t="shared" si="8"/>
        <v>3.5951051894934534E-2</v>
      </c>
      <c r="K56" s="300">
        <f t="shared" si="8"/>
        <v>3.5795072604517073E-2</v>
      </c>
      <c r="L56" s="300">
        <f t="shared" si="8"/>
        <v>3.5726454101396334E-2</v>
      </c>
      <c r="M56" s="300">
        <f t="shared" si="8"/>
        <v>3.5590639945505882E-2</v>
      </c>
      <c r="N56" s="300">
        <f t="shared" si="8"/>
        <v>3.551377038521767E-2</v>
      </c>
      <c r="O56" s="300">
        <f t="shared" si="8"/>
        <v>3.0927173078741464E-2</v>
      </c>
      <c r="P56" s="300">
        <f t="shared" si="8"/>
        <v>3.0505531819615978E-2</v>
      </c>
      <c r="Q56" s="300">
        <f t="shared" si="8"/>
        <v>3.0606310556816174E-2</v>
      </c>
      <c r="R56" s="300">
        <f t="shared" si="8"/>
        <v>3.0272212314433597E-2</v>
      </c>
      <c r="S56" s="300">
        <f t="shared" si="8"/>
        <v>3.0137682422436474E-2</v>
      </c>
      <c r="T56" s="300">
        <f t="shared" si="8"/>
        <v>3.0370507147740377E-2</v>
      </c>
      <c r="U56" s="300">
        <f t="shared" si="8"/>
        <v>3.7198411417929435E-2</v>
      </c>
      <c r="V56" s="300">
        <f t="shared" si="8"/>
        <v>3.7871618934190138E-2</v>
      </c>
      <c r="W56" s="300">
        <f t="shared" si="8"/>
        <v>3.714855581190693E-2</v>
      </c>
      <c r="X56" s="300">
        <f t="shared" si="8"/>
        <v>3.9227920506536527E-2</v>
      </c>
      <c r="Y56" s="300">
        <f t="shared" si="8"/>
        <v>3.6974269104642583E-2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0.17666675372309801</v>
      </c>
      <c r="C57" s="301">
        <f t="shared" si="9"/>
        <v>0.17459489374177978</v>
      </c>
      <c r="D57" s="301">
        <f t="shared" si="9"/>
        <v>0.17464328894028758</v>
      </c>
      <c r="E57" s="301">
        <f t="shared" si="9"/>
        <v>0.17470071913121901</v>
      </c>
      <c r="F57" s="301">
        <f t="shared" si="9"/>
        <v>0.17307384481028862</v>
      </c>
      <c r="G57" s="301">
        <f t="shared" si="9"/>
        <v>0.17712948221985408</v>
      </c>
      <c r="H57" s="301">
        <f t="shared" si="9"/>
        <v>0.17857317339941498</v>
      </c>
      <c r="I57" s="301">
        <f t="shared" si="9"/>
        <v>0.17761910531760325</v>
      </c>
      <c r="J57" s="301">
        <f t="shared" si="9"/>
        <v>0.17985363649141919</v>
      </c>
      <c r="K57" s="301">
        <f t="shared" si="9"/>
        <v>0.17936491624183901</v>
      </c>
      <c r="L57" s="301">
        <f t="shared" si="9"/>
        <v>0.17919891096038679</v>
      </c>
      <c r="M57" s="301">
        <f t="shared" si="9"/>
        <v>0.17746299570626459</v>
      </c>
      <c r="N57" s="301">
        <f t="shared" si="9"/>
        <v>0.17796818406752493</v>
      </c>
      <c r="O57" s="301">
        <f t="shared" si="9"/>
        <v>0.15486438446082312</v>
      </c>
      <c r="P57" s="301">
        <f t="shared" si="9"/>
        <v>0.15309371934137123</v>
      </c>
      <c r="Q57" s="301">
        <f t="shared" si="9"/>
        <v>0.15244193101351958</v>
      </c>
      <c r="R57" s="301">
        <f t="shared" si="9"/>
        <v>0.1507867761773454</v>
      </c>
      <c r="S57" s="301">
        <f t="shared" si="9"/>
        <v>0.14991402242284485</v>
      </c>
      <c r="T57" s="301">
        <f t="shared" si="9"/>
        <v>0.15284235515415565</v>
      </c>
      <c r="U57" s="301">
        <f t="shared" si="9"/>
        <v>0.18404753655965825</v>
      </c>
      <c r="V57" s="301">
        <f t="shared" si="9"/>
        <v>0.18752146731627936</v>
      </c>
      <c r="W57" s="301">
        <f t="shared" si="9"/>
        <v>0.18398518478971548</v>
      </c>
      <c r="X57" s="301">
        <f t="shared" si="9"/>
        <v>0.19193507135449489</v>
      </c>
      <c r="Y57" s="301">
        <f t="shared" si="9"/>
        <v>0.18244434576508972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8.4887446639701519E-2</v>
      </c>
      <c r="C58" s="302">
        <f t="shared" si="10"/>
        <v>8.7491622818721942E-2</v>
      </c>
      <c r="D58" s="302">
        <f t="shared" si="10"/>
        <v>9.9821187327063021E-2</v>
      </c>
      <c r="E58" s="302">
        <f t="shared" si="10"/>
        <v>0.10502881588488833</v>
      </c>
      <c r="F58" s="302">
        <f t="shared" si="10"/>
        <v>9.4738194837578296E-2</v>
      </c>
      <c r="G58" s="302">
        <f t="shared" si="10"/>
        <v>0.10123737962983502</v>
      </c>
      <c r="H58" s="302">
        <f t="shared" si="10"/>
        <v>0.12673147090864503</v>
      </c>
      <c r="I58" s="302">
        <f t="shared" si="10"/>
        <v>9.2275147204751065E-2</v>
      </c>
      <c r="J58" s="302">
        <f t="shared" si="10"/>
        <v>9.0501017761583688E-2</v>
      </c>
      <c r="K58" s="302">
        <f t="shared" si="10"/>
        <v>0.10436461489305027</v>
      </c>
      <c r="L58" s="302">
        <f t="shared" si="10"/>
        <v>0.12032276228483944</v>
      </c>
      <c r="M58" s="302">
        <f t="shared" si="10"/>
        <v>8.3344548297165935E-2</v>
      </c>
      <c r="N58" s="302">
        <f t="shared" si="10"/>
        <v>0.10452018688391454</v>
      </c>
      <c r="O58" s="302">
        <f t="shared" si="10"/>
        <v>6.3513945722748294E-2</v>
      </c>
      <c r="P58" s="302">
        <f t="shared" si="10"/>
        <v>7.8980594103860727E-2</v>
      </c>
      <c r="Q58" s="302">
        <f t="shared" si="10"/>
        <v>2.6469033272878844E-2</v>
      </c>
      <c r="R58" s="302">
        <f t="shared" si="10"/>
        <v>2.8573840398711609E-2</v>
      </c>
      <c r="S58" s="302">
        <f t="shared" si="10"/>
        <v>4.9565043361042636E-2</v>
      </c>
      <c r="T58" s="302">
        <f t="shared" si="10"/>
        <v>6.3135752888792862E-2</v>
      </c>
      <c r="U58" s="302">
        <f t="shared" si="10"/>
        <v>5.9225895000405954E-2</v>
      </c>
      <c r="V58" s="302">
        <f t="shared" si="10"/>
        <v>3.9761654956396608E-2</v>
      </c>
      <c r="W58" s="302">
        <f t="shared" si="10"/>
        <v>5.4947047565924854E-2</v>
      </c>
      <c r="X58" s="302">
        <f t="shared" si="10"/>
        <v>2.5976922915604262E-2</v>
      </c>
      <c r="Y58" s="302">
        <f t="shared" si="10"/>
        <v>4.9252139046212916E-2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9.1779307083396489E-2</v>
      </c>
      <c r="C59" s="302">
        <f t="shared" si="11"/>
        <v>8.7103270923057821E-2</v>
      </c>
      <c r="D59" s="302">
        <f t="shared" si="11"/>
        <v>7.4822101613224584E-2</v>
      </c>
      <c r="E59" s="302">
        <f t="shared" si="11"/>
        <v>6.9671903246330699E-2</v>
      </c>
      <c r="F59" s="302">
        <f t="shared" si="11"/>
        <v>7.8335649972710322E-2</v>
      </c>
      <c r="G59" s="302">
        <f t="shared" si="11"/>
        <v>7.5892102590019092E-2</v>
      </c>
      <c r="H59" s="302">
        <f t="shared" si="11"/>
        <v>5.1841702490769921E-2</v>
      </c>
      <c r="I59" s="302">
        <f t="shared" si="11"/>
        <v>8.5343958112852197E-2</v>
      </c>
      <c r="J59" s="302">
        <f t="shared" si="11"/>
        <v>8.935261872983552E-2</v>
      </c>
      <c r="K59" s="302">
        <f t="shared" si="11"/>
        <v>7.5000301348788753E-2</v>
      </c>
      <c r="L59" s="302">
        <f t="shared" si="11"/>
        <v>5.8876148675547343E-2</v>
      </c>
      <c r="M59" s="302">
        <f t="shared" si="11"/>
        <v>9.4118447409098624E-2</v>
      </c>
      <c r="N59" s="302">
        <f t="shared" si="11"/>
        <v>7.3447997183610378E-2</v>
      </c>
      <c r="O59" s="302">
        <f t="shared" si="11"/>
        <v>9.1350438738074843E-2</v>
      </c>
      <c r="P59" s="302">
        <f t="shared" si="11"/>
        <v>7.4113125237510499E-2</v>
      </c>
      <c r="Q59" s="302">
        <f t="shared" si="11"/>
        <v>0.12597289774064074</v>
      </c>
      <c r="R59" s="302">
        <f t="shared" si="11"/>
        <v>0.12221293577863382</v>
      </c>
      <c r="S59" s="302">
        <f t="shared" si="11"/>
        <v>0.10034897906180219</v>
      </c>
      <c r="T59" s="302">
        <f t="shared" si="11"/>
        <v>8.970660226536277E-2</v>
      </c>
      <c r="U59" s="302">
        <f t="shared" si="11"/>
        <v>0.12482164155925231</v>
      </c>
      <c r="V59" s="302">
        <f t="shared" si="11"/>
        <v>0.14775981235988275</v>
      </c>
      <c r="W59" s="302">
        <f t="shared" si="11"/>
        <v>0.12903813722379065</v>
      </c>
      <c r="X59" s="302">
        <f t="shared" si="11"/>
        <v>0.16595814843889065</v>
      </c>
      <c r="Y59" s="302">
        <f t="shared" si="11"/>
        <v>0.1331922067188768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7.1832634340717641E-2</v>
      </c>
      <c r="C60" s="301">
        <f t="shared" si="12"/>
        <v>7.1464450008574626E-2</v>
      </c>
      <c r="D60" s="301">
        <f t="shared" si="12"/>
        <v>7.3602498109175032E-2</v>
      </c>
      <c r="E60" s="301">
        <f t="shared" si="12"/>
        <v>7.3826468060861933E-2</v>
      </c>
      <c r="F60" s="301">
        <f t="shared" si="12"/>
        <v>7.2722033095327682E-2</v>
      </c>
      <c r="G60" s="301">
        <f t="shared" si="12"/>
        <v>7.4403665654826479E-2</v>
      </c>
      <c r="H60" s="301">
        <f t="shared" si="12"/>
        <v>7.6147128342199097E-2</v>
      </c>
      <c r="I60" s="301">
        <f t="shared" si="12"/>
        <v>7.4084755931713278E-2</v>
      </c>
      <c r="J60" s="301">
        <f t="shared" si="12"/>
        <v>7.4326503426146009E-2</v>
      </c>
      <c r="K60" s="301">
        <f t="shared" si="12"/>
        <v>7.5152664313984166E-2</v>
      </c>
      <c r="L60" s="301">
        <f t="shared" si="12"/>
        <v>7.5853042911981028E-2</v>
      </c>
      <c r="M60" s="301">
        <f t="shared" si="12"/>
        <v>7.3455275389727931E-2</v>
      </c>
      <c r="N60" s="301">
        <f t="shared" si="12"/>
        <v>7.469058341178389E-2</v>
      </c>
      <c r="O60" s="301">
        <f t="shared" si="12"/>
        <v>6.2328271059526451E-2</v>
      </c>
      <c r="P60" s="301">
        <f t="shared" si="12"/>
        <v>6.2890154013498942E-2</v>
      </c>
      <c r="Q60" s="301">
        <f t="shared" si="12"/>
        <v>5.7675151157244697E-2</v>
      </c>
      <c r="R60" s="301">
        <f t="shared" si="12"/>
        <v>5.7778923470960468E-2</v>
      </c>
      <c r="S60" s="301">
        <f t="shared" si="12"/>
        <v>5.767793812541476E-2</v>
      </c>
      <c r="T60" s="301">
        <f t="shared" si="12"/>
        <v>5.9240371632237311E-2</v>
      </c>
      <c r="U60" s="301">
        <f t="shared" si="12"/>
        <v>6.7675685666423721E-2</v>
      </c>
      <c r="V60" s="301">
        <f t="shared" si="12"/>
        <v>6.5345987510078654E-2</v>
      </c>
      <c r="W60" s="301">
        <f t="shared" si="12"/>
        <v>6.7983337147671963E-2</v>
      </c>
      <c r="X60" s="301">
        <f t="shared" si="12"/>
        <v>5.7275169111792486E-2</v>
      </c>
      <c r="Y60" s="301">
        <f t="shared" si="12"/>
        <v>6.4922428464186235E-2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4.8858744706734701E-2</v>
      </c>
      <c r="C61" s="302">
        <f t="shared" si="13"/>
        <v>4.8988357708943157E-2</v>
      </c>
      <c r="D61" s="302">
        <f t="shared" si="13"/>
        <v>5.207181928667743E-2</v>
      </c>
      <c r="E61" s="302">
        <f t="shared" si="13"/>
        <v>5.237371114896705E-2</v>
      </c>
      <c r="F61" s="302">
        <f t="shared" si="13"/>
        <v>5.121270444652002E-2</v>
      </c>
      <c r="G61" s="302">
        <f t="shared" si="13"/>
        <v>5.2214681896688993E-2</v>
      </c>
      <c r="H61" s="302">
        <f t="shared" si="13"/>
        <v>5.5734986955952553E-2</v>
      </c>
      <c r="I61" s="302">
        <f t="shared" si="13"/>
        <v>5.1594536972173616E-2</v>
      </c>
      <c r="J61" s="302">
        <f t="shared" si="13"/>
        <v>5.1221778442837262E-2</v>
      </c>
      <c r="K61" s="302">
        <f t="shared" si="13"/>
        <v>5.2829360332944657E-2</v>
      </c>
      <c r="L61" s="302">
        <f t="shared" si="13"/>
        <v>5.4754021189045654E-2</v>
      </c>
      <c r="M61" s="302">
        <f t="shared" si="13"/>
        <v>5.074598019546453E-2</v>
      </c>
      <c r="N61" s="302">
        <f t="shared" si="13"/>
        <v>5.2671127167816571E-2</v>
      </c>
      <c r="O61" s="302">
        <f t="shared" si="13"/>
        <v>4.2575584756549267E-2</v>
      </c>
      <c r="P61" s="302">
        <f t="shared" si="13"/>
        <v>4.3919325614328375E-2</v>
      </c>
      <c r="Q61" s="302">
        <f t="shared" si="13"/>
        <v>3.7922902034812599E-2</v>
      </c>
      <c r="R61" s="302">
        <f t="shared" si="13"/>
        <v>3.826526086405152E-2</v>
      </c>
      <c r="S61" s="302">
        <f t="shared" si="13"/>
        <v>3.8364935058673041E-2</v>
      </c>
      <c r="T61" s="302">
        <f t="shared" si="13"/>
        <v>3.9877283133211691E-2</v>
      </c>
      <c r="U61" s="302">
        <f t="shared" si="13"/>
        <v>4.2905028707353972E-2</v>
      </c>
      <c r="V61" s="302">
        <f t="shared" si="13"/>
        <v>3.9903650601506011E-2</v>
      </c>
      <c r="W61" s="302">
        <f t="shared" si="13"/>
        <v>4.3223711341577889E-2</v>
      </c>
      <c r="X61" s="302">
        <f t="shared" si="13"/>
        <v>3.1490911778160095E-2</v>
      </c>
      <c r="Y61" s="302">
        <f t="shared" si="13"/>
        <v>4.049091388855753E-2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2.2973889633982933E-2</v>
      </c>
      <c r="C62" s="302">
        <f t="shared" si="14"/>
        <v>2.2476092299631465E-2</v>
      </c>
      <c r="D62" s="302">
        <f t="shared" si="14"/>
        <v>2.1530678822497602E-2</v>
      </c>
      <c r="E62" s="302">
        <f t="shared" si="14"/>
        <v>2.1452756911894879E-2</v>
      </c>
      <c r="F62" s="302">
        <f t="shared" si="14"/>
        <v>2.1509328648807668E-2</v>
      </c>
      <c r="G62" s="302">
        <f t="shared" si="14"/>
        <v>2.2188983758137489E-2</v>
      </c>
      <c r="H62" s="302">
        <f t="shared" si="14"/>
        <v>2.0412141386246543E-2</v>
      </c>
      <c r="I62" s="302">
        <f t="shared" si="14"/>
        <v>2.2490218959539666E-2</v>
      </c>
      <c r="J62" s="302">
        <f t="shared" si="14"/>
        <v>2.3104724983308754E-2</v>
      </c>
      <c r="K62" s="302">
        <f t="shared" si="14"/>
        <v>2.232330398103952E-2</v>
      </c>
      <c r="L62" s="302">
        <f t="shared" si="14"/>
        <v>2.1099021722935374E-2</v>
      </c>
      <c r="M62" s="302">
        <f t="shared" si="14"/>
        <v>2.2709295194263408E-2</v>
      </c>
      <c r="N62" s="302">
        <f t="shared" si="14"/>
        <v>2.2019456243967308E-2</v>
      </c>
      <c r="O62" s="302">
        <f t="shared" si="14"/>
        <v>1.9752686302977187E-2</v>
      </c>
      <c r="P62" s="302">
        <f t="shared" si="14"/>
        <v>1.8970828399170556E-2</v>
      </c>
      <c r="Q62" s="302">
        <f t="shared" si="14"/>
        <v>1.9752249122432095E-2</v>
      </c>
      <c r="R62" s="302">
        <f t="shared" si="14"/>
        <v>1.9513662606908944E-2</v>
      </c>
      <c r="S62" s="302">
        <f t="shared" si="14"/>
        <v>1.9313003066741719E-2</v>
      </c>
      <c r="T62" s="302">
        <f t="shared" si="14"/>
        <v>1.9363088499025613E-2</v>
      </c>
      <c r="U62" s="302">
        <f t="shared" si="14"/>
        <v>2.4770656959069746E-2</v>
      </c>
      <c r="V62" s="302">
        <f t="shared" si="14"/>
        <v>2.5442336908572644E-2</v>
      </c>
      <c r="W62" s="302">
        <f t="shared" si="14"/>
        <v>2.4759625806094077E-2</v>
      </c>
      <c r="X62" s="302">
        <f t="shared" si="14"/>
        <v>2.578425733363239E-2</v>
      </c>
      <c r="Y62" s="302">
        <f t="shared" si="14"/>
        <v>2.4431514575628695E-2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0.21632663721195677</v>
      </c>
      <c r="C63" s="301">
        <f t="shared" si="15"/>
        <v>0.21378966580626091</v>
      </c>
      <c r="D63" s="301">
        <f t="shared" si="15"/>
        <v>0.2138489252330053</v>
      </c>
      <c r="E63" s="301">
        <f t="shared" si="15"/>
        <v>0.21391924791577846</v>
      </c>
      <c r="F63" s="301">
        <f t="shared" si="15"/>
        <v>0.21192715691055755</v>
      </c>
      <c r="G63" s="301">
        <f t="shared" si="15"/>
        <v>0.21689324353451525</v>
      </c>
      <c r="H63" s="301">
        <f t="shared" si="15"/>
        <v>0.21866102865234485</v>
      </c>
      <c r="I63" s="301">
        <f t="shared" si="15"/>
        <v>0.21749278202155511</v>
      </c>
      <c r="J63" s="301">
        <f t="shared" si="15"/>
        <v>0.22022894264255416</v>
      </c>
      <c r="K63" s="301">
        <f t="shared" si="15"/>
        <v>0.21963050968388434</v>
      </c>
      <c r="L63" s="301">
        <f t="shared" si="15"/>
        <v>0.21942723791067772</v>
      </c>
      <c r="M63" s="301">
        <f t="shared" si="15"/>
        <v>0.21730162739542605</v>
      </c>
      <c r="N63" s="301">
        <f t="shared" si="15"/>
        <v>0.21792022538880604</v>
      </c>
      <c r="O63" s="301">
        <f t="shared" si="15"/>
        <v>0.18962985852345693</v>
      </c>
      <c r="P63" s="301">
        <f t="shared" si="15"/>
        <v>0.18746169715269942</v>
      </c>
      <c r="Q63" s="301">
        <f t="shared" si="15"/>
        <v>0.18666358899614641</v>
      </c>
      <c r="R63" s="301">
        <f t="shared" si="15"/>
        <v>0.18463686878858623</v>
      </c>
      <c r="S63" s="301">
        <f t="shared" si="15"/>
        <v>0.18356819072185085</v>
      </c>
      <c r="T63" s="301">
        <f t="shared" si="15"/>
        <v>0.18715390427039472</v>
      </c>
      <c r="U63" s="301">
        <f t="shared" si="15"/>
        <v>0.22536433048121418</v>
      </c>
      <c r="V63" s="301">
        <f t="shared" si="15"/>
        <v>0.22961812324442379</v>
      </c>
      <c r="W63" s="301">
        <f t="shared" si="15"/>
        <v>0.22528798137516187</v>
      </c>
      <c r="X63" s="301">
        <f t="shared" si="15"/>
        <v>0.23502253635244275</v>
      </c>
      <c r="Y63" s="301">
        <f t="shared" si="15"/>
        <v>0.22340123971235482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0.10394381221187941</v>
      </c>
      <c r="C64" s="302">
        <f t="shared" si="16"/>
        <v>0.10713259936986362</v>
      </c>
      <c r="D64" s="302">
        <f t="shared" si="16"/>
        <v>0.12223002529844455</v>
      </c>
      <c r="E64" s="302">
        <f t="shared" si="16"/>
        <v>0.12860671332843471</v>
      </c>
      <c r="F64" s="302">
        <f t="shared" si="16"/>
        <v>0.11600595286234078</v>
      </c>
      <c r="G64" s="302">
        <f t="shared" si="16"/>
        <v>0.12396413832224695</v>
      </c>
      <c r="H64" s="302">
        <f t="shared" si="16"/>
        <v>0.15518139294936126</v>
      </c>
      <c r="I64" s="302">
        <f t="shared" si="16"/>
        <v>0.11298997616908296</v>
      </c>
      <c r="J64" s="302">
        <f t="shared" si="16"/>
        <v>0.11081757276928614</v>
      </c>
      <c r="K64" s="302">
        <f t="shared" si="16"/>
        <v>0.12779340599148997</v>
      </c>
      <c r="L64" s="302">
        <f t="shared" si="16"/>
        <v>0.14733399463449728</v>
      </c>
      <c r="M64" s="302">
        <f t="shared" si="16"/>
        <v>0.10205454893530523</v>
      </c>
      <c r="N64" s="302">
        <f t="shared" si="16"/>
        <v>0.1279839023068341</v>
      </c>
      <c r="O64" s="302">
        <f t="shared" si="16"/>
        <v>7.7772178436018358E-2</v>
      </c>
      <c r="P64" s="302">
        <f t="shared" si="16"/>
        <v>9.6710931555747809E-2</v>
      </c>
      <c r="Q64" s="302">
        <f t="shared" si="16"/>
        <v>3.2411061150463889E-2</v>
      </c>
      <c r="R64" s="302">
        <f t="shared" si="16"/>
        <v>3.4988375998422368E-2</v>
      </c>
      <c r="S64" s="302">
        <f t="shared" si="16"/>
        <v>6.069188982984812E-2</v>
      </c>
      <c r="T64" s="302">
        <f t="shared" si="16"/>
        <v>7.730908516995047E-2</v>
      </c>
      <c r="U64" s="302">
        <f t="shared" si="16"/>
        <v>7.2521504082129748E-2</v>
      </c>
      <c r="V64" s="302">
        <f t="shared" si="16"/>
        <v>4.8687740762934639E-2</v>
      </c>
      <c r="W64" s="302">
        <f t="shared" si="16"/>
        <v>6.7282099060316167E-2</v>
      </c>
      <c r="X64" s="302">
        <f t="shared" si="16"/>
        <v>3.180847703951542E-2</v>
      </c>
      <c r="Y64" s="302">
        <f t="shared" si="16"/>
        <v>6.0308741689240303E-2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0.11238282500007736</v>
      </c>
      <c r="C65" s="302">
        <f t="shared" si="17"/>
        <v>0.1066570664363973</v>
      </c>
      <c r="D65" s="302">
        <f t="shared" si="17"/>
        <v>9.1618899934560752E-2</v>
      </c>
      <c r="E65" s="302">
        <f t="shared" si="17"/>
        <v>8.5312534587343739E-2</v>
      </c>
      <c r="F65" s="302">
        <f t="shared" si="17"/>
        <v>9.5921204048216774E-2</v>
      </c>
      <c r="G65" s="302">
        <f t="shared" si="17"/>
        <v>9.2929105212268298E-2</v>
      </c>
      <c r="H65" s="302">
        <f t="shared" si="17"/>
        <v>6.3479635702983594E-2</v>
      </c>
      <c r="I65" s="302">
        <f t="shared" si="17"/>
        <v>0.10450280585247215</v>
      </c>
      <c r="J65" s="302">
        <f t="shared" si="17"/>
        <v>0.10941136987326801</v>
      </c>
      <c r="K65" s="302">
        <f t="shared" si="17"/>
        <v>9.1837103692394353E-2</v>
      </c>
      <c r="L65" s="302">
        <f t="shared" si="17"/>
        <v>7.2093243276180441E-2</v>
      </c>
      <c r="M65" s="302">
        <f t="shared" si="17"/>
        <v>0.11524707846012081</v>
      </c>
      <c r="N65" s="302">
        <f t="shared" si="17"/>
        <v>8.9936323081971914E-2</v>
      </c>
      <c r="O65" s="302">
        <f t="shared" si="17"/>
        <v>0.11185768008743857</v>
      </c>
      <c r="P65" s="302">
        <f t="shared" si="17"/>
        <v>9.075076559695161E-2</v>
      </c>
      <c r="Q65" s="302">
        <f t="shared" si="17"/>
        <v>0.15425252784568252</v>
      </c>
      <c r="R65" s="302">
        <f t="shared" si="17"/>
        <v>0.14964849279016387</v>
      </c>
      <c r="S65" s="302">
        <f t="shared" si="17"/>
        <v>0.1228763008920027</v>
      </c>
      <c r="T65" s="302">
        <f t="shared" si="17"/>
        <v>0.10984481910044425</v>
      </c>
      <c r="U65" s="302">
        <f t="shared" si="17"/>
        <v>0.15284282639908447</v>
      </c>
      <c r="V65" s="302">
        <f t="shared" si="17"/>
        <v>0.18093038248148915</v>
      </c>
      <c r="W65" s="302">
        <f t="shared" si="17"/>
        <v>0.15800588231484569</v>
      </c>
      <c r="X65" s="302">
        <f t="shared" si="17"/>
        <v>0.2032140593129273</v>
      </c>
      <c r="Y65" s="302">
        <f t="shared" si="17"/>
        <v>0.16309249802311448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0.20666225414540251</v>
      </c>
      <c r="C66" s="301">
        <f t="shared" si="18"/>
        <v>0.21847014928137362</v>
      </c>
      <c r="D66" s="301">
        <f t="shared" si="18"/>
        <v>0.22844870937797107</v>
      </c>
      <c r="E66" s="301">
        <f t="shared" si="18"/>
        <v>0.22903434408669282</v>
      </c>
      <c r="F66" s="301">
        <f t="shared" si="18"/>
        <v>0.23339983088576299</v>
      </c>
      <c r="G66" s="301">
        <f t="shared" si="18"/>
        <v>0.2131091225990677</v>
      </c>
      <c r="H66" s="301">
        <f t="shared" si="18"/>
        <v>0.23067756329666481</v>
      </c>
      <c r="I66" s="301">
        <f t="shared" si="18"/>
        <v>0.208475972754428</v>
      </c>
      <c r="J66" s="301">
        <f t="shared" si="18"/>
        <v>0.19501774949672052</v>
      </c>
      <c r="K66" s="301">
        <f t="shared" si="18"/>
        <v>0.20539908594545189</v>
      </c>
      <c r="L66" s="301">
        <f t="shared" si="18"/>
        <v>0.22074815551118523</v>
      </c>
      <c r="M66" s="301">
        <f t="shared" si="18"/>
        <v>0.20660970638610898</v>
      </c>
      <c r="N66" s="301">
        <f t="shared" si="18"/>
        <v>0.21312402909041592</v>
      </c>
      <c r="O66" s="301">
        <f t="shared" si="18"/>
        <v>0.3103720394756217</v>
      </c>
      <c r="P66" s="301">
        <f t="shared" si="18"/>
        <v>0.32414056030073335</v>
      </c>
      <c r="Q66" s="301">
        <f t="shared" si="18"/>
        <v>0.32074031962408278</v>
      </c>
      <c r="R66" s="301">
        <f t="shared" si="18"/>
        <v>0.32769487942632453</v>
      </c>
      <c r="S66" s="301">
        <f t="shared" si="18"/>
        <v>0.33243055585202047</v>
      </c>
      <c r="T66" s="301">
        <f t="shared" si="18"/>
        <v>0.32348258214777093</v>
      </c>
      <c r="U66" s="301">
        <f t="shared" si="18"/>
        <v>0.16984862849779717</v>
      </c>
      <c r="V66" s="301">
        <f t="shared" si="18"/>
        <v>0.15521240433714745</v>
      </c>
      <c r="W66" s="301">
        <f t="shared" si="18"/>
        <v>0.16987019830347139</v>
      </c>
      <c r="X66" s="301">
        <f t="shared" si="18"/>
        <v>0.14774887293126424</v>
      </c>
      <c r="Y66" s="301">
        <f t="shared" si="18"/>
        <v>0.18071691619826219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0.12278642622543881</v>
      </c>
      <c r="C67" s="301">
        <f t="shared" si="19"/>
        <v>0.12012589478547077</v>
      </c>
      <c r="D67" s="301">
        <f t="shared" si="19"/>
        <v>0.11507303068574429</v>
      </c>
      <c r="E67" s="301">
        <f t="shared" si="19"/>
        <v>0.11465656864644663</v>
      </c>
      <c r="F67" s="301">
        <f t="shared" si="19"/>
        <v>0.11495892238417034</v>
      </c>
      <c r="G67" s="301">
        <f t="shared" si="19"/>
        <v>0.11859141227900412</v>
      </c>
      <c r="H67" s="301">
        <f t="shared" si="19"/>
        <v>0.10909488695019338</v>
      </c>
      <c r="I67" s="301">
        <f t="shared" si="19"/>
        <v>0.12020139624004669</v>
      </c>
      <c r="J67" s="301">
        <f t="shared" si="19"/>
        <v>0.12348568983397945</v>
      </c>
      <c r="K67" s="301">
        <f t="shared" si="19"/>
        <v>0.11930930116951</v>
      </c>
      <c r="L67" s="301">
        <f t="shared" si="19"/>
        <v>0.11276599285042337</v>
      </c>
      <c r="M67" s="301">
        <f t="shared" si="19"/>
        <v>0.12137227275948737</v>
      </c>
      <c r="N67" s="301">
        <f t="shared" si="19"/>
        <v>0.11768535423034658</v>
      </c>
      <c r="O67" s="301">
        <f t="shared" si="19"/>
        <v>0.10557035826911751</v>
      </c>
      <c r="P67" s="301">
        <f t="shared" si="19"/>
        <v>0.10139163453735019</v>
      </c>
      <c r="Q67" s="301">
        <f t="shared" si="19"/>
        <v>0.10556802171063301</v>
      </c>
      <c r="R67" s="301">
        <f t="shared" si="19"/>
        <v>0.10429287039523122</v>
      </c>
      <c r="S67" s="301">
        <f t="shared" si="19"/>
        <v>0.10322042388235481</v>
      </c>
      <c r="T67" s="301">
        <f t="shared" si="19"/>
        <v>0.10348811086675637</v>
      </c>
      <c r="U67" s="301">
        <f t="shared" si="19"/>
        <v>0.13238944261147179</v>
      </c>
      <c r="V67" s="301">
        <f t="shared" si="19"/>
        <v>0.13597930840610636</v>
      </c>
      <c r="W67" s="301">
        <f t="shared" si="19"/>
        <v>0.13233048542691972</v>
      </c>
      <c r="X67" s="301">
        <f t="shared" si="19"/>
        <v>0.13780673892464015</v>
      </c>
      <c r="Y67" s="301">
        <f t="shared" si="19"/>
        <v>0.13057685963541762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7.6537744517530926E-2</v>
      </c>
      <c r="C68" s="235">
        <f t="shared" si="20"/>
        <v>7.4879327688464975E-2</v>
      </c>
      <c r="D68" s="235">
        <f t="shared" si="20"/>
        <v>7.1729673175053119E-2</v>
      </c>
      <c r="E68" s="235">
        <f t="shared" si="20"/>
        <v>7.1470075545698786E-2</v>
      </c>
      <c r="F68" s="235">
        <f t="shared" si="20"/>
        <v>7.1658544856543688E-2</v>
      </c>
      <c r="G68" s="235">
        <f t="shared" si="20"/>
        <v>7.3922822693108819E-2</v>
      </c>
      <c r="H68" s="235">
        <f t="shared" si="20"/>
        <v>6.8003254449577763E-2</v>
      </c>
      <c r="I68" s="235">
        <f t="shared" si="20"/>
        <v>7.4926390798115486E-2</v>
      </c>
      <c r="J68" s="235">
        <f t="shared" si="20"/>
        <v>7.6973623800495244E-2</v>
      </c>
      <c r="K68" s="235">
        <f t="shared" si="20"/>
        <v>7.4370311867462943E-2</v>
      </c>
      <c r="L68" s="235">
        <f t="shared" si="20"/>
        <v>7.0291603203801789E-2</v>
      </c>
      <c r="M68" s="235">
        <f t="shared" si="20"/>
        <v>7.5656245478811043E-2</v>
      </c>
      <c r="N68" s="235">
        <f t="shared" si="20"/>
        <v>7.3358040073579864E-2</v>
      </c>
      <c r="O68" s="235">
        <f t="shared" si="20"/>
        <v>6.5806273203119714E-2</v>
      </c>
      <c r="P68" s="235">
        <f t="shared" si="20"/>
        <v>6.3201505728218726E-2</v>
      </c>
      <c r="Q68" s="235">
        <f t="shared" si="20"/>
        <v>6.5804816731734106E-2</v>
      </c>
      <c r="R68" s="235">
        <f t="shared" si="20"/>
        <v>6.5009963354209901E-2</v>
      </c>
      <c r="S68" s="235">
        <f t="shared" si="20"/>
        <v>6.4341464076769023E-2</v>
      </c>
      <c r="T68" s="235">
        <f t="shared" si="20"/>
        <v>6.4508324198466679E-2</v>
      </c>
      <c r="U68" s="235">
        <f t="shared" si="20"/>
        <v>8.2523692943152441E-2</v>
      </c>
      <c r="V68" s="235">
        <f t="shared" si="20"/>
        <v>8.4761401454494692E-2</v>
      </c>
      <c r="W68" s="235">
        <f t="shared" si="20"/>
        <v>8.2486942545999975E-2</v>
      </c>
      <c r="X68" s="235">
        <f t="shared" si="20"/>
        <v>8.5900512791559594E-2</v>
      </c>
      <c r="Y68" s="235">
        <f t="shared" si="20"/>
        <v>8.1393836679697476E-2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0.558844201625042</v>
      </c>
      <c r="C72" s="322">
        <f>IF(C$5=0,0,C$5/TRE_fec!C$5)</f>
        <v>0.55983989632244657</v>
      </c>
      <c r="D72" s="322">
        <f>IF(D$5=0,0,D$5/TRE_fec!D$5)</f>
        <v>0.56471075358178302</v>
      </c>
      <c r="E72" s="322">
        <f>IF(E$5=0,0,E$5/TRE_fec!E$5)</f>
        <v>0.55756458395887187</v>
      </c>
      <c r="F72" s="322">
        <f>IF(F$5=0,0,F$5/TRE_fec!F$5)</f>
        <v>0.56745236897807594</v>
      </c>
      <c r="G72" s="322">
        <f>IF(G$5=0,0,G$5/TRE_fec!G$5)</f>
        <v>0.55682668151950676</v>
      </c>
      <c r="H72" s="322">
        <f>IF(H$5=0,0,H$5/TRE_fec!H$5)</f>
        <v>0.55220507106960348</v>
      </c>
      <c r="I72" s="322">
        <f>IF(I$5=0,0,I$5/TRE_fec!I$5)</f>
        <v>0.56567055663926358</v>
      </c>
      <c r="J72" s="322">
        <f>IF(J$5=0,0,J$5/TRE_fec!J$5)</f>
        <v>0.56236808926448567</v>
      </c>
      <c r="K72" s="322">
        <f>IF(K$5=0,0,K$5/TRE_fec!K$5)</f>
        <v>0.55786833384276613</v>
      </c>
      <c r="L72" s="322">
        <f>IF(L$5=0,0,L$5/TRE_fec!L$5)</f>
        <v>0.55466218320034111</v>
      </c>
      <c r="M72" s="322">
        <f>IF(M$5=0,0,M$5/TRE_fec!M$5)</f>
        <v>0.57127579966568398</v>
      </c>
      <c r="N72" s="322">
        <f>IF(N$5=0,0,N$5/TRE_fec!N$5)</f>
        <v>0.55919061386995994</v>
      </c>
      <c r="O72" s="322">
        <f>IF(O$5=0,0,O$5/TRE_fec!O$5)</f>
        <v>0.59076734933713981</v>
      </c>
      <c r="P72" s="322">
        <f>IF(P$5=0,0,P$5/TRE_fec!P$5)</f>
        <v>0.58557962641640715</v>
      </c>
      <c r="Q72" s="322">
        <f>IF(Q$5=0,0,Q$5/TRE_fec!Q$5)</f>
        <v>0.61134159453533199</v>
      </c>
      <c r="R72" s="322">
        <f>IF(R$5=0,0,R$5/TRE_fec!R$5)</f>
        <v>0.61015282685049044</v>
      </c>
      <c r="S72" s="322">
        <f>IF(S$5=0,0,S$5/TRE_fec!S$5)</f>
        <v>0.59849380096961946</v>
      </c>
      <c r="T72" s="322">
        <f>IF(T$5=0,0,T$5/TRE_fec!T$5)</f>
        <v>0.59342193320978942</v>
      </c>
      <c r="U72" s="322">
        <f>IF(U$5=0,0,U$5/TRE_fec!U$5)</f>
        <v>0.5675776190644648</v>
      </c>
      <c r="V72" s="322">
        <f>IF(V$5=0,0,V$5/TRE_fec!V$5)</f>
        <v>0.57476801992506743</v>
      </c>
      <c r="W72" s="322">
        <f>IF(W$5=0,0,W$5/TRE_fec!W$5)</f>
        <v>0.56961081467387331</v>
      </c>
      <c r="X72" s="322">
        <f>IF(X$5=0,0,X$5/TRE_fec!X$5)</f>
        <v>0.57940089565630593</v>
      </c>
      <c r="Y72" s="322">
        <f>IF(Y$5=0,0,Y$5/TRE_fec!Y$5)</f>
        <v>0.57528974469894667</v>
      </c>
      <c r="DA72" s="95"/>
    </row>
    <row r="73" spans="1:105" ht="12" customHeight="1" x14ac:dyDescent="0.25">
      <c r="A73" s="55" t="s">
        <v>91</v>
      </c>
      <c r="B73" s="334">
        <f>IF(B$6=0,0,B$6/TRE_fec!B$6)</f>
        <v>0.48869458114966147</v>
      </c>
      <c r="C73" s="334">
        <f>IF(C$6=0,0,C$6/TRE_fec!C$6)</f>
        <v>0.48869458114966147</v>
      </c>
      <c r="D73" s="334">
        <f>IF(D$6=0,0,D$6/TRE_fec!D$6)</f>
        <v>0.48869458114966141</v>
      </c>
      <c r="E73" s="334">
        <f>IF(E$6=0,0,E$6/TRE_fec!E$6)</f>
        <v>0.48869458114966152</v>
      </c>
      <c r="F73" s="334">
        <f>IF(F$6=0,0,F$6/TRE_fec!F$6)</f>
        <v>0.48869458114966141</v>
      </c>
      <c r="G73" s="334">
        <f>IF(G$6=0,0,G$6/TRE_fec!G$6)</f>
        <v>0.48869458114966141</v>
      </c>
      <c r="H73" s="334">
        <f>IF(H$6=0,0,H$6/TRE_fec!H$6)</f>
        <v>0.48869458114966163</v>
      </c>
      <c r="I73" s="334">
        <f>IF(I$6=0,0,I$6/TRE_fec!I$6)</f>
        <v>0.48869458114966147</v>
      </c>
      <c r="J73" s="334">
        <f>IF(J$6=0,0,J$6/TRE_fec!J$6)</f>
        <v>0.48869458114966141</v>
      </c>
      <c r="K73" s="334">
        <f>IF(K$6=0,0,K$6/TRE_fec!K$6)</f>
        <v>0.48869458114966163</v>
      </c>
      <c r="L73" s="334">
        <f>IF(L$6=0,0,L$6/TRE_fec!L$6)</f>
        <v>0.48869458114966136</v>
      </c>
      <c r="M73" s="334">
        <f>IF(M$6=0,0,M$6/TRE_fec!M$6)</f>
        <v>0.48869458114966136</v>
      </c>
      <c r="N73" s="334">
        <f>IF(N$6=0,0,N$6/TRE_fec!N$6)</f>
        <v>0.48869458114966147</v>
      </c>
      <c r="O73" s="334">
        <f>IF(O$6=0,0,O$6/TRE_fec!O$6)</f>
        <v>0.48869458114966152</v>
      </c>
      <c r="P73" s="334">
        <f>IF(P$6=0,0,P$6/TRE_fec!P$6)</f>
        <v>0.48869458114966163</v>
      </c>
      <c r="Q73" s="334">
        <f>IF(Q$6=0,0,Q$6/TRE_fec!Q$6)</f>
        <v>0.48869458114966163</v>
      </c>
      <c r="R73" s="334">
        <f>IF(R$6=0,0,R$6/TRE_fec!R$6)</f>
        <v>0.48869458114966163</v>
      </c>
      <c r="S73" s="334">
        <f>IF(S$6=0,0,S$6/TRE_fec!S$6)</f>
        <v>0.48869458114966163</v>
      </c>
      <c r="T73" s="334">
        <f>IF(T$6=0,0,T$6/TRE_fec!T$6)</f>
        <v>0.48869458114966147</v>
      </c>
      <c r="U73" s="334">
        <f>IF(U$6=0,0,U$6/TRE_fec!U$6)</f>
        <v>0.48869458114966169</v>
      </c>
      <c r="V73" s="334">
        <f>IF(V$6=0,0,V$6/TRE_fec!V$6)</f>
        <v>0.48869458114966152</v>
      </c>
      <c r="W73" s="334">
        <f>IF(W$6=0,0,W$6/TRE_fec!W$6)</f>
        <v>0.48869458114966174</v>
      </c>
      <c r="X73" s="334">
        <f>IF(X$6=0,0,X$6/TRE_fec!X$6)</f>
        <v>0.48869458114966141</v>
      </c>
      <c r="Y73" s="334">
        <f>IF(Y$6=0,0,Y$6/TRE_fec!Y$6)</f>
        <v>0.48869458114966152</v>
      </c>
      <c r="DA73" s="67"/>
    </row>
    <row r="74" spans="1:105" ht="12" customHeight="1" x14ac:dyDescent="0.25">
      <c r="A74" s="173" t="s">
        <v>92</v>
      </c>
      <c r="B74" s="335">
        <f>IF(B$7=0,0,B$7/TRE_fec!B$7)</f>
        <v>0.12671939312632594</v>
      </c>
      <c r="C74" s="335">
        <f>IF(C$7=0,0,C$7/TRE_fec!C$7)</f>
        <v>0.12671939312632596</v>
      </c>
      <c r="D74" s="335">
        <f>IF(D$7=0,0,D$7/TRE_fec!D$7)</f>
        <v>0.12671939312632591</v>
      </c>
      <c r="E74" s="335">
        <f>IF(E$7=0,0,E$7/TRE_fec!E$7)</f>
        <v>0.12671939312632591</v>
      </c>
      <c r="F74" s="335">
        <f>IF(F$7=0,0,F$7/TRE_fec!F$7)</f>
        <v>0.12671939312632588</v>
      </c>
      <c r="G74" s="335">
        <f>IF(G$7=0,0,G$7/TRE_fec!G$7)</f>
        <v>0.12671939312632588</v>
      </c>
      <c r="H74" s="335">
        <f>IF(H$7=0,0,H$7/TRE_fec!H$7)</f>
        <v>0.12671939312632591</v>
      </c>
      <c r="I74" s="335">
        <f>IF(I$7=0,0,I$7/TRE_fec!I$7)</f>
        <v>0.12671939312632594</v>
      </c>
      <c r="J74" s="335">
        <f>IF(J$7=0,0,J$7/TRE_fec!J$7)</f>
        <v>0.12671939312632588</v>
      </c>
      <c r="K74" s="335">
        <f>IF(K$7=0,0,K$7/TRE_fec!K$7)</f>
        <v>0.12671939312632588</v>
      </c>
      <c r="L74" s="335">
        <f>IF(L$7=0,0,L$7/TRE_fec!L$7)</f>
        <v>0.12671939312632594</v>
      </c>
      <c r="M74" s="335">
        <f>IF(M$7=0,0,M$7/TRE_fec!M$7)</f>
        <v>0.12671939312632596</v>
      </c>
      <c r="N74" s="335">
        <f>IF(N$7=0,0,N$7/TRE_fec!N$7)</f>
        <v>0.12671939312632594</v>
      </c>
      <c r="O74" s="335">
        <f>IF(O$7=0,0,O$7/TRE_fec!O$7)</f>
        <v>0.12671939312632591</v>
      </c>
      <c r="P74" s="335">
        <f>IF(P$7=0,0,P$7/TRE_fec!P$7)</f>
        <v>0.12671939312632585</v>
      </c>
      <c r="Q74" s="335">
        <f>IF(Q$7=0,0,Q$7/TRE_fec!Q$7)</f>
        <v>0.12671939312632585</v>
      </c>
      <c r="R74" s="335">
        <f>IF(R$7=0,0,R$7/TRE_fec!R$7)</f>
        <v>0.12671939312632594</v>
      </c>
      <c r="S74" s="335">
        <f>IF(S$7=0,0,S$7/TRE_fec!S$7)</f>
        <v>0.12671939312632596</v>
      </c>
      <c r="T74" s="335">
        <f>IF(T$7=0,0,T$7/TRE_fec!T$7)</f>
        <v>0.12671939312632591</v>
      </c>
      <c r="U74" s="335">
        <f>IF(U$7=0,0,U$7/TRE_fec!U$7)</f>
        <v>0.12671939312632591</v>
      </c>
      <c r="V74" s="335">
        <f>IF(V$7=0,0,V$7/TRE_fec!V$7)</f>
        <v>0.12671939312632596</v>
      </c>
      <c r="W74" s="335">
        <f>IF(W$7=0,0,W$7/TRE_fec!W$7)</f>
        <v>0.12671939312632591</v>
      </c>
      <c r="X74" s="335">
        <f>IF(X$7=0,0,X$7/TRE_fec!X$7)</f>
        <v>0.12671939312632596</v>
      </c>
      <c r="Y74" s="335">
        <f>IF(Y$7=0,0,Y$7/TRE_fec!Y$7)</f>
        <v>0.12671939312632594</v>
      </c>
      <c r="DA74" s="177"/>
    </row>
    <row r="75" spans="1:105" ht="12" customHeight="1" x14ac:dyDescent="0.25">
      <c r="A75" s="173" t="s">
        <v>93</v>
      </c>
      <c r="B75" s="335">
        <f>IF(B$8=0,0,B$8/TRE_fec!B$8)</f>
        <v>0.68490221030100751</v>
      </c>
      <c r="C75" s="335">
        <f>IF(C$8=0,0,C$8/TRE_fec!C$8)</f>
        <v>0.6849022103010074</v>
      </c>
      <c r="D75" s="335">
        <f>IF(D$8=0,0,D$8/TRE_fec!D$8)</f>
        <v>0.68490221030100762</v>
      </c>
      <c r="E75" s="335">
        <f>IF(E$8=0,0,E$8/TRE_fec!E$8)</f>
        <v>0.68490221030100762</v>
      </c>
      <c r="F75" s="335">
        <f>IF(F$8=0,0,F$8/TRE_fec!F$8)</f>
        <v>0.68490221030100762</v>
      </c>
      <c r="G75" s="335">
        <f>IF(G$8=0,0,G$8/TRE_fec!G$8)</f>
        <v>0.68490221030100751</v>
      </c>
      <c r="H75" s="335">
        <f>IF(H$8=0,0,H$8/TRE_fec!H$8)</f>
        <v>0.68490221030100773</v>
      </c>
      <c r="I75" s="335">
        <f>IF(I$8=0,0,I$8/TRE_fec!I$8)</f>
        <v>0.68490221030100751</v>
      </c>
      <c r="J75" s="335">
        <f>IF(J$8=0,0,J$8/TRE_fec!J$8)</f>
        <v>0.68490221030100773</v>
      </c>
      <c r="K75" s="335">
        <f>IF(K$8=0,0,K$8/TRE_fec!K$8)</f>
        <v>0.68490221030100773</v>
      </c>
      <c r="L75" s="335">
        <f>IF(L$8=0,0,L$8/TRE_fec!L$8)</f>
        <v>0.68490221030100717</v>
      </c>
      <c r="M75" s="335">
        <f>IF(M$8=0,0,M$8/TRE_fec!M$8)</f>
        <v>0.68490221030100784</v>
      </c>
      <c r="N75" s="335">
        <f>IF(N$8=0,0,N$8/TRE_fec!N$8)</f>
        <v>0.68490221030100762</v>
      </c>
      <c r="O75" s="335">
        <f>IF(O$8=0,0,O$8/TRE_fec!O$8)</f>
        <v>0.68490221030100762</v>
      </c>
      <c r="P75" s="335">
        <f>IF(P$8=0,0,P$8/TRE_fec!P$8)</f>
        <v>0.68490221030100784</v>
      </c>
      <c r="Q75" s="335">
        <f>IF(Q$8=0,0,Q$8/TRE_fec!Q$8)</f>
        <v>0.68490221030100784</v>
      </c>
      <c r="R75" s="335">
        <f>IF(R$8=0,0,R$8/TRE_fec!R$8)</f>
        <v>0.68490221030100762</v>
      </c>
      <c r="S75" s="335">
        <f>IF(S$8=0,0,S$8/TRE_fec!S$8)</f>
        <v>0.68490221030100751</v>
      </c>
      <c r="T75" s="335">
        <f>IF(T$8=0,0,T$8/TRE_fec!T$8)</f>
        <v>0.68490221030100762</v>
      </c>
      <c r="U75" s="335">
        <f>IF(U$8=0,0,U$8/TRE_fec!U$8)</f>
        <v>0.68490221030100773</v>
      </c>
      <c r="V75" s="335">
        <f>IF(V$8=0,0,V$8/TRE_fec!V$8)</f>
        <v>0.68490221030100751</v>
      </c>
      <c r="W75" s="335">
        <f>IF(W$8=0,0,W$8/TRE_fec!W$8)</f>
        <v>0.68490221030100762</v>
      </c>
      <c r="X75" s="335">
        <f>IF(X$8=0,0,X$8/TRE_fec!X$8)</f>
        <v>0.68490221030100729</v>
      </c>
      <c r="Y75" s="335">
        <f>IF(Y$8=0,0,Y$8/TRE_fec!Y$8)</f>
        <v>0.68490221030100751</v>
      </c>
      <c r="DA75" s="177"/>
    </row>
    <row r="76" spans="1:105" ht="12" customHeight="1" x14ac:dyDescent="0.25">
      <c r="A76" s="173" t="s">
        <v>94</v>
      </c>
      <c r="B76" s="335">
        <f>IF(B$9=0,0,B$9/TRE_fec!B$9)</f>
        <v>0.48423358807537192</v>
      </c>
      <c r="C76" s="335">
        <f>IF(C$9=0,0,C$9/TRE_fec!C$9)</f>
        <v>0.48423358807537237</v>
      </c>
      <c r="D76" s="335">
        <f>IF(D$9=0,0,D$9/TRE_fec!D$9)</f>
        <v>0.48423358807537231</v>
      </c>
      <c r="E76" s="335">
        <f>IF(E$9=0,0,E$9/TRE_fec!E$9)</f>
        <v>0.4842335880753722</v>
      </c>
      <c r="F76" s="335">
        <f>IF(F$9=0,0,F$9/TRE_fec!F$9)</f>
        <v>0.48423358807537226</v>
      </c>
      <c r="G76" s="335">
        <f>IF(G$9=0,0,G$9/TRE_fec!G$9)</f>
        <v>0.48423358807537231</v>
      </c>
      <c r="H76" s="335">
        <f>IF(H$9=0,0,H$9/TRE_fec!H$9)</f>
        <v>0.48423358807537198</v>
      </c>
      <c r="I76" s="335">
        <f>IF(I$9=0,0,I$9/TRE_fec!I$9)</f>
        <v>0.48423358807537237</v>
      </c>
      <c r="J76" s="335">
        <f>IF(J$9=0,0,J$9/TRE_fec!J$9)</f>
        <v>0.48423358807537198</v>
      </c>
      <c r="K76" s="335">
        <f>IF(K$9=0,0,K$9/TRE_fec!K$9)</f>
        <v>0.48423358807537215</v>
      </c>
      <c r="L76" s="335">
        <f>IF(L$9=0,0,L$9/TRE_fec!L$9)</f>
        <v>0.4842335880753722</v>
      </c>
      <c r="M76" s="335">
        <f>IF(M$9=0,0,M$9/TRE_fec!M$9)</f>
        <v>0.48423358807537215</v>
      </c>
      <c r="N76" s="335">
        <f>IF(N$9=0,0,N$9/TRE_fec!N$9)</f>
        <v>0.48423358807537209</v>
      </c>
      <c r="O76" s="335">
        <f>IF(O$9=0,0,O$9/TRE_fec!O$9)</f>
        <v>0.48423358807537209</v>
      </c>
      <c r="P76" s="335">
        <f>IF(P$9=0,0,P$9/TRE_fec!P$9)</f>
        <v>0.48423358807537198</v>
      </c>
      <c r="Q76" s="335">
        <f>IF(Q$9=0,0,Q$9/TRE_fec!Q$9)</f>
        <v>0.48423358807537203</v>
      </c>
      <c r="R76" s="335">
        <f>IF(R$9=0,0,R$9/TRE_fec!R$9)</f>
        <v>0.48423358807537209</v>
      </c>
      <c r="S76" s="335">
        <f>IF(S$9=0,0,S$9/TRE_fec!S$9)</f>
        <v>0.48423358807537203</v>
      </c>
      <c r="T76" s="335">
        <f>IF(T$9=0,0,T$9/TRE_fec!T$9)</f>
        <v>0.48423358807537226</v>
      </c>
      <c r="U76" s="335">
        <f>IF(U$9=0,0,U$9/TRE_fec!U$9)</f>
        <v>0.48423358807537203</v>
      </c>
      <c r="V76" s="335">
        <f>IF(V$9=0,0,V$9/TRE_fec!V$9)</f>
        <v>0.48423358807537203</v>
      </c>
      <c r="W76" s="335">
        <f>IF(W$9=0,0,W$9/TRE_fec!W$9)</f>
        <v>0.48423358807537192</v>
      </c>
      <c r="X76" s="335">
        <f>IF(X$9=0,0,X$9/TRE_fec!X$9)</f>
        <v>0.48423358807537215</v>
      </c>
      <c r="Y76" s="335">
        <f>IF(Y$9=0,0,Y$9/TRE_fec!Y$9)</f>
        <v>0.48423358807537226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0.75582042972183172</v>
      </c>
      <c r="C77" s="336">
        <f>IF(C$10=0,0,C$10/TRE_fec!C$10)</f>
        <v>0.75189785158767197</v>
      </c>
      <c r="D77" s="336">
        <f>IF(D$10=0,0,D$10/TRE_fec!D$10)</f>
        <v>0.73136063529558215</v>
      </c>
      <c r="E77" s="336">
        <f>IF(E$10=0,0,E$10/TRE_fec!E$10)</f>
        <v>0.73413288351492412</v>
      </c>
      <c r="F77" s="336">
        <f>IF(F$10=0,0,F$10/TRE_fec!F$10)</f>
        <v>0.7354949935094659</v>
      </c>
      <c r="G77" s="336">
        <f>IF(G$10=0,0,G$10/TRE_fec!G$10)</f>
        <v>0.73949658885985703</v>
      </c>
      <c r="H77" s="336">
        <f>IF(H$10=0,0,H$10/TRE_fec!H$10)</f>
        <v>0.71600913075823702</v>
      </c>
      <c r="I77" s="336">
        <f>IF(I$10=0,0,I$10/TRE_fec!I$10)</f>
        <v>0.74291202710850635</v>
      </c>
      <c r="J77" s="336">
        <f>IF(J$10=0,0,J$10/TRE_fec!J$10)</f>
        <v>0.74163919176639725</v>
      </c>
      <c r="K77" s="336">
        <f>IF(K$10=0,0,K$10/TRE_fec!K$10)</f>
        <v>0.72466454895082955</v>
      </c>
      <c r="L77" s="336">
        <f>IF(L$10=0,0,L$10/TRE_fec!L$10)</f>
        <v>0.70900548365877458</v>
      </c>
      <c r="M77" s="336">
        <f>IF(M$10=0,0,M$10/TRE_fec!M$10)</f>
        <v>0.75863988697515028</v>
      </c>
      <c r="N77" s="336">
        <f>IF(N$10=0,0,N$10/TRE_fec!N$10)</f>
        <v>0.72365449828576434</v>
      </c>
      <c r="O77" s="336">
        <f>IF(O$10=0,0,O$10/TRE_fec!O$10)</f>
        <v>0.75220667827850318</v>
      </c>
      <c r="P77" s="336">
        <f>IF(P$10=0,0,P$10/TRE_fec!P$10)</f>
        <v>0.72878195148047664</v>
      </c>
      <c r="Q77" s="336">
        <f>IF(Q$10=0,0,Q$10/TRE_fec!Q$10)</f>
        <v>0.81155874870272937</v>
      </c>
      <c r="R77" s="336">
        <f>IF(R$10=0,0,R$10/TRE_fec!R$10)</f>
        <v>0.80853915349645544</v>
      </c>
      <c r="S77" s="336">
        <f>IF(S$10=0,0,S$10/TRE_fec!S$10)</f>
        <v>0.77767909733338347</v>
      </c>
      <c r="T77" s="336">
        <f>IF(T$10=0,0,T$10/TRE_fec!T$10)</f>
        <v>0.77390258079834973</v>
      </c>
      <c r="U77" s="336">
        <f>IF(U$10=0,0,U$10/TRE_fec!U$10)</f>
        <v>0.78528386235826386</v>
      </c>
      <c r="V77" s="336">
        <f>IF(V$10=0,0,V$10/TRE_fec!V$10)</f>
        <v>0.80018526606783225</v>
      </c>
      <c r="W77" s="336">
        <f>IF(W$10=0,0,W$10/TRE_fec!W$10)</f>
        <v>0.78731914958977234</v>
      </c>
      <c r="X77" s="336">
        <f>IF(X$10=0,0,X$10/TRE_fec!X$10)</f>
        <v>0.82347146489471579</v>
      </c>
      <c r="Y77" s="336">
        <f>IF(Y$10=0,0,Y$10/TRE_fec!Y$10)</f>
        <v>0.8001039870718003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0.56387648992777495</v>
      </c>
      <c r="C78" s="349">
        <f>IF(C$16=0,0,C$16/TRE_fec!C$16)</f>
        <v>0.56066987958098236</v>
      </c>
      <c r="D78" s="349">
        <f>IF(D$16=0,0,D$16/TRE_fec!D$16)</f>
        <v>0.56455769597984573</v>
      </c>
      <c r="E78" s="349">
        <f>IF(E$16=0,0,E$16/TRE_fec!E$16)</f>
        <v>0.55172387952037949</v>
      </c>
      <c r="F78" s="349">
        <f>IF(F$16=0,0,F$16/TRE_fec!F$16)</f>
        <v>0.56764261651967152</v>
      </c>
      <c r="G78" s="349">
        <f>IF(G$16=0,0,G$16/TRE_fec!G$16)</f>
        <v>0.5558375581686642</v>
      </c>
      <c r="H78" s="349">
        <f>IF(H$16=0,0,H$16/TRE_fec!H$16)</f>
        <v>0.54098642031297151</v>
      </c>
      <c r="I78" s="349">
        <f>IF(I$16=0,0,I$16/TRE_fec!I$16)</f>
        <v>0.57282332095340427</v>
      </c>
      <c r="J78" s="349">
        <f>IF(J$16=0,0,J$16/TRE_fec!J$16)</f>
        <v>0.57243477474016979</v>
      </c>
      <c r="K78" s="349">
        <f>IF(K$16=0,0,K$16/TRE_fec!K$16)</f>
        <v>0.56024370156450998</v>
      </c>
      <c r="L78" s="349">
        <f>IF(L$16=0,0,L$16/TRE_fec!L$16)</f>
        <v>0.54868206139782438</v>
      </c>
      <c r="M78" s="349">
        <f>IF(M$16=0,0,M$16/TRE_fec!M$16)</f>
        <v>0.58362434532502516</v>
      </c>
      <c r="N78" s="349">
        <f>IF(N$16=0,0,N$16/TRE_fec!N$16)</f>
        <v>0.5595031914971762</v>
      </c>
      <c r="O78" s="349">
        <f>IF(O$16=0,0,O$16/TRE_fec!O$16)</f>
        <v>0.58113124494169666</v>
      </c>
      <c r="P78" s="349">
        <f>IF(P$16=0,0,P$16/TRE_fec!P$16)</f>
        <v>0.56428966680915216</v>
      </c>
      <c r="Q78" s="349">
        <f>IF(Q$16=0,0,Q$16/TRE_fec!Q$16)</f>
        <v>0.62364743449034687</v>
      </c>
      <c r="R78" s="349">
        <f>IF(R$16=0,0,R$16/TRE_fec!R$16)</f>
        <v>0.62136368302180522</v>
      </c>
      <c r="S78" s="349">
        <f>IF(S$16=0,0,S$16/TRE_fec!S$16)</f>
        <v>0.5912591200005376</v>
      </c>
      <c r="T78" s="349">
        <f>IF(T$16=0,0,T$16/TRE_fec!T$16)</f>
        <v>0.58084035124643885</v>
      </c>
      <c r="U78" s="349">
        <f>IF(U$16=0,0,U$16/TRE_fec!U$16)</f>
        <v>0.59400418691414703</v>
      </c>
      <c r="V78" s="349">
        <f>IF(V$16=0,0,V$16/TRE_fec!V$16)</f>
        <v>0.61230849241051999</v>
      </c>
      <c r="W78" s="349">
        <f>IF(W$16=0,0,W$16/TRE_fec!W$16)</f>
        <v>0.5987775186920592</v>
      </c>
      <c r="X78" s="349">
        <f>IF(X$16=0,0,X$16/TRE_fec!X$16)</f>
        <v>0.62456666721092846</v>
      </c>
      <c r="Y78" s="349">
        <f>IF(Y$16=0,0,Y$16/TRE_fec!Y$16)</f>
        <v>0.6031699922417858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0.47841305756778763</v>
      </c>
      <c r="C79" s="349">
        <f>IF(C$24=0,0,C$24/TRE_fec!C$24)</f>
        <v>0.47788613521130918</v>
      </c>
      <c r="D79" s="349">
        <f>IF(D$24=0,0,D$24/TRE_fec!D$24)</f>
        <v>0.47572043915996226</v>
      </c>
      <c r="E79" s="349">
        <f>IF(E$24=0,0,E$24/TRE_fec!E$24)</f>
        <v>0.47552995369710471</v>
      </c>
      <c r="F79" s="349">
        <f>IF(F$24=0,0,F$24/TRE_fec!F$24)</f>
        <v>0.47603922725404452</v>
      </c>
      <c r="G79" s="349">
        <f>IF(G$24=0,0,G$24/TRE_fec!G$24)</f>
        <v>0.47627994327577133</v>
      </c>
      <c r="H79" s="349">
        <f>IF(H$24=0,0,H$24/TRE_fec!H$24)</f>
        <v>0.47333299308446741</v>
      </c>
      <c r="I79" s="349">
        <f>IF(I$24=0,0,I$24/TRE_fec!I$24)</f>
        <v>0.47680647233484896</v>
      </c>
      <c r="J79" s="349">
        <f>IF(J$24=0,0,J$24/TRE_fec!J$24)</f>
        <v>0.47752486689305385</v>
      </c>
      <c r="K79" s="349">
        <f>IF(K$24=0,0,K$24/TRE_fec!K$24)</f>
        <v>0.47616348191567065</v>
      </c>
      <c r="L79" s="349">
        <f>IF(L$24=0,0,L$24/TRE_fec!L$24)</f>
        <v>0.4743152021025871</v>
      </c>
      <c r="M79" s="349">
        <f>IF(M$24=0,0,M$24/TRE_fec!M$24)</f>
        <v>0.47735728476006056</v>
      </c>
      <c r="N79" s="349">
        <f>IF(N$24=0,0,N$24/TRE_fec!N$24)</f>
        <v>0.47594441533487103</v>
      </c>
      <c r="O79" s="349">
        <f>IF(O$24=0,0,O$24/TRE_fec!O$24)</f>
        <v>0.47812443127613846</v>
      </c>
      <c r="P79" s="349">
        <f>IF(P$24=0,0,P$24/TRE_fec!P$24)</f>
        <v>0.47661698258197577</v>
      </c>
      <c r="Q79" s="349">
        <f>IF(Q$24=0,0,Q$24/TRE_fec!Q$24)</f>
        <v>0.48067028158679653</v>
      </c>
      <c r="R79" s="349">
        <f>IF(R$24=0,0,R$24/TRE_fec!R$24)</f>
        <v>0.48019568685181441</v>
      </c>
      <c r="S79" s="349">
        <f>IF(S$24=0,0,S$24/TRE_fec!S$24)</f>
        <v>0.47990728555275636</v>
      </c>
      <c r="T79" s="349">
        <f>IF(T$24=0,0,T$24/TRE_fec!T$24)</f>
        <v>0.47911151023968307</v>
      </c>
      <c r="U79" s="349">
        <f>IF(U$24=0,0,U$24/TRE_fec!U$24)</f>
        <v>0.48303959029722471</v>
      </c>
      <c r="V79" s="349">
        <f>IF(V$24=0,0,V$24/TRE_fec!V$24)</f>
        <v>0.48541013048959403</v>
      </c>
      <c r="W79" s="349">
        <f>IF(W$24=0,0,W$24/TRE_fec!W$24)</f>
        <v>0.48285575638549721</v>
      </c>
      <c r="X79" s="349">
        <f>IF(X$24=0,0,X$24/TRE_fec!X$24)</f>
        <v>0.49170279846361076</v>
      </c>
      <c r="Y79" s="349">
        <f>IF(Y$24=0,0,Y$24/TRE_fec!Y$24)</f>
        <v>0.48408323921042806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0.48332270565237856</v>
      </c>
      <c r="C80" s="349">
        <f>IF(C$27=0,0,C$27/TRE_fec!C$27)</f>
        <v>0.480574182497985</v>
      </c>
      <c r="D80" s="349">
        <f>IF(D$27=0,0,D$27/TRE_fec!D$27)</f>
        <v>0.48390659655415341</v>
      </c>
      <c r="E80" s="349">
        <f>IF(E$27=0,0,E$27/TRE_fec!E$27)</f>
        <v>0.47290618244603966</v>
      </c>
      <c r="F80" s="349">
        <f>IF(F$27=0,0,F$27/TRE_fec!F$27)</f>
        <v>0.48655081415971863</v>
      </c>
      <c r="G80" s="349">
        <f>IF(G$27=0,0,G$27/TRE_fec!G$27)</f>
        <v>0.47643219271599785</v>
      </c>
      <c r="H80" s="349">
        <f>IF(H$27=0,0,H$27/TRE_fec!H$27)</f>
        <v>0.46370264598254701</v>
      </c>
      <c r="I80" s="349">
        <f>IF(I$27=0,0,I$27/TRE_fec!I$27)</f>
        <v>0.49099141796006096</v>
      </c>
      <c r="J80" s="349">
        <f>IF(J$27=0,0,J$27/TRE_fec!J$27)</f>
        <v>0.49065837834871712</v>
      </c>
      <c r="K80" s="349">
        <f>IF(K$27=0,0,K$27/TRE_fec!K$27)</f>
        <v>0.48020888705529419</v>
      </c>
      <c r="L80" s="349">
        <f>IF(L$27=0,0,L$27/TRE_fec!L$27)</f>
        <v>0.47029890976956396</v>
      </c>
      <c r="M80" s="349">
        <f>IF(M$27=0,0,M$27/TRE_fec!M$27)</f>
        <v>0.50024943885002149</v>
      </c>
      <c r="N80" s="349">
        <f>IF(N$27=0,0,N$27/TRE_fec!N$27)</f>
        <v>0.4795741641404368</v>
      </c>
      <c r="O80" s="349">
        <f>IF(O$27=0,0,O$27/TRE_fec!O$27)</f>
        <v>0.49811249566431159</v>
      </c>
      <c r="P80" s="349">
        <f>IF(P$27=0,0,P$27/TRE_fec!P$27)</f>
        <v>0.48367685726498755</v>
      </c>
      <c r="Q80" s="349">
        <f>IF(Q$27=0,0,Q$27/TRE_fec!Q$27)</f>
        <v>0.53455494384886837</v>
      </c>
      <c r="R80" s="349">
        <f>IF(R$27=0,0,R$27/TRE_fec!R$27)</f>
        <v>0.53259744259011876</v>
      </c>
      <c r="S80" s="349">
        <f>IF(S$27=0,0,S$27/TRE_fec!S$27)</f>
        <v>0.50679353142903205</v>
      </c>
      <c r="T80" s="349">
        <f>IF(T$27=0,0,T$27/TRE_fec!T$27)</f>
        <v>0.49786315821123339</v>
      </c>
      <c r="U80" s="349">
        <f>IF(U$27=0,0,U$27/TRE_fec!U$27)</f>
        <v>0.50914644592641167</v>
      </c>
      <c r="V80" s="349">
        <f>IF(V$27=0,0,V$27/TRE_fec!V$27)</f>
        <v>0.52483585063758875</v>
      </c>
      <c r="W80" s="349">
        <f>IF(W$27=0,0,W$27/TRE_fec!W$27)</f>
        <v>0.5132378731646221</v>
      </c>
      <c r="X80" s="349">
        <f>IF(X$27=0,0,X$27/TRE_fec!X$27)</f>
        <v>0.5353428576093674</v>
      </c>
      <c r="Y80" s="349">
        <f>IF(Y$27=0,0,Y$27/TRE_fec!Y$27)</f>
        <v>0.51700285049295935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0.68810979386667814</v>
      </c>
      <c r="C81" s="349">
        <f>IF(C$35=0,0,C$35/TRE_fec!C$35)</f>
        <v>0.69514285299531964</v>
      </c>
      <c r="D81" s="349">
        <f>IF(D$35=0,0,D$35/TRE_fec!D$35)</f>
        <v>0.71508502089003756</v>
      </c>
      <c r="E81" s="349">
        <f>IF(E$35=0,0,E$35/TRE_fec!E$35)</f>
        <v>0.70296861627986051</v>
      </c>
      <c r="F81" s="349">
        <f>IF(F$35=0,0,F$35/TRE_fec!F$35)</f>
        <v>0.71849565498671464</v>
      </c>
      <c r="G81" s="349">
        <f>IF(G$35=0,0,G$35/TRE_fec!G$35)</f>
        <v>0.69900570352434388</v>
      </c>
      <c r="H81" s="349">
        <f>IF(H$35=0,0,H$35/TRE_fec!H$35)</f>
        <v>0.70580833342178229</v>
      </c>
      <c r="I81" s="349">
        <f>IF(I$35=0,0,I$35/TRE_fec!I$35)</f>
        <v>0.71459360262305616</v>
      </c>
      <c r="J81" s="349">
        <f>IF(J$35=0,0,J$35/TRE_fec!J$35)</f>
        <v>0.70398291808140068</v>
      </c>
      <c r="K81" s="349">
        <f>IF(K$35=0,0,K$35/TRE_fec!K$35)</f>
        <v>0.70381038346063052</v>
      </c>
      <c r="L81" s="349">
        <f>IF(L$35=0,0,L$35/TRE_fec!L$35)</f>
        <v>0.70806591816557407</v>
      </c>
      <c r="M81" s="349">
        <f>IF(M$35=0,0,M$35/TRE_fec!M$35)</f>
        <v>0.72154786010629757</v>
      </c>
      <c r="N81" s="349">
        <f>IF(N$35=0,0,N$35/TRE_fec!N$35)</f>
        <v>0.70834897551273546</v>
      </c>
      <c r="O81" s="349">
        <f>IF(O$35=0,0,O$35/TRE_fec!O$35)</f>
        <v>0.74338168959852657</v>
      </c>
      <c r="P81" s="349">
        <f>IF(P$35=0,0,P$35/TRE_fec!P$35)</f>
        <v>0.74250277135788556</v>
      </c>
      <c r="Q81" s="349">
        <f>IF(Q$35=0,0,Q$35/TRE_fec!Q$35)</f>
        <v>0.74959615309970162</v>
      </c>
      <c r="R81" s="349">
        <f>IF(R$35=0,0,R$35/TRE_fec!R$35)</f>
        <v>0.74339179768945318</v>
      </c>
      <c r="S81" s="349">
        <f>IF(S$35=0,0,S$35/TRE_fec!S$35)</f>
        <v>0.73909777310115532</v>
      </c>
      <c r="T81" s="349">
        <f>IF(T$35=0,0,T$35/TRE_fec!T$35)</f>
        <v>0.74250793575500518</v>
      </c>
      <c r="U81" s="349">
        <f>IF(U$35=0,0,U$35/TRE_fec!U$35)</f>
        <v>0.68100997441944411</v>
      </c>
      <c r="V81" s="349">
        <f>IF(V$35=0,0,V$35/TRE_fec!V$35)</f>
        <v>0.68653230516097064</v>
      </c>
      <c r="W81" s="349">
        <f>IF(W$35=0,0,W$35/TRE_fec!W$35)</f>
        <v>0.68188168922979575</v>
      </c>
      <c r="X81" s="349">
        <f>IF(X$35=0,0,X$35/TRE_fec!X$35)</f>
        <v>0.67302031738144796</v>
      </c>
      <c r="Y81" s="349">
        <f>IF(Y$35=0,0,Y$35/TRE_fec!Y$35)</f>
        <v>0.69865704294254305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0.63255452134796986</v>
      </c>
      <c r="C82" s="349">
        <f>IF(C$46=0,0,C$46/TRE_fec!C$46)</f>
        <v>0.63255452134797019</v>
      </c>
      <c r="D82" s="349">
        <f>IF(D$46=0,0,D$46/TRE_fec!D$46)</f>
        <v>0.63255452134797008</v>
      </c>
      <c r="E82" s="349">
        <f>IF(E$46=0,0,E$46/TRE_fec!E$46)</f>
        <v>0.63255452134796986</v>
      </c>
      <c r="F82" s="349">
        <f>IF(F$46=0,0,F$46/TRE_fec!F$46)</f>
        <v>0.63255452134797019</v>
      </c>
      <c r="G82" s="349">
        <f>IF(G$46=0,0,G$46/TRE_fec!G$46)</f>
        <v>0.63255452134796974</v>
      </c>
      <c r="H82" s="349">
        <f>IF(H$46=0,0,H$46/TRE_fec!H$46)</f>
        <v>0.63255452134796974</v>
      </c>
      <c r="I82" s="349">
        <f>IF(I$46=0,0,I$46/TRE_fec!I$46)</f>
        <v>0.63255452134797008</v>
      </c>
      <c r="J82" s="349">
        <f>IF(J$46=0,0,J$46/TRE_fec!J$46)</f>
        <v>0.63255452134797008</v>
      </c>
      <c r="K82" s="349">
        <f>IF(K$46=0,0,K$46/TRE_fec!K$46)</f>
        <v>0.63255452134796986</v>
      </c>
      <c r="L82" s="349">
        <f>IF(L$46=0,0,L$46/TRE_fec!L$46)</f>
        <v>0.63255452134796986</v>
      </c>
      <c r="M82" s="349">
        <f>IF(M$46=0,0,M$46/TRE_fec!M$46)</f>
        <v>0.63255452134796997</v>
      </c>
      <c r="N82" s="349">
        <f>IF(N$46=0,0,N$46/TRE_fec!N$46)</f>
        <v>0.63255452134796986</v>
      </c>
      <c r="O82" s="349">
        <f>IF(O$46=0,0,O$46/TRE_fec!O$46)</f>
        <v>0.63255452134796997</v>
      </c>
      <c r="P82" s="349">
        <f>IF(P$46=0,0,P$46/TRE_fec!P$46)</f>
        <v>0.63255452134797008</v>
      </c>
      <c r="Q82" s="349">
        <f>IF(Q$46=0,0,Q$46/TRE_fec!Q$46)</f>
        <v>0.63255452134796986</v>
      </c>
      <c r="R82" s="349">
        <f>IF(R$46=0,0,R$46/TRE_fec!R$46)</f>
        <v>0.63255452134796997</v>
      </c>
      <c r="S82" s="349">
        <f>IF(S$46=0,0,S$46/TRE_fec!S$46)</f>
        <v>0.63255452134797008</v>
      </c>
      <c r="T82" s="349">
        <f>IF(T$46=0,0,T$46/TRE_fec!T$46)</f>
        <v>0.63255452134796997</v>
      </c>
      <c r="U82" s="349">
        <f>IF(U$46=0,0,U$46/TRE_fec!U$46)</f>
        <v>0.63255452134796997</v>
      </c>
      <c r="V82" s="349">
        <f>IF(V$46=0,0,V$46/TRE_fec!V$46)</f>
        <v>0.63255452134797008</v>
      </c>
      <c r="W82" s="349">
        <f>IF(W$46=0,0,W$46/TRE_fec!W$46)</f>
        <v>0.63255452134796997</v>
      </c>
      <c r="X82" s="349">
        <f>IF(X$46=0,0,X$46/TRE_fec!X$46)</f>
        <v>0.63255452134796997</v>
      </c>
      <c r="Y82" s="349">
        <f>IF(Y$46=0,0,Y$46/TRE_fec!Y$46)</f>
        <v>0.63255452134796997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0.58228384233812214</v>
      </c>
      <c r="C83" s="337">
        <f>IF(C$47=0,0,C$47/TRE_fec!C$47)</f>
        <v>0.58228384233812225</v>
      </c>
      <c r="D83" s="337">
        <f>IF(D$47=0,0,D$47/TRE_fec!D$47)</f>
        <v>0.58228384233812236</v>
      </c>
      <c r="E83" s="337">
        <f>IF(E$47=0,0,E$47/TRE_fec!E$47)</f>
        <v>0.58228384233812225</v>
      </c>
      <c r="F83" s="337">
        <f>IF(F$47=0,0,F$47/TRE_fec!F$47)</f>
        <v>0.58228384233812225</v>
      </c>
      <c r="G83" s="337">
        <f>IF(G$47=0,0,G$47/TRE_fec!G$47)</f>
        <v>0.58228384233812225</v>
      </c>
      <c r="H83" s="337">
        <f>IF(H$47=0,0,H$47/TRE_fec!H$47)</f>
        <v>0.58228384233812225</v>
      </c>
      <c r="I83" s="337">
        <f>IF(I$47=0,0,I$47/TRE_fec!I$47)</f>
        <v>0.58228384233812258</v>
      </c>
      <c r="J83" s="337">
        <f>IF(J$47=0,0,J$47/TRE_fec!J$47)</f>
        <v>0.58228384233812225</v>
      </c>
      <c r="K83" s="337">
        <f>IF(K$47=0,0,K$47/TRE_fec!K$47)</f>
        <v>0.58228384233812225</v>
      </c>
      <c r="L83" s="337">
        <f>IF(L$47=0,0,L$47/TRE_fec!L$47)</f>
        <v>0.58228384233812225</v>
      </c>
      <c r="M83" s="337">
        <f>IF(M$47=0,0,M$47/TRE_fec!M$47)</f>
        <v>0.58228384233812214</v>
      </c>
      <c r="N83" s="337">
        <f>IF(N$47=0,0,N$47/TRE_fec!N$47)</f>
        <v>0.58228384233812225</v>
      </c>
      <c r="O83" s="337">
        <f>IF(O$47=0,0,O$47/TRE_fec!O$47)</f>
        <v>0.58228384233812236</v>
      </c>
      <c r="P83" s="337">
        <f>IF(P$47=0,0,P$47/TRE_fec!P$47)</f>
        <v>0.58228384233812236</v>
      </c>
      <c r="Q83" s="337">
        <f>IF(Q$47=0,0,Q$47/TRE_fec!Q$47)</f>
        <v>0.58228384233812236</v>
      </c>
      <c r="R83" s="337">
        <f>IF(R$47=0,0,R$47/TRE_fec!R$47)</f>
        <v>0.58228384233812214</v>
      </c>
      <c r="S83" s="337">
        <f>IF(S$47=0,0,S$47/TRE_fec!S$47)</f>
        <v>0.58228384233812214</v>
      </c>
      <c r="T83" s="337">
        <f>IF(T$47=0,0,T$47/TRE_fec!T$47)</f>
        <v>0.58228384233812236</v>
      </c>
      <c r="U83" s="337">
        <f>IF(U$47=0,0,U$47/TRE_fec!U$47)</f>
        <v>0.58228384233812236</v>
      </c>
      <c r="V83" s="337">
        <f>IF(V$47=0,0,V$47/TRE_fec!V$47)</f>
        <v>0.58228384233812214</v>
      </c>
      <c r="W83" s="337">
        <f>IF(W$47=0,0,W$47/TRE_fec!W$47)</f>
        <v>0.58228384233812236</v>
      </c>
      <c r="X83" s="337">
        <f>IF(X$47=0,0,X$47/TRE_fec!X$47)</f>
        <v>0.58228384233812225</v>
      </c>
      <c r="Y83" s="337">
        <f>IF(Y$47=0,0,Y$47/TRE_fec!Y$47)</f>
        <v>0.58228384233812214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LV: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11.94595019897975</v>
      </c>
      <c r="C5" s="223">
        <v>11.945950198184059</v>
      </c>
      <c r="D5" s="223">
        <v>12.59019827909624</v>
      </c>
      <c r="E5" s="223">
        <v>15.73270019869001</v>
      </c>
      <c r="F5" s="223">
        <v>12.53970827888681</v>
      </c>
      <c r="G5" s="223">
        <v>15.682210198041121</v>
      </c>
      <c r="H5" s="223">
        <v>19.4689601985792</v>
      </c>
      <c r="I5" s="223">
        <v>16.326458278702191</v>
      </c>
      <c r="J5" s="223">
        <v>10.671578278522791</v>
      </c>
      <c r="K5" s="223">
        <v>8.80344827916349</v>
      </c>
      <c r="L5" s="223">
        <v>8.8034482790302491</v>
      </c>
      <c r="M5" s="223">
        <v>5.6548799985689673</v>
      </c>
      <c r="N5" s="223">
        <v>8.8034482788528141</v>
      </c>
      <c r="O5" s="223">
        <v>6.9858082800798691</v>
      </c>
      <c r="P5" s="223">
        <v>6.1779682801039701</v>
      </c>
      <c r="Q5" s="223">
        <v>2.221560000057186</v>
      </c>
      <c r="R5" s="223">
        <v>2.4235200000898689</v>
      </c>
      <c r="S5" s="223">
        <v>4.8743899660315284</v>
      </c>
      <c r="T5" s="223">
        <v>5.9747280733163466</v>
      </c>
      <c r="U5" s="223">
        <v>5.4292146660572156</v>
      </c>
      <c r="V5" s="223">
        <v>3.4619730468058032</v>
      </c>
      <c r="W5" s="223">
        <v>4.9671430097228546</v>
      </c>
      <c r="X5" s="223">
        <v>2.7092913383545718</v>
      </c>
      <c r="Y5" s="223">
        <v>3.7759628842486679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0.3354263112199965</v>
      </c>
      <c r="C10" s="260">
        <v>0.34749149473239288</v>
      </c>
      <c r="D10" s="260">
        <v>0.46833499897192948</v>
      </c>
      <c r="E10" s="260">
        <v>0.51405813601379191</v>
      </c>
      <c r="F10" s="260">
        <v>0.46703346110288158</v>
      </c>
      <c r="G10" s="260">
        <v>0.49003590376032319</v>
      </c>
      <c r="H10" s="260">
        <v>0.68017186332468038</v>
      </c>
      <c r="I10" s="260">
        <v>0.56965052111209635</v>
      </c>
      <c r="J10" s="260">
        <v>0.36099994077625408</v>
      </c>
      <c r="K10" s="260">
        <v>0.31490208328048641</v>
      </c>
      <c r="L10" s="260">
        <v>0.33274725059422822</v>
      </c>
      <c r="M10" s="260">
        <v>0.19005804476989599</v>
      </c>
      <c r="N10" s="260">
        <v>0.32060831373458648</v>
      </c>
      <c r="O10" s="260">
        <v>0.28009919179299608</v>
      </c>
      <c r="P10" s="260">
        <v>0.26144923902901113</v>
      </c>
      <c r="Q10" s="260">
        <v>6.9837007451556757E-2</v>
      </c>
      <c r="R10" s="260">
        <v>7.8761079868008455E-2</v>
      </c>
      <c r="S10" s="260">
        <v>0.1668440911777905</v>
      </c>
      <c r="T10" s="260">
        <v>0.18575351432459369</v>
      </c>
      <c r="U10" s="260">
        <v>0.1276074231151432</v>
      </c>
      <c r="V10" s="260">
        <v>7.8122478584486843E-2</v>
      </c>
      <c r="W10" s="260">
        <v>0.1216780746468228</v>
      </c>
      <c r="X10" s="260">
        <v>4.0337752846817253E-2</v>
      </c>
      <c r="Y10" s="260">
        <v>8.0334458907201839E-2</v>
      </c>
      <c r="DA10" s="68" t="s">
        <v>2489</v>
      </c>
    </row>
    <row r="11" spans="1:105" ht="12" customHeight="1" x14ac:dyDescent="0.25">
      <c r="A11" s="37" t="s">
        <v>159</v>
      </c>
      <c r="B11" s="226">
        <v>0.14408850321348579</v>
      </c>
      <c r="C11" s="226">
        <v>0.149390584931231</v>
      </c>
      <c r="D11" s="226">
        <v>0.1352420165293895</v>
      </c>
      <c r="E11" s="226">
        <v>0.1515929638097003</v>
      </c>
      <c r="F11" s="226">
        <v>0.1361800772770265</v>
      </c>
      <c r="G11" s="226">
        <v>0.14492820548845131</v>
      </c>
      <c r="H11" s="226">
        <v>0.1516872247143792</v>
      </c>
      <c r="I11" s="226">
        <v>0.1273853875703421</v>
      </c>
      <c r="J11" s="226">
        <v>0.1224265367766544</v>
      </c>
      <c r="K11" s="226">
        <v>0.12800875953637669</v>
      </c>
      <c r="L11" s="226">
        <v>0.13435993724489401</v>
      </c>
      <c r="M11" s="226">
        <v>0</v>
      </c>
      <c r="N11" s="226">
        <v>0.13056561113737589</v>
      </c>
      <c r="O11" s="226">
        <v>0.15210692504759049</v>
      </c>
      <c r="P11" s="226">
        <v>0.15602631506610939</v>
      </c>
      <c r="Q11" s="226">
        <v>0</v>
      </c>
      <c r="R11" s="226">
        <v>0</v>
      </c>
      <c r="S11" s="226">
        <v>9.2012209142469131E-2</v>
      </c>
      <c r="T11" s="226">
        <v>9.4294103000457957E-2</v>
      </c>
      <c r="U11" s="226">
        <v>7.3189997249446401E-2</v>
      </c>
      <c r="V11" s="226">
        <v>4.3144194429889579E-2</v>
      </c>
      <c r="W11" s="226">
        <v>6.2368775382612353E-2</v>
      </c>
      <c r="X11" s="226">
        <v>2.8561358104822489E-2</v>
      </c>
      <c r="Y11" s="226">
        <v>4.2664415184379849E-2</v>
      </c>
      <c r="DA11" s="69" t="s">
        <v>2490</v>
      </c>
    </row>
    <row r="12" spans="1:105" ht="12" customHeight="1" x14ac:dyDescent="0.25">
      <c r="A12" s="37" t="s">
        <v>35</v>
      </c>
      <c r="B12" s="226">
        <v>0.19133780800651071</v>
      </c>
      <c r="C12" s="226">
        <v>0.19810090980116199</v>
      </c>
      <c r="D12" s="226">
        <v>0.33309298244253999</v>
      </c>
      <c r="E12" s="226">
        <v>0.36246517220409158</v>
      </c>
      <c r="F12" s="226">
        <v>0.33085338382585511</v>
      </c>
      <c r="G12" s="226">
        <v>0.34510769827187188</v>
      </c>
      <c r="H12" s="226">
        <v>0.52848463861030115</v>
      </c>
      <c r="I12" s="226">
        <v>0.44226513354175417</v>
      </c>
      <c r="J12" s="226">
        <v>0.23857340399959981</v>
      </c>
      <c r="K12" s="226">
        <v>0.18689332374410969</v>
      </c>
      <c r="L12" s="226">
        <v>0.1983873133493341</v>
      </c>
      <c r="M12" s="226">
        <v>0.19005804476989599</v>
      </c>
      <c r="N12" s="226">
        <v>0.19004270259721059</v>
      </c>
      <c r="O12" s="226">
        <v>0.12799226674540559</v>
      </c>
      <c r="P12" s="226">
        <v>0.1054229239629017</v>
      </c>
      <c r="Q12" s="226">
        <v>6.9837007451556757E-2</v>
      </c>
      <c r="R12" s="226">
        <v>7.8761079868008455E-2</v>
      </c>
      <c r="S12" s="226">
        <v>7.4831882035321345E-2</v>
      </c>
      <c r="T12" s="226">
        <v>9.1459411324135709E-2</v>
      </c>
      <c r="U12" s="226">
        <v>5.4417425865696763E-2</v>
      </c>
      <c r="V12" s="226">
        <v>3.4978284154597257E-2</v>
      </c>
      <c r="W12" s="226">
        <v>5.9309299264210462E-2</v>
      </c>
      <c r="X12" s="226">
        <v>1.177639474199476E-2</v>
      </c>
      <c r="Y12" s="226">
        <v>3.767004372282199E-2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2.7634048209593609</v>
      </c>
      <c r="C16" s="261">
        <f t="shared" si="0"/>
        <v>2.8526649183587081</v>
      </c>
      <c r="D16" s="261">
        <f t="shared" si="0"/>
        <v>3.0355046229662102</v>
      </c>
      <c r="E16" s="261">
        <f t="shared" si="0"/>
        <v>3.8992365289591131</v>
      </c>
      <c r="F16" s="261">
        <f t="shared" si="0"/>
        <v>3.0270687293705278</v>
      </c>
      <c r="G16" s="261">
        <f t="shared" si="0"/>
        <v>3.732325375425825</v>
      </c>
      <c r="H16" s="261">
        <f t="shared" si="0"/>
        <v>4.9221003086884298</v>
      </c>
      <c r="I16" s="261">
        <f t="shared" si="0"/>
        <v>3.692179303504326</v>
      </c>
      <c r="J16" s="261">
        <f t="shared" si="0"/>
        <v>2.3398144309572029</v>
      </c>
      <c r="K16" s="261">
        <f t="shared" si="0"/>
        <v>2.0410320212624118</v>
      </c>
      <c r="L16" s="261">
        <f t="shared" si="0"/>
        <v>2.1566951427403671</v>
      </c>
      <c r="M16" s="261">
        <f t="shared" si="0"/>
        <v>1.231857697582659</v>
      </c>
      <c r="N16" s="261">
        <f t="shared" si="0"/>
        <v>2.0780168482797281</v>
      </c>
      <c r="O16" s="261">
        <f t="shared" si="0"/>
        <v>1.815457724584234</v>
      </c>
      <c r="P16" s="261">
        <f t="shared" si="0"/>
        <v>1.6945784011139611</v>
      </c>
      <c r="Q16" s="261">
        <f t="shared" si="0"/>
        <v>0.45264727051934911</v>
      </c>
      <c r="R16" s="261">
        <f t="shared" si="0"/>
        <v>0.51048848062598073</v>
      </c>
      <c r="S16" s="261">
        <f t="shared" si="0"/>
        <v>1.2722516310359491</v>
      </c>
      <c r="T16" s="261">
        <f t="shared" si="0"/>
        <v>1.600843583900081</v>
      </c>
      <c r="U16" s="261">
        <f t="shared" si="0"/>
        <v>1.0341235341745521</v>
      </c>
      <c r="V16" s="261">
        <f t="shared" si="0"/>
        <v>0.55477471405060841</v>
      </c>
      <c r="W16" s="261">
        <f t="shared" si="0"/>
        <v>0.92415616432500514</v>
      </c>
      <c r="X16" s="261">
        <f t="shared" si="0"/>
        <v>0.38594940200511069</v>
      </c>
      <c r="Y16" s="261">
        <f t="shared" si="0"/>
        <v>0.71300642051540986</v>
      </c>
      <c r="DA16" s="70"/>
    </row>
    <row r="17" spans="1:105" ht="12" customHeight="1" x14ac:dyDescent="0.25">
      <c r="A17" s="60" t="s">
        <v>2404</v>
      </c>
      <c r="B17" s="329">
        <v>2.7634048209593609</v>
      </c>
      <c r="C17" s="329">
        <v>2.8526649183587081</v>
      </c>
      <c r="D17" s="329">
        <v>3.0355046229662102</v>
      </c>
      <c r="E17" s="329">
        <v>3.8992365289591131</v>
      </c>
      <c r="F17" s="329">
        <v>3.0270687293705278</v>
      </c>
      <c r="G17" s="329">
        <v>3.732325375425825</v>
      </c>
      <c r="H17" s="329">
        <v>4.9221003086884298</v>
      </c>
      <c r="I17" s="329">
        <v>3.692179303504326</v>
      </c>
      <c r="J17" s="329">
        <v>2.3398144309572029</v>
      </c>
      <c r="K17" s="329">
        <v>2.0410320212624118</v>
      </c>
      <c r="L17" s="329">
        <v>2.1566951427403671</v>
      </c>
      <c r="M17" s="329">
        <v>1.231857697582659</v>
      </c>
      <c r="N17" s="329">
        <v>2.0780168482797281</v>
      </c>
      <c r="O17" s="329">
        <v>1.815457724584234</v>
      </c>
      <c r="P17" s="329">
        <v>1.6945784011139611</v>
      </c>
      <c r="Q17" s="329">
        <v>0.45264727051934911</v>
      </c>
      <c r="R17" s="329">
        <v>0.51048848062598073</v>
      </c>
      <c r="S17" s="329">
        <v>1.2722516310359491</v>
      </c>
      <c r="T17" s="329">
        <v>1.600843583900081</v>
      </c>
      <c r="U17" s="329">
        <v>1.0341235341745521</v>
      </c>
      <c r="V17" s="329">
        <v>0.55477471405060841</v>
      </c>
      <c r="W17" s="329">
        <v>0.92415616432500514</v>
      </c>
      <c r="X17" s="329">
        <v>0.38594940200511069</v>
      </c>
      <c r="Y17" s="329">
        <v>0.71300642051540986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0.1245838889593134</v>
      </c>
      <c r="T18" s="230">
        <v>4.0116349516427723E-2</v>
      </c>
      <c r="U18" s="230">
        <v>2.1503866194543669E-2</v>
      </c>
      <c r="V18" s="230">
        <v>4.770019961236024E-4</v>
      </c>
      <c r="W18" s="230">
        <v>2.314121281226841E-3</v>
      </c>
      <c r="X18" s="230">
        <v>1.2128732083929209E-3</v>
      </c>
      <c r="Y18" s="230">
        <v>5.5748783285337227E-4</v>
      </c>
      <c r="DA18" s="71" t="s">
        <v>2496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0.1151891509092678</v>
      </c>
      <c r="T19" s="230">
        <v>0.5085819226755498</v>
      </c>
      <c r="U19" s="230">
        <v>0.25929331231290781</v>
      </c>
      <c r="V19" s="230">
        <v>6.0261795435996607E-2</v>
      </c>
      <c r="W19" s="230">
        <v>0.1807184023472122</v>
      </c>
      <c r="X19" s="230">
        <v>0.1397778357049074</v>
      </c>
      <c r="Y19" s="230">
        <v>0.24213539842310861</v>
      </c>
      <c r="DA19" s="71" t="s">
        <v>2497</v>
      </c>
    </row>
    <row r="20" spans="1:105" ht="12" customHeight="1" x14ac:dyDescent="0.25">
      <c r="A20" s="59" t="s">
        <v>159</v>
      </c>
      <c r="B20" s="230">
        <v>0.81906390276229812</v>
      </c>
      <c r="C20" s="230">
        <v>0.84552264337560179</v>
      </c>
      <c r="D20" s="230">
        <v>0.87656862565345017</v>
      </c>
      <c r="E20" s="230">
        <v>0.87828554720369356</v>
      </c>
      <c r="F20" s="230">
        <v>0.8826486490177643</v>
      </c>
      <c r="G20" s="230">
        <v>0.84299408378932739</v>
      </c>
      <c r="H20" s="230">
        <v>0.88964885570246266</v>
      </c>
      <c r="I20" s="230">
        <v>0.82564603054851349</v>
      </c>
      <c r="J20" s="230">
        <v>0.79350533095979692</v>
      </c>
      <c r="K20" s="230">
        <v>0.82968640440244201</v>
      </c>
      <c r="L20" s="230">
        <v>0.87085144510579449</v>
      </c>
      <c r="M20" s="230">
        <v>0</v>
      </c>
      <c r="N20" s="230">
        <v>0.84625859070521436</v>
      </c>
      <c r="O20" s="230">
        <v>0.98587821790104968</v>
      </c>
      <c r="P20" s="230">
        <v>1.011281671724783</v>
      </c>
      <c r="Q20" s="230">
        <v>0</v>
      </c>
      <c r="R20" s="230">
        <v>0</v>
      </c>
      <c r="S20" s="230">
        <v>0.56939766577876727</v>
      </c>
      <c r="T20" s="230">
        <v>0.53410078810292183</v>
      </c>
      <c r="U20" s="230">
        <v>0.43207481628604127</v>
      </c>
      <c r="V20" s="230">
        <v>0.27283801062309537</v>
      </c>
      <c r="W20" s="230">
        <v>0.37987923470611051</v>
      </c>
      <c r="X20" s="230">
        <v>0.17344429127852459</v>
      </c>
      <c r="Y20" s="230">
        <v>0.2497763993861829</v>
      </c>
      <c r="DA20" s="71" t="s">
        <v>2498</v>
      </c>
    </row>
    <row r="21" spans="1:105" ht="12" customHeight="1" x14ac:dyDescent="0.25">
      <c r="A21" s="59" t="s">
        <v>32</v>
      </c>
      <c r="B21" s="230">
        <v>0.85669070130503089</v>
      </c>
      <c r="C21" s="230">
        <v>0.88592834448477575</v>
      </c>
      <c r="D21" s="230">
        <v>0</v>
      </c>
      <c r="E21" s="230">
        <v>0.92093318336218766</v>
      </c>
      <c r="F21" s="230">
        <v>0</v>
      </c>
      <c r="G21" s="230">
        <v>0.8819667007838019</v>
      </c>
      <c r="H21" s="230">
        <v>0.93287761028901905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1.0876502168920319</v>
      </c>
      <c r="C22" s="230">
        <v>1.12121393049833</v>
      </c>
      <c r="D22" s="230">
        <v>2.15893599731276</v>
      </c>
      <c r="E22" s="230">
        <v>2.1000177983932309</v>
      </c>
      <c r="F22" s="230">
        <v>2.1444200803527642</v>
      </c>
      <c r="G22" s="230">
        <v>2.0073645908526951</v>
      </c>
      <c r="H22" s="230">
        <v>3.0995738426969481</v>
      </c>
      <c r="I22" s="230">
        <v>2.8665332729558131</v>
      </c>
      <c r="J22" s="230">
        <v>1.5463090999974061</v>
      </c>
      <c r="K22" s="230">
        <v>1.2113456168599701</v>
      </c>
      <c r="L22" s="230">
        <v>1.285843697634572</v>
      </c>
      <c r="M22" s="230">
        <v>1.231857697582659</v>
      </c>
      <c r="N22" s="230">
        <v>1.2317582575745141</v>
      </c>
      <c r="O22" s="230">
        <v>0.82957950668318414</v>
      </c>
      <c r="P22" s="230">
        <v>0.68329672938917807</v>
      </c>
      <c r="Q22" s="230">
        <v>0.45264727051934911</v>
      </c>
      <c r="R22" s="230">
        <v>0.51048848062598073</v>
      </c>
      <c r="S22" s="230">
        <v>0.4630809253886003</v>
      </c>
      <c r="T22" s="230">
        <v>0.51804452360518172</v>
      </c>
      <c r="U22" s="230">
        <v>0.32125153938105983</v>
      </c>
      <c r="V22" s="230">
        <v>0.2211979059953928</v>
      </c>
      <c r="W22" s="230">
        <v>0.36124440599045549</v>
      </c>
      <c r="X22" s="230">
        <v>7.1514401813285847E-2</v>
      </c>
      <c r="Y22" s="230">
        <v>0.22053713487326501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1.473837518097262</v>
      </c>
      <c r="C24" s="261">
        <f t="shared" si="1"/>
        <v>1.4796888981710681</v>
      </c>
      <c r="D24" s="261">
        <f t="shared" si="1"/>
        <v>1.686895001584064</v>
      </c>
      <c r="E24" s="261">
        <f t="shared" si="1"/>
        <v>1.9132704035704751</v>
      </c>
      <c r="F24" s="261">
        <f t="shared" si="1"/>
        <v>1.741603514860312</v>
      </c>
      <c r="G24" s="261">
        <f t="shared" si="1"/>
        <v>1.8936680733843381</v>
      </c>
      <c r="H24" s="261">
        <f t="shared" si="1"/>
        <v>2.208146353046565</v>
      </c>
      <c r="I24" s="261">
        <f t="shared" si="1"/>
        <v>2.2464794401269521</v>
      </c>
      <c r="J24" s="261">
        <f t="shared" si="1"/>
        <v>1.387374114951226</v>
      </c>
      <c r="K24" s="261">
        <f t="shared" si="1"/>
        <v>1.057957156288871</v>
      </c>
      <c r="L24" s="261">
        <f t="shared" si="1"/>
        <v>1.005904905194795</v>
      </c>
      <c r="M24" s="261">
        <f t="shared" si="1"/>
        <v>0.87504780499842416</v>
      </c>
      <c r="N24" s="261">
        <f t="shared" si="1"/>
        <v>1.0720314224668499</v>
      </c>
      <c r="O24" s="261">
        <f t="shared" si="1"/>
        <v>1.187838001825851</v>
      </c>
      <c r="P24" s="261">
        <f t="shared" si="1"/>
        <v>0.90199428494048994</v>
      </c>
      <c r="Q24" s="261">
        <f t="shared" si="1"/>
        <v>0.75660669479212694</v>
      </c>
      <c r="R24" s="261">
        <f t="shared" si="1"/>
        <v>0.7975699815327747</v>
      </c>
      <c r="S24" s="261">
        <f t="shared" si="1"/>
        <v>0.91612196406764668</v>
      </c>
      <c r="T24" s="261">
        <f t="shared" si="1"/>
        <v>0.99184285214904122</v>
      </c>
      <c r="U24" s="261">
        <f t="shared" si="1"/>
        <v>0.72308577068248614</v>
      </c>
      <c r="V24" s="261">
        <f t="shared" si="1"/>
        <v>0.54320122444626451</v>
      </c>
      <c r="W24" s="261">
        <f t="shared" si="1"/>
        <v>0.71870522457913644</v>
      </c>
      <c r="X24" s="261">
        <f t="shared" si="1"/>
        <v>0.44327402238314711</v>
      </c>
      <c r="Y24" s="261">
        <f t="shared" si="1"/>
        <v>0.57875111943760404</v>
      </c>
      <c r="DA24" s="70"/>
    </row>
    <row r="25" spans="1:105" ht="12" customHeight="1" x14ac:dyDescent="0.25">
      <c r="A25" s="60" t="s">
        <v>2414</v>
      </c>
      <c r="B25" s="262">
        <v>1.473837518097262</v>
      </c>
      <c r="C25" s="262">
        <v>1.4796888981710681</v>
      </c>
      <c r="D25" s="262">
        <v>1.686895001584064</v>
      </c>
      <c r="E25" s="262">
        <v>1.9132704035704751</v>
      </c>
      <c r="F25" s="262">
        <v>1.741603514860312</v>
      </c>
      <c r="G25" s="262">
        <v>1.8936680733843381</v>
      </c>
      <c r="H25" s="262">
        <v>2.208146353046565</v>
      </c>
      <c r="I25" s="262">
        <v>2.2464794401269521</v>
      </c>
      <c r="J25" s="262">
        <v>1.387374114951226</v>
      </c>
      <c r="K25" s="262">
        <v>1.057957156288871</v>
      </c>
      <c r="L25" s="262">
        <v>1.005904905194795</v>
      </c>
      <c r="M25" s="262">
        <v>0.87504780499842416</v>
      </c>
      <c r="N25" s="262">
        <v>1.0720314224668499</v>
      </c>
      <c r="O25" s="262">
        <v>1.187838001825851</v>
      </c>
      <c r="P25" s="262">
        <v>0.90199428494048994</v>
      </c>
      <c r="Q25" s="262">
        <v>0.75660669479212694</v>
      </c>
      <c r="R25" s="262">
        <v>0.7975699815327747</v>
      </c>
      <c r="S25" s="262">
        <v>0.91612196406764668</v>
      </c>
      <c r="T25" s="262">
        <v>0.99184285214904122</v>
      </c>
      <c r="U25" s="262">
        <v>0.72308577068248614</v>
      </c>
      <c r="V25" s="262">
        <v>0.54320122444626451</v>
      </c>
      <c r="W25" s="262">
        <v>0.71870522457913644</v>
      </c>
      <c r="X25" s="262">
        <v>0.44327402238314711</v>
      </c>
      <c r="Y25" s="262">
        <v>0.57875111943760404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3.947721172799088</v>
      </c>
      <c r="C27" s="261">
        <f t="shared" si="2"/>
        <v>4.075235597655297</v>
      </c>
      <c r="D27" s="261">
        <f t="shared" si="2"/>
        <v>4.3364351756660158</v>
      </c>
      <c r="E27" s="261">
        <f t="shared" si="2"/>
        <v>5.570337898513019</v>
      </c>
      <c r="F27" s="261">
        <f t="shared" si="2"/>
        <v>4.3243838991007557</v>
      </c>
      <c r="G27" s="261">
        <f t="shared" si="2"/>
        <v>5.3318933934654638</v>
      </c>
      <c r="H27" s="261">
        <f t="shared" si="2"/>
        <v>7.0315718695549014</v>
      </c>
      <c r="I27" s="261">
        <f t="shared" si="2"/>
        <v>5.2745418621490403</v>
      </c>
      <c r="J27" s="261">
        <f t="shared" si="2"/>
        <v>3.3425920442245758</v>
      </c>
      <c r="K27" s="261">
        <f t="shared" si="2"/>
        <v>2.915760030374873</v>
      </c>
      <c r="L27" s="261">
        <f t="shared" si="2"/>
        <v>3.0809930610576668</v>
      </c>
      <c r="M27" s="261">
        <f t="shared" si="2"/>
        <v>1.75979671083237</v>
      </c>
      <c r="N27" s="261">
        <f t="shared" si="2"/>
        <v>2.9685954975424682</v>
      </c>
      <c r="O27" s="261">
        <f t="shared" si="2"/>
        <v>2.593511035120335</v>
      </c>
      <c r="P27" s="261">
        <f t="shared" si="2"/>
        <v>2.4208262873056592</v>
      </c>
      <c r="Q27" s="261">
        <f t="shared" si="2"/>
        <v>0.64663895788478465</v>
      </c>
      <c r="R27" s="261">
        <f t="shared" si="2"/>
        <v>0.72926925803711529</v>
      </c>
      <c r="S27" s="261">
        <f t="shared" si="2"/>
        <v>1.817502330051356</v>
      </c>
      <c r="T27" s="261">
        <f t="shared" si="2"/>
        <v>2.2869194055715449</v>
      </c>
      <c r="U27" s="261">
        <f t="shared" si="2"/>
        <v>1.477319334535075</v>
      </c>
      <c r="V27" s="261">
        <f t="shared" si="2"/>
        <v>0.79253530578658349</v>
      </c>
      <c r="W27" s="261">
        <f t="shared" si="2"/>
        <v>1.320223091892865</v>
      </c>
      <c r="X27" s="261">
        <f t="shared" si="2"/>
        <v>0.55135628857872943</v>
      </c>
      <c r="Y27" s="261">
        <f t="shared" si="2"/>
        <v>1.0185806007363001</v>
      </c>
      <c r="DA27" s="70"/>
    </row>
    <row r="28" spans="1:105" ht="12" customHeight="1" x14ac:dyDescent="0.25">
      <c r="A28" s="60" t="s">
        <v>2419</v>
      </c>
      <c r="B28" s="329">
        <v>3.947721172799088</v>
      </c>
      <c r="C28" s="329">
        <v>4.075235597655297</v>
      </c>
      <c r="D28" s="329">
        <v>4.3364351756660158</v>
      </c>
      <c r="E28" s="329">
        <v>5.570337898513019</v>
      </c>
      <c r="F28" s="329">
        <v>4.3243838991007557</v>
      </c>
      <c r="G28" s="329">
        <v>5.3318933934654638</v>
      </c>
      <c r="H28" s="329">
        <v>7.0315718695549014</v>
      </c>
      <c r="I28" s="329">
        <v>5.2745418621490403</v>
      </c>
      <c r="J28" s="329">
        <v>3.3425920442245758</v>
      </c>
      <c r="K28" s="329">
        <v>2.915760030374873</v>
      </c>
      <c r="L28" s="329">
        <v>3.0809930610576668</v>
      </c>
      <c r="M28" s="329">
        <v>1.75979671083237</v>
      </c>
      <c r="N28" s="329">
        <v>2.9685954975424682</v>
      </c>
      <c r="O28" s="329">
        <v>2.593511035120335</v>
      </c>
      <c r="P28" s="329">
        <v>2.4208262873056592</v>
      </c>
      <c r="Q28" s="329">
        <v>0.64663895788478465</v>
      </c>
      <c r="R28" s="329">
        <v>0.72926925803711529</v>
      </c>
      <c r="S28" s="329">
        <v>1.817502330051356</v>
      </c>
      <c r="T28" s="329">
        <v>2.2869194055715449</v>
      </c>
      <c r="U28" s="329">
        <v>1.477319334535075</v>
      </c>
      <c r="V28" s="329">
        <v>0.79253530578658349</v>
      </c>
      <c r="W28" s="329">
        <v>1.320223091892865</v>
      </c>
      <c r="X28" s="329">
        <v>0.55135628857872943</v>
      </c>
      <c r="Y28" s="329">
        <v>1.0185806007363001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0.17797698422759059</v>
      </c>
      <c r="T29" s="230">
        <v>5.7309070737753889E-2</v>
      </c>
      <c r="U29" s="230">
        <v>3.07198088493481E-2</v>
      </c>
      <c r="V29" s="230">
        <v>6.8143142303371789E-4</v>
      </c>
      <c r="W29" s="230">
        <v>3.3058875446097739E-3</v>
      </c>
      <c r="X29" s="230">
        <v>1.732676011989887E-3</v>
      </c>
      <c r="Y29" s="230">
        <v>7.9641118979053161E-4</v>
      </c>
      <c r="DA29" s="71" t="s">
        <v>2505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0.16455592987038251</v>
      </c>
      <c r="T30" s="230">
        <v>0.72654560382221423</v>
      </c>
      <c r="U30" s="230">
        <v>0.37041901758986828</v>
      </c>
      <c r="V30" s="230">
        <v>8.6088279194280887E-2</v>
      </c>
      <c r="W30" s="230">
        <v>0.25816914621030318</v>
      </c>
      <c r="X30" s="230">
        <v>0.19968262243558191</v>
      </c>
      <c r="Y30" s="230">
        <v>0.34590771203301213</v>
      </c>
      <c r="DA30" s="71" t="s">
        <v>2506</v>
      </c>
    </row>
    <row r="31" spans="1:105" ht="12" customHeight="1" x14ac:dyDescent="0.25">
      <c r="A31" s="59" t="s">
        <v>159</v>
      </c>
      <c r="B31" s="230">
        <v>1.1700912896604261</v>
      </c>
      <c r="C31" s="230">
        <v>1.207889490536574</v>
      </c>
      <c r="D31" s="230">
        <v>1.252240893790644</v>
      </c>
      <c r="E31" s="230">
        <v>1.254693638862419</v>
      </c>
      <c r="F31" s="230">
        <v>1.2609266414539491</v>
      </c>
      <c r="G31" s="230">
        <v>1.2042772625561819</v>
      </c>
      <c r="H31" s="230">
        <v>1.270926936717804</v>
      </c>
      <c r="I31" s="230">
        <v>1.17949432935502</v>
      </c>
      <c r="J31" s="230">
        <v>1.1335790442282809</v>
      </c>
      <c r="K31" s="230">
        <v>1.185266292003488</v>
      </c>
      <c r="L31" s="230">
        <v>1.244073493008278</v>
      </c>
      <c r="M31" s="230">
        <v>0</v>
      </c>
      <c r="N31" s="230">
        <v>1.208940843864591</v>
      </c>
      <c r="O31" s="230">
        <v>1.4083974541443569</v>
      </c>
      <c r="P31" s="230">
        <v>1.4446881024639759</v>
      </c>
      <c r="Q31" s="230">
        <v>0</v>
      </c>
      <c r="R31" s="230">
        <v>0</v>
      </c>
      <c r="S31" s="230">
        <v>0.81342523682681045</v>
      </c>
      <c r="T31" s="230">
        <v>0.76300112586131708</v>
      </c>
      <c r="U31" s="230">
        <v>0.61724973755148749</v>
      </c>
      <c r="V31" s="230">
        <v>0.3897685866044221</v>
      </c>
      <c r="W31" s="230">
        <v>0.54268462100872938</v>
      </c>
      <c r="X31" s="230">
        <v>0.24777755896932069</v>
      </c>
      <c r="Y31" s="230">
        <v>0.35682342769454689</v>
      </c>
      <c r="DA31" s="71" t="s">
        <v>2507</v>
      </c>
    </row>
    <row r="32" spans="1:105" ht="12" customHeight="1" x14ac:dyDescent="0.25">
      <c r="A32" s="59" t="s">
        <v>32</v>
      </c>
      <c r="B32" s="230">
        <v>1.223843859007187</v>
      </c>
      <c r="C32" s="230">
        <v>1.265611920692536</v>
      </c>
      <c r="D32" s="230">
        <v>0</v>
      </c>
      <c r="E32" s="230">
        <v>1.315618833374554</v>
      </c>
      <c r="F32" s="230">
        <v>0</v>
      </c>
      <c r="G32" s="230">
        <v>1.259952429691146</v>
      </c>
      <c r="H32" s="230">
        <v>1.332682300412884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1.553786024131474</v>
      </c>
      <c r="C33" s="230">
        <v>1.601734186426186</v>
      </c>
      <c r="D33" s="230">
        <v>3.084194281875372</v>
      </c>
      <c r="E33" s="230">
        <v>3.000025426276046</v>
      </c>
      <c r="F33" s="230">
        <v>3.0634572576468071</v>
      </c>
      <c r="G33" s="230">
        <v>2.8676637012181359</v>
      </c>
      <c r="H33" s="230">
        <v>4.4279626324242116</v>
      </c>
      <c r="I33" s="230">
        <v>4.0950475327940206</v>
      </c>
      <c r="J33" s="230">
        <v>2.2090129999962951</v>
      </c>
      <c r="K33" s="230">
        <v>1.730493738371385</v>
      </c>
      <c r="L33" s="230">
        <v>1.8369195680493891</v>
      </c>
      <c r="M33" s="230">
        <v>1.75979671083237</v>
      </c>
      <c r="N33" s="230">
        <v>1.759654653677877</v>
      </c>
      <c r="O33" s="230">
        <v>1.1851135809759781</v>
      </c>
      <c r="P33" s="230">
        <v>0.97613818484168302</v>
      </c>
      <c r="Q33" s="230">
        <v>0.64663895788478465</v>
      </c>
      <c r="R33" s="230">
        <v>0.72926925803711529</v>
      </c>
      <c r="S33" s="230">
        <v>0.66154417912657193</v>
      </c>
      <c r="T33" s="230">
        <v>0.74006360515025971</v>
      </c>
      <c r="U33" s="230">
        <v>0.45893077054437131</v>
      </c>
      <c r="V33" s="230">
        <v>0.3159970085648468</v>
      </c>
      <c r="W33" s="230">
        <v>0.51606343712922231</v>
      </c>
      <c r="X33" s="230">
        <v>0.1021634311618369</v>
      </c>
      <c r="Y33" s="230">
        <v>0.31505304981894999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3.4255603759040461</v>
      </c>
      <c r="C35" s="261">
        <v>3.1908692892665962</v>
      </c>
      <c r="D35" s="261">
        <v>3.0630284799080161</v>
      </c>
      <c r="E35" s="261">
        <v>3.8357972316336082</v>
      </c>
      <c r="F35" s="261">
        <v>2.9796186744523299</v>
      </c>
      <c r="G35" s="261">
        <v>4.2342874520051739</v>
      </c>
      <c r="H35" s="261">
        <v>4.6269698039646272</v>
      </c>
      <c r="I35" s="261">
        <v>4.5436071518097734</v>
      </c>
      <c r="J35" s="261">
        <v>3.2407977476135281</v>
      </c>
      <c r="K35" s="261">
        <v>2.4737969879568471</v>
      </c>
      <c r="L35" s="261">
        <v>2.2271079194431911</v>
      </c>
      <c r="M35" s="261">
        <v>1.5981197403856171</v>
      </c>
      <c r="N35" s="261">
        <v>2.364196196829182</v>
      </c>
      <c r="O35" s="261">
        <v>1.1089023267564539</v>
      </c>
      <c r="P35" s="261">
        <v>0.89912006771484909</v>
      </c>
      <c r="Q35" s="261">
        <v>0.29583006940936829</v>
      </c>
      <c r="R35" s="261">
        <v>0.30743120002599023</v>
      </c>
      <c r="S35" s="261">
        <v>0.70166994969878704</v>
      </c>
      <c r="T35" s="261">
        <v>0.90936871737108649</v>
      </c>
      <c r="U35" s="261">
        <v>2.0670786035499602</v>
      </c>
      <c r="V35" s="261">
        <v>1.4933393239378601</v>
      </c>
      <c r="W35" s="261">
        <v>1.8823804542790259</v>
      </c>
      <c r="X35" s="261">
        <v>1.2883738725407681</v>
      </c>
      <c r="Y35" s="261">
        <v>1.3852902846521531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6.7198052636910144E-2</v>
      </c>
      <c r="T36" s="229">
        <v>2.248261294272217E-2</v>
      </c>
      <c r="U36" s="229">
        <v>4.2856593140631123E-2</v>
      </c>
      <c r="V36" s="229">
        <v>1.276172390563468E-3</v>
      </c>
      <c r="W36" s="229">
        <v>4.6830019606837626E-3</v>
      </c>
      <c r="X36" s="229">
        <v>4.0104673807473566E-3</v>
      </c>
      <c r="Y36" s="229">
        <v>1.0807067856418041E-3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6.2130719233927927E-2</v>
      </c>
      <c r="T38" s="229">
        <v>0.28502719352610828</v>
      </c>
      <c r="U38" s="229">
        <v>0.51676418972047566</v>
      </c>
      <c r="V38" s="229">
        <v>0.16122456544453259</v>
      </c>
      <c r="W38" s="229">
        <v>0.36571317129712377</v>
      </c>
      <c r="X38" s="229">
        <v>0.46218718227667482</v>
      </c>
      <c r="Y38" s="229">
        <v>0.4693866891777711</v>
      </c>
      <c r="DA38" s="73" t="s">
        <v>2514</v>
      </c>
    </row>
    <row r="39" spans="1:105" ht="12" customHeight="1" x14ac:dyDescent="0.25">
      <c r="A39" s="46" t="s">
        <v>159</v>
      </c>
      <c r="B39" s="229">
        <v>1.015324584134506</v>
      </c>
      <c r="C39" s="229">
        <v>0.94576556074416096</v>
      </c>
      <c r="D39" s="229">
        <v>0.88451674382451884</v>
      </c>
      <c r="E39" s="229">
        <v>0.8639961298903448</v>
      </c>
      <c r="F39" s="229">
        <v>0.86881291200161959</v>
      </c>
      <c r="G39" s="229">
        <v>0.95636872781931603</v>
      </c>
      <c r="H39" s="229">
        <v>0.83630526265399374</v>
      </c>
      <c r="I39" s="229">
        <v>1.016042532306876</v>
      </c>
      <c r="J39" s="229">
        <v>1.099057367657065</v>
      </c>
      <c r="K39" s="229">
        <v>1.005606823792023</v>
      </c>
      <c r="L39" s="229">
        <v>0.89928340432449616</v>
      </c>
      <c r="M39" s="229">
        <v>0</v>
      </c>
      <c r="N39" s="229">
        <v>0.96280323392737344</v>
      </c>
      <c r="O39" s="229">
        <v>0.60218568294083974</v>
      </c>
      <c r="P39" s="229">
        <v>0.53657219079521612</v>
      </c>
      <c r="Q39" s="229">
        <v>0</v>
      </c>
      <c r="R39" s="229">
        <v>0</v>
      </c>
      <c r="S39" s="229">
        <v>0.30712168833348169</v>
      </c>
      <c r="T39" s="229">
        <v>0.29932886307124162</v>
      </c>
      <c r="U39" s="229">
        <v>0.86111280829036785</v>
      </c>
      <c r="V39" s="229">
        <v>0.7299515286792061</v>
      </c>
      <c r="W39" s="229">
        <v>0.76874760859924751</v>
      </c>
      <c r="X39" s="229">
        <v>0.57350815215964679</v>
      </c>
      <c r="Y39" s="229">
        <v>0.48419899736326982</v>
      </c>
      <c r="DA39" s="73" t="s">
        <v>2515</v>
      </c>
    </row>
    <row r="40" spans="1:105" ht="12" customHeight="1" x14ac:dyDescent="0.25">
      <c r="A40" s="46" t="s">
        <v>32</v>
      </c>
      <c r="B40" s="229">
        <v>1.061967359446508</v>
      </c>
      <c r="C40" s="229">
        <v>0.9909616543865678</v>
      </c>
      <c r="D40" s="229">
        <v>0</v>
      </c>
      <c r="E40" s="229">
        <v>0.90594990301939871</v>
      </c>
      <c r="F40" s="229">
        <v>0</v>
      </c>
      <c r="G40" s="229">
        <v>1.0005827891651009</v>
      </c>
      <c r="H40" s="229">
        <v>0.87694200908151398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1.544291999297444E-2</v>
      </c>
      <c r="T41" s="229">
        <v>1.21996799957571E-2</v>
      </c>
      <c r="U41" s="229">
        <v>6.0998399955379864E-3</v>
      </c>
      <c r="V41" s="229">
        <v>9.0936000045106699E-3</v>
      </c>
      <c r="W41" s="229">
        <v>1.2199679994988329E-2</v>
      </c>
      <c r="X41" s="229">
        <v>1.219968001213702E-2</v>
      </c>
      <c r="Y41" s="229">
        <v>3.1060799973345512E-3</v>
      </c>
      <c r="DA41" s="73" t="s">
        <v>2517</v>
      </c>
    </row>
    <row r="42" spans="1:105" ht="12" customHeight="1" x14ac:dyDescent="0.25">
      <c r="A42" s="46" t="s">
        <v>35</v>
      </c>
      <c r="B42" s="229">
        <v>1.3482684323230321</v>
      </c>
      <c r="C42" s="229">
        <v>1.2541420741358671</v>
      </c>
      <c r="D42" s="229">
        <v>2.1785117360834971</v>
      </c>
      <c r="E42" s="229">
        <v>2.0658511987238639</v>
      </c>
      <c r="F42" s="229">
        <v>2.1108057624507102</v>
      </c>
      <c r="G42" s="229">
        <v>2.2773359350207572</v>
      </c>
      <c r="H42" s="229">
        <v>2.9137225322291198</v>
      </c>
      <c r="I42" s="229">
        <v>3.5275646195028969</v>
      </c>
      <c r="J42" s="229">
        <v>2.1417403799564632</v>
      </c>
      <c r="K42" s="229">
        <v>1.468190164164825</v>
      </c>
      <c r="L42" s="229">
        <v>1.3278245151186949</v>
      </c>
      <c r="M42" s="229">
        <v>1.5981197403856171</v>
      </c>
      <c r="N42" s="229">
        <v>1.4013929629018089</v>
      </c>
      <c r="O42" s="229">
        <v>0.50671664381561365</v>
      </c>
      <c r="P42" s="229">
        <v>0.36254787691963303</v>
      </c>
      <c r="Q42" s="229">
        <v>0.29583006940936829</v>
      </c>
      <c r="R42" s="229">
        <v>0.30743120002599023</v>
      </c>
      <c r="S42" s="229">
        <v>0.24977656950149271</v>
      </c>
      <c r="T42" s="229">
        <v>0.29033036783525717</v>
      </c>
      <c r="U42" s="229">
        <v>0.6402451724029472</v>
      </c>
      <c r="V42" s="229">
        <v>0.59179345741904688</v>
      </c>
      <c r="W42" s="229">
        <v>0.73103699242698217</v>
      </c>
      <c r="X42" s="229">
        <v>0.23646839071156159</v>
      </c>
      <c r="Y42" s="229">
        <v>0.4275178113281356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1.0000000000000004</v>
      </c>
      <c r="C51" s="232">
        <f t="shared" si="3"/>
        <v>1.0000000000000002</v>
      </c>
      <c r="D51" s="232">
        <f t="shared" si="3"/>
        <v>0.99999999999999967</v>
      </c>
      <c r="E51" s="232">
        <f t="shared" si="3"/>
        <v>0.99999999999999978</v>
      </c>
      <c r="F51" s="232">
        <f t="shared" si="3"/>
        <v>0.99999999999999978</v>
      </c>
      <c r="G51" s="232">
        <f t="shared" si="3"/>
        <v>1.0000000000000002</v>
      </c>
      <c r="H51" s="232">
        <f t="shared" si="3"/>
        <v>1.0000000000000002</v>
      </c>
      <c r="I51" s="232">
        <f t="shared" si="3"/>
        <v>0.99999999999999978</v>
      </c>
      <c r="J51" s="232">
        <f t="shared" si="3"/>
        <v>0.99999999999999956</v>
      </c>
      <c r="K51" s="232">
        <f t="shared" si="3"/>
        <v>0.99999999999999989</v>
      </c>
      <c r="L51" s="232">
        <f t="shared" si="3"/>
        <v>0.99999999999999978</v>
      </c>
      <c r="M51" s="232">
        <f t="shared" si="3"/>
        <v>0.99999999999999978</v>
      </c>
      <c r="N51" s="232">
        <f t="shared" si="3"/>
        <v>1</v>
      </c>
      <c r="O51" s="232">
        <f t="shared" si="3"/>
        <v>1</v>
      </c>
      <c r="P51" s="232">
        <f t="shared" si="3"/>
        <v>1</v>
      </c>
      <c r="Q51" s="232">
        <f t="shared" si="3"/>
        <v>0.99999999999999978</v>
      </c>
      <c r="R51" s="232">
        <f t="shared" si="3"/>
        <v>1.0000000000000002</v>
      </c>
      <c r="S51" s="232">
        <f t="shared" si="3"/>
        <v>1.0000000000000002</v>
      </c>
      <c r="T51" s="232">
        <f t="shared" si="3"/>
        <v>1</v>
      </c>
      <c r="U51" s="232">
        <f t="shared" si="3"/>
        <v>1.0000000000000002</v>
      </c>
      <c r="V51" s="232">
        <f t="shared" si="3"/>
        <v>1</v>
      </c>
      <c r="W51" s="232">
        <f t="shared" si="3"/>
        <v>1</v>
      </c>
      <c r="X51" s="232">
        <f t="shared" si="3"/>
        <v>1.0000000000000002</v>
      </c>
      <c r="Y51" s="232">
        <f t="shared" si="3"/>
        <v>1.0000000000000004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2.8078663114520917E-2</v>
      </c>
      <c r="C56" s="300">
        <f t="shared" si="8"/>
        <v>2.9088644182127608E-2</v>
      </c>
      <c r="D56" s="300">
        <f t="shared" si="8"/>
        <v>3.7198381517907907E-2</v>
      </c>
      <c r="E56" s="300">
        <f t="shared" si="8"/>
        <v>3.2674501485548881E-2</v>
      </c>
      <c r="F56" s="300">
        <f t="shared" si="8"/>
        <v>3.724436412043404E-2</v>
      </c>
      <c r="G56" s="300">
        <f t="shared" si="8"/>
        <v>3.1247885187862999E-2</v>
      </c>
      <c r="H56" s="300">
        <f t="shared" si="8"/>
        <v>3.4936219314594813E-2</v>
      </c>
      <c r="I56" s="300">
        <f t="shared" si="8"/>
        <v>3.4891249001334446E-2</v>
      </c>
      <c r="J56" s="300">
        <f t="shared" si="8"/>
        <v>3.382816780745438E-2</v>
      </c>
      <c r="K56" s="300">
        <f t="shared" si="8"/>
        <v>3.5770311052524137E-2</v>
      </c>
      <c r="L56" s="300">
        <f t="shared" si="8"/>
        <v>3.7797376669643168E-2</v>
      </c>
      <c r="M56" s="300">
        <f t="shared" si="8"/>
        <v>3.360956285862695E-2</v>
      </c>
      <c r="N56" s="300">
        <f t="shared" si="8"/>
        <v>3.6418492342907845E-2</v>
      </c>
      <c r="O56" s="300">
        <f t="shared" si="8"/>
        <v>4.0095459331700084E-2</v>
      </c>
      <c r="P56" s="300">
        <f t="shared" si="8"/>
        <v>4.231961498912247E-2</v>
      </c>
      <c r="Q56" s="300">
        <f t="shared" si="8"/>
        <v>3.1436021286735019E-2</v>
      </c>
      <c r="R56" s="300">
        <f t="shared" si="8"/>
        <v>3.2498630036099492E-2</v>
      </c>
      <c r="S56" s="300">
        <f t="shared" si="8"/>
        <v>3.4228712175367083E-2</v>
      </c>
      <c r="T56" s="300">
        <f t="shared" si="8"/>
        <v>3.108986920328391E-2</v>
      </c>
      <c r="U56" s="300">
        <f t="shared" si="8"/>
        <v>2.3503845576954098E-2</v>
      </c>
      <c r="V56" s="300">
        <f t="shared" si="8"/>
        <v>2.2565882959882287E-2</v>
      </c>
      <c r="W56" s="300">
        <f t="shared" si="8"/>
        <v>2.4496591784985051E-2</v>
      </c>
      <c r="X56" s="300">
        <f t="shared" si="8"/>
        <v>1.4888673017836279E-2</v>
      </c>
      <c r="Y56" s="300">
        <f t="shared" si="8"/>
        <v>2.1275224722762762E-2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0.23132566057368723</v>
      </c>
      <c r="C57" s="301">
        <f t="shared" si="9"/>
        <v>0.23879765703295419</v>
      </c>
      <c r="D57" s="301">
        <f t="shared" si="9"/>
        <v>0.24110062094940313</v>
      </c>
      <c r="E57" s="301">
        <f t="shared" si="9"/>
        <v>0.24784280382357918</v>
      </c>
      <c r="F57" s="301">
        <f t="shared" si="9"/>
        <v>0.24139865633614649</v>
      </c>
      <c r="G57" s="301">
        <f t="shared" si="9"/>
        <v>0.23799740778197406</v>
      </c>
      <c r="H57" s="301">
        <f t="shared" si="9"/>
        <v>0.25281783199945285</v>
      </c>
      <c r="I57" s="301">
        <f t="shared" si="9"/>
        <v>0.22614698426790833</v>
      </c>
      <c r="J57" s="301">
        <f t="shared" si="9"/>
        <v>0.2192566431964636</v>
      </c>
      <c r="K57" s="301">
        <f t="shared" si="9"/>
        <v>0.23184460867376755</v>
      </c>
      <c r="L57" s="301">
        <f t="shared" si="9"/>
        <v>0.24498299693287226</v>
      </c>
      <c r="M57" s="301">
        <f t="shared" si="9"/>
        <v>0.21783975926887836</v>
      </c>
      <c r="N57" s="301">
        <f t="shared" si="9"/>
        <v>0.23604578370403245</v>
      </c>
      <c r="O57" s="301">
        <f t="shared" si="9"/>
        <v>0.25987797714990796</v>
      </c>
      <c r="P57" s="301">
        <f t="shared" si="9"/>
        <v>0.27429380085542343</v>
      </c>
      <c r="Q57" s="301">
        <f t="shared" si="9"/>
        <v>0.20375198982143058</v>
      </c>
      <c r="R57" s="301">
        <f t="shared" si="9"/>
        <v>0.21063926875249669</v>
      </c>
      <c r="S57" s="301">
        <f t="shared" si="9"/>
        <v>0.26100735474633135</v>
      </c>
      <c r="T57" s="301">
        <f t="shared" si="9"/>
        <v>0.26793580632557773</v>
      </c>
      <c r="U57" s="301">
        <f t="shared" si="9"/>
        <v>0.1904738710443272</v>
      </c>
      <c r="V57" s="301">
        <f t="shared" si="9"/>
        <v>0.16024813207672789</v>
      </c>
      <c r="W57" s="301">
        <f t="shared" si="9"/>
        <v>0.18605386688404793</v>
      </c>
      <c r="X57" s="301">
        <f t="shared" si="9"/>
        <v>0.14245400505340577</v>
      </c>
      <c r="Y57" s="301">
        <f t="shared" si="9"/>
        <v>0.18882770895066203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0.23132566057368723</v>
      </c>
      <c r="C58" s="302">
        <f t="shared" si="10"/>
        <v>0.23879765703295419</v>
      </c>
      <c r="D58" s="302">
        <f t="shared" si="10"/>
        <v>0.24110062094940313</v>
      </c>
      <c r="E58" s="302">
        <f t="shared" si="10"/>
        <v>0.24784280382357918</v>
      </c>
      <c r="F58" s="302">
        <f t="shared" si="10"/>
        <v>0.24139865633614649</v>
      </c>
      <c r="G58" s="302">
        <f t="shared" si="10"/>
        <v>0.23799740778197406</v>
      </c>
      <c r="H58" s="302">
        <f t="shared" si="10"/>
        <v>0.25281783199945285</v>
      </c>
      <c r="I58" s="302">
        <f t="shared" si="10"/>
        <v>0.22614698426790833</v>
      </c>
      <c r="J58" s="302">
        <f t="shared" si="10"/>
        <v>0.2192566431964636</v>
      </c>
      <c r="K58" s="302">
        <f t="shared" si="10"/>
        <v>0.23184460867376755</v>
      </c>
      <c r="L58" s="302">
        <f t="shared" si="10"/>
        <v>0.24498299693287226</v>
      </c>
      <c r="M58" s="302">
        <f t="shared" si="10"/>
        <v>0.21783975926887836</v>
      </c>
      <c r="N58" s="302">
        <f t="shared" si="10"/>
        <v>0.23604578370403245</v>
      </c>
      <c r="O58" s="302">
        <f t="shared" si="10"/>
        <v>0.25987797714990796</v>
      </c>
      <c r="P58" s="302">
        <f t="shared" si="10"/>
        <v>0.27429380085542343</v>
      </c>
      <c r="Q58" s="302">
        <f t="shared" si="10"/>
        <v>0.20375198982143058</v>
      </c>
      <c r="R58" s="302">
        <f t="shared" si="10"/>
        <v>0.21063926875249669</v>
      </c>
      <c r="S58" s="302">
        <f t="shared" si="10"/>
        <v>0.26100735474633135</v>
      </c>
      <c r="T58" s="302">
        <f t="shared" si="10"/>
        <v>0.26793580632557773</v>
      </c>
      <c r="U58" s="302">
        <f t="shared" si="10"/>
        <v>0.1904738710443272</v>
      </c>
      <c r="V58" s="302">
        <f t="shared" si="10"/>
        <v>0.16024813207672789</v>
      </c>
      <c r="W58" s="302">
        <f t="shared" si="10"/>
        <v>0.18605386688404793</v>
      </c>
      <c r="X58" s="302">
        <f t="shared" si="10"/>
        <v>0.14245400505340577</v>
      </c>
      <c r="Y58" s="302">
        <f t="shared" si="10"/>
        <v>0.18882770895066203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0.12337549492070843</v>
      </c>
      <c r="C60" s="301">
        <f t="shared" si="12"/>
        <v>0.12386531616346434</v>
      </c>
      <c r="D60" s="301">
        <f t="shared" si="12"/>
        <v>0.13398478436871403</v>
      </c>
      <c r="E60" s="301">
        <f t="shared" si="12"/>
        <v>0.12161106354329337</v>
      </c>
      <c r="F60" s="301">
        <f t="shared" si="12"/>
        <v>0.1388870838241637</v>
      </c>
      <c r="G60" s="301">
        <f t="shared" si="12"/>
        <v>0.12075262666871267</v>
      </c>
      <c r="H60" s="301">
        <f t="shared" si="12"/>
        <v>0.11341881284485396</v>
      </c>
      <c r="I60" s="301">
        <f t="shared" si="12"/>
        <v>0.13759747532368835</v>
      </c>
      <c r="J60" s="301">
        <f t="shared" si="12"/>
        <v>0.13000646003257099</v>
      </c>
      <c r="K60" s="301">
        <f t="shared" si="12"/>
        <v>0.12017531343858805</v>
      </c>
      <c r="L60" s="301">
        <f t="shared" si="12"/>
        <v>0.11426260180239298</v>
      </c>
      <c r="M60" s="301">
        <f t="shared" si="12"/>
        <v>0.15474206441513616</v>
      </c>
      <c r="N60" s="301">
        <f t="shared" si="12"/>
        <v>0.1217740354131492</v>
      </c>
      <c r="O60" s="301">
        <f t="shared" si="12"/>
        <v>0.17003587189946048</v>
      </c>
      <c r="P60" s="301">
        <f t="shared" si="12"/>
        <v>0.14600176693126532</v>
      </c>
      <c r="Q60" s="301">
        <f t="shared" si="12"/>
        <v>0.34057450384984012</v>
      </c>
      <c r="R60" s="301">
        <f t="shared" si="12"/>
        <v>0.32909568788505944</v>
      </c>
      <c r="S60" s="301">
        <f t="shared" si="12"/>
        <v>0.18794597281954956</v>
      </c>
      <c r="T60" s="301">
        <f t="shared" si="12"/>
        <v>0.16600635877952294</v>
      </c>
      <c r="U60" s="301">
        <f t="shared" si="12"/>
        <v>0.13318422924094891</v>
      </c>
      <c r="V60" s="301">
        <f t="shared" si="12"/>
        <v>0.15690509923162177</v>
      </c>
      <c r="W60" s="301">
        <f t="shared" si="12"/>
        <v>0.14469187280743043</v>
      </c>
      <c r="X60" s="301">
        <f t="shared" si="12"/>
        <v>0.16361253443210719</v>
      </c>
      <c r="Y60" s="301">
        <f t="shared" si="12"/>
        <v>0.1532724598146474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0.12337549492070843</v>
      </c>
      <c r="C61" s="302">
        <f t="shared" si="13"/>
        <v>0.12386531616346434</v>
      </c>
      <c r="D61" s="302">
        <f t="shared" si="13"/>
        <v>0.13398478436871403</v>
      </c>
      <c r="E61" s="302">
        <f t="shared" si="13"/>
        <v>0.12161106354329337</v>
      </c>
      <c r="F61" s="302">
        <f t="shared" si="13"/>
        <v>0.1388870838241637</v>
      </c>
      <c r="G61" s="302">
        <f t="shared" si="13"/>
        <v>0.12075262666871267</v>
      </c>
      <c r="H61" s="302">
        <f t="shared" si="13"/>
        <v>0.11341881284485396</v>
      </c>
      <c r="I61" s="302">
        <f t="shared" si="13"/>
        <v>0.13759747532368835</v>
      </c>
      <c r="J61" s="302">
        <f t="shared" si="13"/>
        <v>0.13000646003257099</v>
      </c>
      <c r="K61" s="302">
        <f t="shared" si="13"/>
        <v>0.12017531343858805</v>
      </c>
      <c r="L61" s="302">
        <f t="shared" si="13"/>
        <v>0.11426260180239298</v>
      </c>
      <c r="M61" s="302">
        <f t="shared" si="13"/>
        <v>0.15474206441513616</v>
      </c>
      <c r="N61" s="302">
        <f t="shared" si="13"/>
        <v>0.1217740354131492</v>
      </c>
      <c r="O61" s="302">
        <f t="shared" si="13"/>
        <v>0.17003587189946048</v>
      </c>
      <c r="P61" s="302">
        <f t="shared" si="13"/>
        <v>0.14600176693126532</v>
      </c>
      <c r="Q61" s="302">
        <f t="shared" si="13"/>
        <v>0.34057450384984012</v>
      </c>
      <c r="R61" s="302">
        <f t="shared" si="13"/>
        <v>0.32909568788505944</v>
      </c>
      <c r="S61" s="302">
        <f t="shared" si="13"/>
        <v>0.18794597281954956</v>
      </c>
      <c r="T61" s="302">
        <f t="shared" si="13"/>
        <v>0.16600635877952294</v>
      </c>
      <c r="U61" s="302">
        <f t="shared" si="13"/>
        <v>0.13318422924094891</v>
      </c>
      <c r="V61" s="302">
        <f t="shared" si="13"/>
        <v>0.15690509923162177</v>
      </c>
      <c r="W61" s="302">
        <f t="shared" si="13"/>
        <v>0.14469187280743043</v>
      </c>
      <c r="X61" s="302">
        <f t="shared" si="13"/>
        <v>0.16361253443210719</v>
      </c>
      <c r="Y61" s="302">
        <f t="shared" si="13"/>
        <v>0.1532724598146474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0.33046522939098183</v>
      </c>
      <c r="C63" s="301">
        <f t="shared" si="15"/>
        <v>0.34113951004707738</v>
      </c>
      <c r="D63" s="301">
        <f t="shared" si="15"/>
        <v>0.34442945849914741</v>
      </c>
      <c r="E63" s="301">
        <f t="shared" si="15"/>
        <v>0.35406114831939883</v>
      </c>
      <c r="F63" s="301">
        <f t="shared" si="15"/>
        <v>0.34485522333735225</v>
      </c>
      <c r="G63" s="301">
        <f t="shared" si="15"/>
        <v>0.33999629683139149</v>
      </c>
      <c r="H63" s="301">
        <f t="shared" si="15"/>
        <v>0.36116833142778981</v>
      </c>
      <c r="I63" s="301">
        <f t="shared" si="15"/>
        <v>0.32306712038272639</v>
      </c>
      <c r="J63" s="301">
        <f t="shared" si="15"/>
        <v>0.31322377599494805</v>
      </c>
      <c r="K63" s="301">
        <f t="shared" si="15"/>
        <v>0.33120658381966783</v>
      </c>
      <c r="L63" s="301">
        <f t="shared" si="15"/>
        <v>0.34997570990410315</v>
      </c>
      <c r="M63" s="301">
        <f t="shared" si="15"/>
        <v>0.31119965609839767</v>
      </c>
      <c r="N63" s="301">
        <f t="shared" si="15"/>
        <v>0.337208262434332</v>
      </c>
      <c r="O63" s="301">
        <f t="shared" si="15"/>
        <v>0.37125425307129717</v>
      </c>
      <c r="P63" s="301">
        <f t="shared" si="15"/>
        <v>0.39184828693631923</v>
      </c>
      <c r="Q63" s="301">
        <f t="shared" si="15"/>
        <v>0.29107427117347234</v>
      </c>
      <c r="R63" s="301">
        <f t="shared" si="15"/>
        <v>0.30091324107499529</v>
      </c>
      <c r="S63" s="301">
        <f t="shared" si="15"/>
        <v>0.37286764963761621</v>
      </c>
      <c r="T63" s="301">
        <f t="shared" si="15"/>
        <v>0.38276543760796833</v>
      </c>
      <c r="U63" s="301">
        <f t="shared" si="15"/>
        <v>0.27210553006332472</v>
      </c>
      <c r="V63" s="301">
        <f t="shared" si="15"/>
        <v>0.22892590296675414</v>
      </c>
      <c r="W63" s="301">
        <f t="shared" si="15"/>
        <v>0.26579123840578284</v>
      </c>
      <c r="X63" s="301">
        <f t="shared" si="15"/>
        <v>0.20350572150486534</v>
      </c>
      <c r="Y63" s="301">
        <f t="shared" si="15"/>
        <v>0.26975386992951728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0.33046522939098183</v>
      </c>
      <c r="C64" s="302">
        <f t="shared" si="16"/>
        <v>0.34113951004707738</v>
      </c>
      <c r="D64" s="302">
        <f t="shared" si="16"/>
        <v>0.34442945849914741</v>
      </c>
      <c r="E64" s="302">
        <f t="shared" si="16"/>
        <v>0.35406114831939883</v>
      </c>
      <c r="F64" s="302">
        <f t="shared" si="16"/>
        <v>0.34485522333735225</v>
      </c>
      <c r="G64" s="302">
        <f t="shared" si="16"/>
        <v>0.33999629683139149</v>
      </c>
      <c r="H64" s="302">
        <f t="shared" si="16"/>
        <v>0.36116833142778981</v>
      </c>
      <c r="I64" s="302">
        <f t="shared" si="16"/>
        <v>0.32306712038272639</v>
      </c>
      <c r="J64" s="302">
        <f t="shared" si="16"/>
        <v>0.31322377599494805</v>
      </c>
      <c r="K64" s="302">
        <f t="shared" si="16"/>
        <v>0.33120658381966783</v>
      </c>
      <c r="L64" s="302">
        <f t="shared" si="16"/>
        <v>0.34997570990410315</v>
      </c>
      <c r="M64" s="302">
        <f t="shared" si="16"/>
        <v>0.31119965609839767</v>
      </c>
      <c r="N64" s="302">
        <f t="shared" si="16"/>
        <v>0.337208262434332</v>
      </c>
      <c r="O64" s="302">
        <f t="shared" si="16"/>
        <v>0.37125425307129717</v>
      </c>
      <c r="P64" s="302">
        <f t="shared" si="16"/>
        <v>0.39184828693631923</v>
      </c>
      <c r="Q64" s="302">
        <f t="shared" si="16"/>
        <v>0.29107427117347234</v>
      </c>
      <c r="R64" s="302">
        <f t="shared" si="16"/>
        <v>0.30091324107499529</v>
      </c>
      <c r="S64" s="302">
        <f t="shared" si="16"/>
        <v>0.37286764963761621</v>
      </c>
      <c r="T64" s="302">
        <f t="shared" si="16"/>
        <v>0.38276543760796833</v>
      </c>
      <c r="U64" s="302">
        <f t="shared" si="16"/>
        <v>0.27210553006332472</v>
      </c>
      <c r="V64" s="302">
        <f t="shared" si="16"/>
        <v>0.22892590296675414</v>
      </c>
      <c r="W64" s="302">
        <f t="shared" si="16"/>
        <v>0.26579123840578284</v>
      </c>
      <c r="X64" s="302">
        <f t="shared" si="16"/>
        <v>0.20350572150486534</v>
      </c>
      <c r="Y64" s="302">
        <f t="shared" si="16"/>
        <v>0.26975386992951728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0.28675495200010193</v>
      </c>
      <c r="C66" s="301">
        <f t="shared" si="18"/>
        <v>0.26710887257437671</v>
      </c>
      <c r="D66" s="301">
        <f t="shared" si="18"/>
        <v>0.24328675466482716</v>
      </c>
      <c r="E66" s="301">
        <f t="shared" si="18"/>
        <v>0.24381048282817958</v>
      </c>
      <c r="F66" s="301">
        <f t="shared" si="18"/>
        <v>0.23761467238190331</v>
      </c>
      <c r="G66" s="301">
        <f t="shared" si="18"/>
        <v>0.27000578353005894</v>
      </c>
      <c r="H66" s="301">
        <f t="shared" si="18"/>
        <v>0.23765880441330878</v>
      </c>
      <c r="I66" s="301">
        <f t="shared" si="18"/>
        <v>0.27829717102434232</v>
      </c>
      <c r="J66" s="301">
        <f t="shared" si="18"/>
        <v>0.30368495296856263</v>
      </c>
      <c r="K66" s="301">
        <f t="shared" si="18"/>
        <v>0.28100318301545235</v>
      </c>
      <c r="L66" s="301">
        <f t="shared" si="18"/>
        <v>0.25298131469098833</v>
      </c>
      <c r="M66" s="301">
        <f t="shared" si="18"/>
        <v>0.28260895735896069</v>
      </c>
      <c r="N66" s="301">
        <f t="shared" si="18"/>
        <v>0.26855342610557859</v>
      </c>
      <c r="O66" s="301">
        <f t="shared" si="18"/>
        <v>0.15873643854763445</v>
      </c>
      <c r="P66" s="301">
        <f t="shared" si="18"/>
        <v>0.14553653028786959</v>
      </c>
      <c r="Q66" s="301">
        <f t="shared" si="18"/>
        <v>0.13316321386852176</v>
      </c>
      <c r="R66" s="301">
        <f t="shared" si="18"/>
        <v>0.12685317225134932</v>
      </c>
      <c r="S66" s="301">
        <f t="shared" si="18"/>
        <v>0.143950310621136</v>
      </c>
      <c r="T66" s="301">
        <f t="shared" si="18"/>
        <v>0.15220252808364718</v>
      </c>
      <c r="U66" s="301">
        <f t="shared" si="18"/>
        <v>0.3807325240744453</v>
      </c>
      <c r="V66" s="301">
        <f t="shared" si="18"/>
        <v>0.43135498276501394</v>
      </c>
      <c r="W66" s="301">
        <f t="shared" si="18"/>
        <v>0.37896643011775388</v>
      </c>
      <c r="X66" s="301">
        <f t="shared" si="18"/>
        <v>0.47553906599178569</v>
      </c>
      <c r="Y66" s="301">
        <f t="shared" si="18"/>
        <v>0.36687073658241076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1.1585919977161503</v>
      </c>
      <c r="C72" s="320">
        <f>IF(C$5=0,0,C$5/TRE_fec!C$5)</f>
        <v>1.1591333144627858</v>
      </c>
      <c r="D72" s="320">
        <f>IF(D$5=0,0,D$5/TRE_fec!D$5)</f>
        <v>1.1489462342547143</v>
      </c>
      <c r="E72" s="320">
        <f>IF(E$5=0,0,E$5/TRE_fec!E$5)</f>
        <v>1.257076826384649</v>
      </c>
      <c r="F72" s="320">
        <f>IF(F$5=0,0,F$5/TRE_fec!F$5)</f>
        <v>1.0953972425448681</v>
      </c>
      <c r="G72" s="320">
        <f>IF(G$5=0,0,G$5/TRE_fec!G$5)</f>
        <v>1.2604988845493756</v>
      </c>
      <c r="H72" s="320">
        <f>IF(H$5=0,0,H$5/TRE_fec!H$5)</f>
        <v>1.4205926901784718</v>
      </c>
      <c r="I72" s="320">
        <f>IF(I$5=0,0,I$5/TRE_fec!I$5)</f>
        <v>1.1104095965502701</v>
      </c>
      <c r="J72" s="320">
        <f>IF(J$5=0,0,J$5/TRE_fec!J$5)</f>
        <v>1.1599433197119549</v>
      </c>
      <c r="K72" s="320">
        <f>IF(K$5=0,0,K$5/TRE_fec!K$5)</f>
        <v>1.2838615055948361</v>
      </c>
      <c r="L72" s="320">
        <f>IF(L$5=0,0,L$5/TRE_fec!L$5)</f>
        <v>1.3914475677840994</v>
      </c>
      <c r="M72" s="320">
        <f>IF(M$5=0,0,M$5/TRE_fec!M$5)</f>
        <v>0.98076614148408925</v>
      </c>
      <c r="N72" s="320">
        <f>IF(N$5=0,0,N$5/TRE_fec!N$5)</f>
        <v>1.2662054129170306</v>
      </c>
      <c r="O72" s="320">
        <f>IF(O$5=0,0,O$5/TRE_fec!O$5)</f>
        <v>0.77439569835607125</v>
      </c>
      <c r="P72" s="320">
        <f>IF(P$5=0,0,P$5/TRE_fec!P$5)</f>
        <v>0.922167660466786</v>
      </c>
      <c r="Q72" s="320">
        <f>IF(Q$5=0,0,Q$5/TRE_fec!Q$5)</f>
        <v>0.35636886621607</v>
      </c>
      <c r="R72" s="320">
        <f>IF(R$5=0,0,R$5/TRE_fec!R$5)</f>
        <v>0.37140478331570026</v>
      </c>
      <c r="S72" s="320">
        <f>IF(S$5=0,0,S$5/TRE_fec!S$5)</f>
        <v>0.63956910698977865</v>
      </c>
      <c r="T72" s="320">
        <f>IF(T$5=0,0,T$5/TRE_fec!T$5)</f>
        <v>0.74626111140758644</v>
      </c>
      <c r="U72" s="320">
        <f>IF(U$5=0,0,U$5/TRE_fec!U$5)</f>
        <v>0.95720957773779414</v>
      </c>
      <c r="V72" s="320">
        <f>IF(V$5=0,0,V$5/TRE_fec!V$5)</f>
        <v>0.76523450713123431</v>
      </c>
      <c r="W72" s="320">
        <f>IF(W$5=0,0,W$5/TRE_fec!W$5)</f>
        <v>0.89080474351298788</v>
      </c>
      <c r="X72" s="320">
        <f>IF(X$5=0,0,X$5/TRE_fec!X$5)</f>
        <v>0.58381359473157768</v>
      </c>
      <c r="Y72" s="320">
        <f>IF(Y$5=0,0,Y$5/TRE_fec!Y$5)</f>
        <v>0.79562141179740276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1.2373653262534361</v>
      </c>
      <c r="C77" s="332">
        <f>IF(C$10=0,0,C$10/TRE_fec!C$10)</f>
        <v>1.2910906154884374</v>
      </c>
      <c r="D77" s="332">
        <f>IF(D$10=0,0,D$10/TRE_fec!D$10)</f>
        <v>1.5857269508846177</v>
      </c>
      <c r="E77" s="332">
        <f>IF(E$10=0,0,E$10/TRE_fec!E$10)</f>
        <v>1.546855944829687</v>
      </c>
      <c r="F77" s="332">
        <f>IF(F$10=0,0,F$10/TRE_fec!F$10)</f>
        <v>1.5283422884882725</v>
      </c>
      <c r="G77" s="332">
        <f>IF(G$10=0,0,G$10/TRE_fec!G$10)</f>
        <v>1.4726922419704793</v>
      </c>
      <c r="H77" s="332">
        <f>IF(H$10=0,0,H$10/TRE_fec!H$10)</f>
        <v>1.8049230937818623</v>
      </c>
      <c r="I77" s="332">
        <f>IF(I$10=0,0,I$10/TRE_fec!I$10)</f>
        <v>1.4316651244876186</v>
      </c>
      <c r="J77" s="332">
        <f>IF(J$10=0,0,J$10/TRE_fec!J$10)</f>
        <v>1.4393806001618565</v>
      </c>
      <c r="K77" s="332">
        <f>IF(K$10=0,0,K$10/TRE_fec!K$10)</f>
        <v>1.6665676678446673</v>
      </c>
      <c r="L77" s="332">
        <f>IF(L$10=0,0,L$10/TRE_fec!L$10)</f>
        <v>1.8817400486984663</v>
      </c>
      <c r="M77" s="332">
        <f>IF(M$10=0,0,M$10/TRE_fec!M$10)</f>
        <v>1.2299356145355673</v>
      </c>
      <c r="N77" s="332">
        <f>IF(N$10=0,0,N$10/TRE_fec!N$10)</f>
        <v>1.6803538260102742</v>
      </c>
      <c r="O77" s="332">
        <f>IF(O$10=0,0,O$10/TRE_fec!O$10)</f>
        <v>1.2783171056566753</v>
      </c>
      <c r="P77" s="332">
        <f>IF(P$10=0,0,P$10/TRE_fec!P$10)</f>
        <v>1.5921524355417005</v>
      </c>
      <c r="Q77" s="332">
        <f>IF(Q$10=0,0,Q$10/TRE_fec!Q$10)</f>
        <v>0.48590611812035828</v>
      </c>
      <c r="R77" s="332">
        <f>IF(R$10=0,0,R$10/TRE_fec!R$10)</f>
        <v>0.52836107326031523</v>
      </c>
      <c r="S77" s="332">
        <f>IF(S$10=0,0,S$10/TRE_fec!S$10)</f>
        <v>0.94386298479971598</v>
      </c>
      <c r="T77" s="332">
        <f>IF(T$10=0,0,T$10/TRE_fec!T$10)</f>
        <v>0.99627759177474029</v>
      </c>
      <c r="U77" s="332">
        <f>IF(U$10=0,0,U$10/TRE_fec!U$10)</f>
        <v>0.83680251733866795</v>
      </c>
      <c r="V77" s="332">
        <f>IF(V$10=0,0,V$10/TRE_fec!V$10)</f>
        <v>0.63479129217788832</v>
      </c>
      <c r="W77" s="332">
        <f>IF(W$10=0,0,W$10/TRE_fec!W$10)</f>
        <v>0.81193046981633432</v>
      </c>
      <c r="X77" s="332">
        <f>IF(X$10=0,0,X$10/TRE_fec!X$10)</f>
        <v>0.31492294323241699</v>
      </c>
      <c r="Y77" s="332">
        <f>IF(Y$10=0,0,Y$10/TRE_fec!Y$10)</f>
        <v>0.63670875708337948</v>
      </c>
      <c r="DA77" s="68"/>
    </row>
    <row r="78" spans="1:105" ht="12" customHeight="1" x14ac:dyDescent="0.25">
      <c r="A78" s="174" t="s">
        <v>2403</v>
      </c>
      <c r="B78" s="348">
        <f>IF(B$16=0,0,B$16/TRE_fec!B$16)</f>
        <v>1.5307093856242988</v>
      </c>
      <c r="C78" s="348">
        <f>IF(C$16=0,0,C$16/TRE_fec!C$16)</f>
        <v>1.5877250327415322</v>
      </c>
      <c r="D78" s="348">
        <f>IF(D$16=0,0,D$16/TRE_fec!D$16)</f>
        <v>1.5857269508846183</v>
      </c>
      <c r="E78" s="348">
        <f>IF(E$16=0,0,E$16/TRE_fec!E$16)</f>
        <v>1.7646965747645407</v>
      </c>
      <c r="F78" s="348">
        <f>IF(F$16=0,0,F$16/TRE_fec!F$16)</f>
        <v>1.5283422884882722</v>
      </c>
      <c r="G78" s="348">
        <f>IF(G$16=0,0,G$16/TRE_fec!G$16)</f>
        <v>1.690642145117301</v>
      </c>
      <c r="H78" s="348">
        <f>IF(H$16=0,0,H$16/TRE_fec!H$16)</f>
        <v>1.9703665907398551</v>
      </c>
      <c r="I78" s="348">
        <f>IF(I$16=0,0,I$16/TRE_fec!I$16)</f>
        <v>1.4316651244876177</v>
      </c>
      <c r="J78" s="348">
        <f>IF(J$16=0,0,J$16/TRE_fec!J$16)</f>
        <v>1.4393806001618565</v>
      </c>
      <c r="K78" s="348">
        <f>IF(K$16=0,0,K$16/TRE_fec!K$16)</f>
        <v>1.6665676678446668</v>
      </c>
      <c r="L78" s="348">
        <f>IF(L$16=0,0,L$16/TRE_fec!L$16)</f>
        <v>1.8817400486984655</v>
      </c>
      <c r="M78" s="348">
        <f>IF(M$16=0,0,M$16/TRE_fec!M$16)</f>
        <v>1.2299356145355673</v>
      </c>
      <c r="N78" s="348">
        <f>IF(N$16=0,0,N$16/TRE_fec!N$16)</f>
        <v>1.6803538260102742</v>
      </c>
      <c r="O78" s="348">
        <f>IF(O$16=0,0,O$16/TRE_fec!O$16)</f>
        <v>1.2783171056566753</v>
      </c>
      <c r="P78" s="348">
        <f>IF(P$16=0,0,P$16/TRE_fec!P$16)</f>
        <v>1.5921524355417005</v>
      </c>
      <c r="Q78" s="348">
        <f>IF(Q$16=0,0,Q$16/TRE_fec!Q$16)</f>
        <v>0.48590611812035822</v>
      </c>
      <c r="R78" s="348">
        <f>IF(R$16=0,0,R$16/TRE_fec!R$16)</f>
        <v>0.52836107326031523</v>
      </c>
      <c r="S78" s="348">
        <f>IF(S$16=0,0,S$16/TRE_fec!S$16)</f>
        <v>1.1000594653051965</v>
      </c>
      <c r="T78" s="348">
        <f>IF(T$16=0,0,T$16/TRE_fec!T$16)</f>
        <v>1.2804747837956578</v>
      </c>
      <c r="U78" s="348">
        <f>IF(U$16=0,0,U$16/TRE_fec!U$16)</f>
        <v>1.0367562903539398</v>
      </c>
      <c r="V78" s="348">
        <f>IF(V$16=0,0,V$16/TRE_fec!V$16)</f>
        <v>0.69664931733169688</v>
      </c>
      <c r="W78" s="348">
        <f>IF(W$16=0,0,W$16/TRE_fec!W$16)</f>
        <v>0.94694690367941747</v>
      </c>
      <c r="X78" s="348">
        <f>IF(X$16=0,0,X$16/TRE_fec!X$16)</f>
        <v>0.4670831165786975</v>
      </c>
      <c r="Y78" s="348">
        <f>IF(Y$16=0,0,Y$16/TRE_fec!Y$16)</f>
        <v>0.86336586274982785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1.7035305016971789</v>
      </c>
      <c r="C79" s="348">
        <f>IF(C$24=0,0,C$24/TRE_fec!C$24)</f>
        <v>1.7149585735344439</v>
      </c>
      <c r="D79" s="348">
        <f>IF(D$24=0,0,D$24/TRE_fec!D$24)</f>
        <v>1.7619289283660118</v>
      </c>
      <c r="E79" s="348">
        <f>IF(E$24=0,0,E$24/TRE_fec!E$24)</f>
        <v>1.7660602420723444</v>
      </c>
      <c r="F79" s="348">
        <f>IF(F$24=0,0,F$24/TRE_fec!F$24)</f>
        <v>1.7550149434207047</v>
      </c>
      <c r="G79" s="348">
        <f>IF(G$24=0,0,G$24/TRE_fec!G$24)</f>
        <v>1.7497942122164745</v>
      </c>
      <c r="H79" s="348">
        <f>IF(H$24=0,0,H$24/TRE_fec!H$24)</f>
        <v>1.8137086733757031</v>
      </c>
      <c r="I79" s="348">
        <f>IF(I$24=0,0,I$24/TRE_fec!I$24)</f>
        <v>1.7383746703474141</v>
      </c>
      <c r="J79" s="348">
        <f>IF(J$24=0,0,J$24/TRE_fec!J$24)</f>
        <v>1.7227938840745827</v>
      </c>
      <c r="K79" s="348">
        <f>IF(K$24=0,0,K$24/TRE_fec!K$24)</f>
        <v>1.7523200659274287</v>
      </c>
      <c r="L79" s="348">
        <f>IF(L$24=0,0,L$24/TRE_fec!L$24)</f>
        <v>1.792406189090727</v>
      </c>
      <c r="M79" s="348">
        <f>IF(M$24=0,0,M$24/TRE_fec!M$24)</f>
        <v>1.7264284625488946</v>
      </c>
      <c r="N79" s="348">
        <f>IF(N$24=0,0,N$24/TRE_fec!N$24)</f>
        <v>1.7570712566706954</v>
      </c>
      <c r="O79" s="348">
        <f>IF(O$24=0,0,O$24/TRE_fec!O$24)</f>
        <v>1.7097903271810184</v>
      </c>
      <c r="P79" s="348">
        <f>IF(P$24=0,0,P$24/TRE_fec!P$24)</f>
        <v>1.7424843887559001</v>
      </c>
      <c r="Q79" s="348">
        <f>IF(Q$24=0,0,Q$24/TRE_fec!Q$24)</f>
        <v>1.6545750570763771</v>
      </c>
      <c r="R79" s="348">
        <f>IF(R$24=0,0,R$24/TRE_fec!R$24)</f>
        <v>1.6648682296060331</v>
      </c>
      <c r="S79" s="348">
        <f>IF(S$24=0,0,S$24/TRE_fec!S$24)</f>
        <v>1.6711231753738018</v>
      </c>
      <c r="T79" s="348">
        <f>IF(T$24=0,0,T$24/TRE_fec!T$24)</f>
        <v>1.688382221858191</v>
      </c>
      <c r="U79" s="348">
        <f>IF(U$24=0,0,U$24/TRE_fec!U$24)</f>
        <v>1.6031886814281782</v>
      </c>
      <c r="V79" s="348">
        <f>IF(V$24=0,0,V$24/TRE_fec!V$24)</f>
        <v>1.551775596979494</v>
      </c>
      <c r="W79" s="348">
        <f>IF(W$24=0,0,W$24/TRE_fec!W$24)</f>
        <v>1.6071757340242923</v>
      </c>
      <c r="X79" s="348">
        <f>IF(X$24=0,0,X$24/TRE_fec!X$24)</f>
        <v>1.4152980670911222</v>
      </c>
      <c r="Y79" s="348">
        <f>IF(Y$24=0,0,Y$24/TRE_fec!Y$24)</f>
        <v>1.5805536677371887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1.530709385624299</v>
      </c>
      <c r="C80" s="348">
        <f>IF(C$27=0,0,C$27/TRE_fec!C$27)</f>
        <v>1.5877250327415324</v>
      </c>
      <c r="D80" s="348">
        <f>IF(D$27=0,0,D$27/TRE_fec!D$27)</f>
        <v>1.5857269508846177</v>
      </c>
      <c r="E80" s="348">
        <f>IF(E$27=0,0,E$27/TRE_fec!E$27)</f>
        <v>1.7646965747645407</v>
      </c>
      <c r="F80" s="348">
        <f>IF(F$27=0,0,F$27/TRE_fec!F$27)</f>
        <v>1.5283422884882729</v>
      </c>
      <c r="G80" s="348">
        <f>IF(G$27=0,0,G$27/TRE_fec!G$27)</f>
        <v>1.6906421451173008</v>
      </c>
      <c r="H80" s="348">
        <f>IF(H$27=0,0,H$27/TRE_fec!H$27)</f>
        <v>1.9703665907398555</v>
      </c>
      <c r="I80" s="348">
        <f>IF(I$27=0,0,I$27/TRE_fec!I$27)</f>
        <v>1.4316651244876184</v>
      </c>
      <c r="J80" s="348">
        <f>IF(J$27=0,0,J$27/TRE_fec!J$27)</f>
        <v>1.439380600161857</v>
      </c>
      <c r="K80" s="348">
        <f>IF(K$27=0,0,K$27/TRE_fec!K$27)</f>
        <v>1.6665676678446675</v>
      </c>
      <c r="L80" s="348">
        <f>IF(L$27=0,0,L$27/TRE_fec!L$27)</f>
        <v>1.8817400486984655</v>
      </c>
      <c r="M80" s="348">
        <f>IF(M$27=0,0,M$27/TRE_fec!M$27)</f>
        <v>1.2299356145355671</v>
      </c>
      <c r="N80" s="348">
        <f>IF(N$27=0,0,N$27/TRE_fec!N$27)</f>
        <v>1.6803538260102739</v>
      </c>
      <c r="O80" s="348">
        <f>IF(O$27=0,0,O$27/TRE_fec!O$27)</f>
        <v>1.2783171056566758</v>
      </c>
      <c r="P80" s="348">
        <f>IF(P$27=0,0,P$27/TRE_fec!P$27)</f>
        <v>1.5921524355417012</v>
      </c>
      <c r="Q80" s="348">
        <f>IF(Q$27=0,0,Q$27/TRE_fec!Q$27)</f>
        <v>0.48590611812035811</v>
      </c>
      <c r="R80" s="348">
        <f>IF(R$27=0,0,R$27/TRE_fec!R$27)</f>
        <v>0.52836107326031512</v>
      </c>
      <c r="S80" s="348">
        <f>IF(S$27=0,0,S$27/TRE_fec!S$27)</f>
        <v>1.1000594653051963</v>
      </c>
      <c r="T80" s="348">
        <f>IF(T$27=0,0,T$27/TRE_fec!T$27)</f>
        <v>1.280474783795658</v>
      </c>
      <c r="U80" s="348">
        <f>IF(U$27=0,0,U$27/TRE_fec!U$27)</f>
        <v>1.0367562903539402</v>
      </c>
      <c r="V80" s="348">
        <f>IF(V$27=0,0,V$27/TRE_fec!V$27)</f>
        <v>0.69664931733169688</v>
      </c>
      <c r="W80" s="348">
        <f>IF(W$27=0,0,W$27/TRE_fec!W$27)</f>
        <v>0.94694690367941758</v>
      </c>
      <c r="X80" s="348">
        <f>IF(X$27=0,0,X$27/TRE_fec!X$27)</f>
        <v>0.46708311657869739</v>
      </c>
      <c r="Y80" s="348">
        <f>IF(Y$27=0,0,Y$27/TRE_fec!Y$27)</f>
        <v>0.86336586274982796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1.9794625013827747</v>
      </c>
      <c r="C81" s="348">
        <f>IF(C$35=0,0,C$35/TRE_fec!C$35)</f>
        <v>1.7597047814259907</v>
      </c>
      <c r="D81" s="348">
        <f>IF(D$35=0,0,D$35/TRE_fec!D$35)</f>
        <v>1.5493912009090571</v>
      </c>
      <c r="E81" s="348">
        <f>IF(E$35=0,0,E$35/TRE_fec!E$35)</f>
        <v>1.6871525054035486</v>
      </c>
      <c r="F81" s="348">
        <f>IF(F$35=0,0,F$35/TRE_fec!F$35)</f>
        <v>1.4120142942857055</v>
      </c>
      <c r="G81" s="348">
        <f>IF(G$35=0,0,G$35/TRE_fec!G$35)</f>
        <v>2.0048144027288308</v>
      </c>
      <c r="H81" s="348">
        <f>IF(H$35=0,0,H$35/TRE_fec!H$35)</f>
        <v>1.8707016080936298</v>
      </c>
      <c r="I81" s="348">
        <f>IF(I$35=0,0,I$35/TRE_fec!I$35)</f>
        <v>1.8725418767645696</v>
      </c>
      <c r="J81" s="348">
        <f>IF(J$35=0,0,J$35/TRE_fec!J$35)</f>
        <v>2.2611394833983076</v>
      </c>
      <c r="K81" s="348">
        <f>IF(K$35=0,0,K$35/TRE_fec!K$35)</f>
        <v>2.2159240429414218</v>
      </c>
      <c r="L81" s="348">
        <f>IF(L$35=0,0,L$35/TRE_fec!L$35)</f>
        <v>2.0356510879319645</v>
      </c>
      <c r="M81" s="348">
        <f>IF(M$35=0,0,M$35/TRE_fec!M$35)</f>
        <v>1.6944157626629148</v>
      </c>
      <c r="N81" s="348">
        <f>IF(N$35=0,0,N$35/TRE_fec!N$35)</f>
        <v>2.0211094945245294</v>
      </c>
      <c r="O81" s="348">
        <f>IF(O$35=0,0,O$35/TRE_fec!O$35)</f>
        <v>0.49837052502546586</v>
      </c>
      <c r="P81" s="348">
        <f>IF(P$35=0,0,P$35/TRE_fec!P$35)</f>
        <v>0.52500162402422257</v>
      </c>
      <c r="Q81" s="348">
        <f>IF(Q$35=0,0,Q$35/TRE_fec!Q$35)</f>
        <v>0.18141528259753384</v>
      </c>
      <c r="R81" s="348">
        <f>IF(R$35=0,0,R$35/TRE_fec!R$35)</f>
        <v>0.1751694260644425</v>
      </c>
      <c r="S81" s="348">
        <f>IF(S$35=0,0,S$35/TRE_fec!S$35)</f>
        <v>0.34201203275471526</v>
      </c>
      <c r="T81" s="348">
        <f>IF(T$35=0,0,T$35/TRE_fec!T$35)</f>
        <v>0.43933851847483357</v>
      </c>
      <c r="U81" s="348">
        <f>IF(U$35=0,0,U$35/TRE_fec!U$35)</f>
        <v>2.574501683257195</v>
      </c>
      <c r="V81" s="348">
        <f>IF(V$35=0,0,V$35/TRE_fec!V$35)</f>
        <v>2.5402199374665617</v>
      </c>
      <c r="W81" s="348">
        <f>IF(W$35=0,0,W$35/TRE_fec!W$35)</f>
        <v>2.3790132999939453</v>
      </c>
      <c r="X81" s="348">
        <f>IF(X$35=0,0,X$35/TRE_fec!X$35)</f>
        <v>2.1826557326810563</v>
      </c>
      <c r="Y81" s="348">
        <f>IF(Y$35=0,0,Y$35/TRE_fec!Y$35)</f>
        <v>1.9615443693786023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LV: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232.66473402100411</v>
      </c>
      <c r="C3" s="203">
        <v>250.33676203451409</v>
      </c>
      <c r="D3" s="203">
        <v>253.46298986023569</v>
      </c>
      <c r="E3" s="203">
        <v>304.13733533324643</v>
      </c>
      <c r="F3" s="203">
        <v>318.48806132932901</v>
      </c>
      <c r="G3" s="203">
        <v>368.19233674630271</v>
      </c>
      <c r="H3" s="203">
        <v>428.7682376625346</v>
      </c>
      <c r="I3" s="203">
        <v>548.95095189003439</v>
      </c>
      <c r="J3" s="203">
        <v>531.57545759374898</v>
      </c>
      <c r="K3" s="203">
        <v>391.78564514502739</v>
      </c>
      <c r="L3" s="203">
        <v>399.18571347453292</v>
      </c>
      <c r="M3" s="203">
        <v>525.33790946055842</v>
      </c>
      <c r="N3" s="203">
        <v>568.03689039261883</v>
      </c>
      <c r="O3" s="203">
        <v>490.67582556938459</v>
      </c>
      <c r="P3" s="203">
        <v>574.36887159533069</v>
      </c>
      <c r="Q3" s="203">
        <v>692.76532199999997</v>
      </c>
      <c r="R3" s="203">
        <v>704.65740694653209</v>
      </c>
      <c r="S3" s="203">
        <v>778.00838351223206</v>
      </c>
      <c r="T3" s="203">
        <v>774.25182909723389</v>
      </c>
      <c r="U3" s="203">
        <v>820.51145633322324</v>
      </c>
      <c r="V3" s="203">
        <v>853.5098395721925</v>
      </c>
      <c r="W3" s="203">
        <v>982.75113648823049</v>
      </c>
      <c r="X3" s="203">
        <v>990.25744090285207</v>
      </c>
      <c r="Y3" s="203">
        <v>945.54669764484674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797.01175711628707</v>
      </c>
      <c r="C5" s="203">
        <v>983.16275453188553</v>
      </c>
      <c r="D5" s="203">
        <v>856.09750533024248</v>
      </c>
      <c r="E5" s="203">
        <v>820.32748616580318</v>
      </c>
      <c r="F5" s="203">
        <v>851.3758889158471</v>
      </c>
      <c r="G5" s="203">
        <v>986.18980136970902</v>
      </c>
      <c r="H5" s="203">
        <v>1102.913576008988</v>
      </c>
      <c r="I5" s="203">
        <v>1010.700445113445</v>
      </c>
      <c r="J5" s="203">
        <v>902.55159497986017</v>
      </c>
      <c r="K5" s="203">
        <v>530.84999343259722</v>
      </c>
      <c r="L5" s="203">
        <v>619.95401752731334</v>
      </c>
      <c r="M5" s="203">
        <v>712.92496045017572</v>
      </c>
      <c r="N5" s="203">
        <v>701.94329504294581</v>
      </c>
      <c r="O5" s="203">
        <v>717.58958281258833</v>
      </c>
      <c r="P5" s="203">
        <v>786.23364325091188</v>
      </c>
      <c r="Q5" s="203">
        <v>666.47985479145871</v>
      </c>
      <c r="R5" s="203">
        <v>702.73597630827953</v>
      </c>
      <c r="S5" s="203">
        <v>739.21499319757038</v>
      </c>
      <c r="T5" s="203">
        <v>772.99755597171304</v>
      </c>
      <c r="U5" s="203">
        <v>694.57577264073052</v>
      </c>
      <c r="V5" s="203">
        <v>654.3937895566911</v>
      </c>
      <c r="W5" s="203">
        <v>749.23314951531427</v>
      </c>
      <c r="X5" s="203">
        <v>745.43449422772221</v>
      </c>
      <c r="Y5" s="203">
        <v>768.20912196816255</v>
      </c>
      <c r="DA5" s="112" t="s">
        <v>2525</v>
      </c>
    </row>
    <row r="6" spans="1:105" ht="12" customHeight="1" x14ac:dyDescent="0.25">
      <c r="A6" s="154" t="s">
        <v>2112</v>
      </c>
      <c r="B6" s="338">
        <v>996.26469639535878</v>
      </c>
      <c r="C6" s="338">
        <v>1046.0779312151269</v>
      </c>
      <c r="D6" s="338">
        <v>996.26469639535878</v>
      </c>
      <c r="E6" s="338">
        <v>996.26469639535878</v>
      </c>
      <c r="F6" s="338">
        <v>946.45146157559088</v>
      </c>
      <c r="G6" s="338">
        <v>1046.0779312151269</v>
      </c>
      <c r="H6" s="338">
        <v>1195.51763567443</v>
      </c>
      <c r="I6" s="338">
        <v>1145.704400854662</v>
      </c>
      <c r="J6" s="338">
        <v>1145.704400854662</v>
      </c>
      <c r="K6" s="338">
        <v>1095.891166034894</v>
      </c>
      <c r="L6" s="338">
        <v>1046.077931215126</v>
      </c>
      <c r="M6" s="338">
        <v>1046.077931215126</v>
      </c>
      <c r="N6" s="338">
        <v>996.26469639535856</v>
      </c>
      <c r="O6" s="338">
        <v>946.45146157559066</v>
      </c>
      <c r="P6" s="338">
        <v>896.63822675582276</v>
      </c>
      <c r="Q6" s="338">
        <v>896.63822675582276</v>
      </c>
      <c r="R6" s="338">
        <v>846.82499193605486</v>
      </c>
      <c r="S6" s="338">
        <v>846.82499193605486</v>
      </c>
      <c r="T6" s="338">
        <v>846.82499193605486</v>
      </c>
      <c r="U6" s="338">
        <v>797.01175711628696</v>
      </c>
      <c r="V6" s="338">
        <v>747.19852229651906</v>
      </c>
      <c r="W6" s="338">
        <v>797.01175711628696</v>
      </c>
      <c r="X6" s="338">
        <v>797.01175711628696</v>
      </c>
      <c r="Y6" s="338">
        <v>846.82499193605486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99.626469639535884</v>
      </c>
      <c r="D7" s="340">
        <v>0</v>
      </c>
      <c r="E7" s="340">
        <v>0</v>
      </c>
      <c r="F7" s="340">
        <v>0</v>
      </c>
      <c r="G7" s="340">
        <v>149.43970445930381</v>
      </c>
      <c r="H7" s="340">
        <v>149.43970445930381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49.813234819767942</v>
      </c>
      <c r="U7" s="340">
        <v>0</v>
      </c>
      <c r="V7" s="340">
        <v>0</v>
      </c>
      <c r="W7" s="340">
        <v>49.813234819767942</v>
      </c>
      <c r="X7" s="340">
        <v>49.813234819767942</v>
      </c>
      <c r="Y7" s="340">
        <v>99.626469639535884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49.813234819767786</v>
      </c>
      <c r="D8" s="342">
        <f t="shared" si="0"/>
        <v>49.813234819768127</v>
      </c>
      <c r="E8" s="342">
        <f t="shared" si="0"/>
        <v>0</v>
      </c>
      <c r="F8" s="342">
        <f t="shared" si="0"/>
        <v>49.813234819767899</v>
      </c>
      <c r="G8" s="342">
        <f t="shared" si="0"/>
        <v>49.813234819767786</v>
      </c>
      <c r="H8" s="342">
        <f t="shared" si="0"/>
        <v>0</v>
      </c>
      <c r="I8" s="342">
        <f t="shared" si="0"/>
        <v>49.813234819768013</v>
      </c>
      <c r="J8" s="342">
        <f t="shared" si="0"/>
        <v>0</v>
      </c>
      <c r="K8" s="342">
        <f t="shared" si="0"/>
        <v>49.813234819768013</v>
      </c>
      <c r="L8" s="342">
        <f t="shared" si="0"/>
        <v>49.813234819768013</v>
      </c>
      <c r="M8" s="342">
        <f t="shared" si="0"/>
        <v>0</v>
      </c>
      <c r="N8" s="342">
        <f t="shared" si="0"/>
        <v>49.813234819767445</v>
      </c>
      <c r="O8" s="342">
        <f t="shared" si="0"/>
        <v>49.813234819767899</v>
      </c>
      <c r="P8" s="342">
        <f t="shared" si="0"/>
        <v>49.813234819767899</v>
      </c>
      <c r="Q8" s="342">
        <f t="shared" si="0"/>
        <v>0</v>
      </c>
      <c r="R8" s="342">
        <f t="shared" si="0"/>
        <v>49.813234819767899</v>
      </c>
      <c r="S8" s="342">
        <f t="shared" si="0"/>
        <v>0</v>
      </c>
      <c r="T8" s="342">
        <f t="shared" si="0"/>
        <v>49.813234819767899</v>
      </c>
      <c r="U8" s="342">
        <f t="shared" si="0"/>
        <v>49.813234819767899</v>
      </c>
      <c r="V8" s="342">
        <f t="shared" si="0"/>
        <v>49.813234819767899</v>
      </c>
      <c r="W8" s="342">
        <f t="shared" si="0"/>
        <v>0</v>
      </c>
      <c r="X8" s="342">
        <f t="shared" si="0"/>
        <v>49.813234819767899</v>
      </c>
      <c r="Y8" s="342">
        <f t="shared" si="0"/>
        <v>49.813234819768013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199.25293927907171</v>
      </c>
      <c r="C9" s="343">
        <f t="shared" si="1"/>
        <v>62.915176683241384</v>
      </c>
      <c r="D9" s="343">
        <f t="shared" si="1"/>
        <v>140.1671910651163</v>
      </c>
      <c r="E9" s="343">
        <f t="shared" si="1"/>
        <v>175.9372102295556</v>
      </c>
      <c r="F9" s="343">
        <f t="shared" si="1"/>
        <v>95.075572659743784</v>
      </c>
      <c r="G9" s="343">
        <f t="shared" si="1"/>
        <v>59.888129845417893</v>
      </c>
      <c r="H9" s="343">
        <f t="shared" si="1"/>
        <v>92.604059665442037</v>
      </c>
      <c r="I9" s="343">
        <f t="shared" si="1"/>
        <v>135.00395574121706</v>
      </c>
      <c r="J9" s="343">
        <f t="shared" si="1"/>
        <v>243.15280587480186</v>
      </c>
      <c r="K9" s="343">
        <f t="shared" si="1"/>
        <v>565.0411726022968</v>
      </c>
      <c r="L9" s="343">
        <f t="shared" si="1"/>
        <v>426.12391368781266</v>
      </c>
      <c r="M9" s="343">
        <f t="shared" si="1"/>
        <v>333.15297076495028</v>
      </c>
      <c r="N9" s="343">
        <f t="shared" si="1"/>
        <v>294.32140135241275</v>
      </c>
      <c r="O9" s="343">
        <f t="shared" si="1"/>
        <v>228.86187876300232</v>
      </c>
      <c r="P9" s="343">
        <f t="shared" si="1"/>
        <v>110.40458350491087</v>
      </c>
      <c r="Q9" s="343">
        <f t="shared" si="1"/>
        <v>230.15837196436405</v>
      </c>
      <c r="R9" s="343">
        <f t="shared" si="1"/>
        <v>144.08901562777532</v>
      </c>
      <c r="S9" s="343">
        <f t="shared" si="1"/>
        <v>107.60999873848448</v>
      </c>
      <c r="T9" s="343">
        <f t="shared" si="1"/>
        <v>73.827435964341817</v>
      </c>
      <c r="U9" s="343">
        <f t="shared" si="1"/>
        <v>102.43598447555644</v>
      </c>
      <c r="V9" s="343">
        <f t="shared" si="1"/>
        <v>92.804732739827955</v>
      </c>
      <c r="W9" s="343">
        <f t="shared" si="1"/>
        <v>47.778607600972691</v>
      </c>
      <c r="X9" s="343">
        <f t="shared" si="1"/>
        <v>51.577262888564746</v>
      </c>
      <c r="Y9" s="343">
        <f t="shared" si="1"/>
        <v>78.615869967892309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20.617196904557179</v>
      </c>
      <c r="C12" s="210">
        <v>26.595528804815132</v>
      </c>
      <c r="D12" s="210">
        <v>23.421238177128121</v>
      </c>
      <c r="E12" s="210">
        <v>24.87102321582115</v>
      </c>
      <c r="F12" s="210">
        <v>25.258985382631131</v>
      </c>
      <c r="G12" s="210">
        <v>28.6414445399828</v>
      </c>
      <c r="H12" s="210">
        <v>30.038435081685289</v>
      </c>
      <c r="I12" s="210">
        <v>26.1238177128117</v>
      </c>
      <c r="J12" s="210">
        <v>24.59716251074806</v>
      </c>
      <c r="K12" s="210">
        <v>15.18314703353396</v>
      </c>
      <c r="L12" s="210">
        <v>17.488048151332759</v>
      </c>
      <c r="M12" s="210">
        <v>18.56861564918314</v>
      </c>
      <c r="N12" s="210">
        <v>18.14987102321582</v>
      </c>
      <c r="O12" s="210">
        <v>19.00980223559759</v>
      </c>
      <c r="P12" s="210">
        <v>19.512897678417879</v>
      </c>
      <c r="Q12" s="210">
        <v>15.98693035253654</v>
      </c>
      <c r="R12" s="210">
        <v>16.681513327601031</v>
      </c>
      <c r="S12" s="210">
        <v>17.371845918913792</v>
      </c>
      <c r="T12" s="210">
        <v>17.781683383435912</v>
      </c>
      <c r="U12" s="210">
        <v>15.778653965929029</v>
      </c>
      <c r="V12" s="210">
        <v>15.02997496991039</v>
      </c>
      <c r="W12" s="210">
        <v>17.179118990915789</v>
      </c>
      <c r="X12" s="210">
        <v>16.205223972723999</v>
      </c>
      <c r="Y12" s="210">
        <v>15.96266531025111</v>
      </c>
      <c r="DA12" s="109" t="s">
        <v>2528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0.2400687876182287</v>
      </c>
      <c r="G13" s="213">
        <v>0.62622527944969908</v>
      </c>
      <c r="H13" s="213">
        <v>0.62622527944969908</v>
      </c>
      <c r="I13" s="213">
        <v>0.62622527944969908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0.57712811693895094</v>
      </c>
      <c r="Q13" s="213">
        <v>0</v>
      </c>
      <c r="R13" s="213">
        <v>0.56655202063628551</v>
      </c>
      <c r="S13" s="213">
        <v>0.2175408426483233</v>
      </c>
      <c r="T13" s="213">
        <v>4.3078245915735162E-2</v>
      </c>
      <c r="U13" s="213">
        <v>3.129836629406707E-2</v>
      </c>
      <c r="V13" s="213">
        <v>4.6431642304385207E-3</v>
      </c>
      <c r="W13" s="213">
        <v>2.2269991401547722E-2</v>
      </c>
      <c r="X13" s="213">
        <v>2.5451418744625968E-2</v>
      </c>
      <c r="Y13" s="213">
        <v>3.5339638865004297E-2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1.9394668959587269</v>
      </c>
      <c r="C14" s="204">
        <f t="shared" si="2"/>
        <v>1.9394668959587269</v>
      </c>
      <c r="D14" s="204">
        <f t="shared" si="2"/>
        <v>0.96973344797936367</v>
      </c>
      <c r="E14" s="204">
        <f t="shared" si="2"/>
        <v>0</v>
      </c>
      <c r="F14" s="204">
        <f t="shared" si="2"/>
        <v>1.01487532244196</v>
      </c>
      <c r="G14" s="204">
        <f t="shared" si="2"/>
        <v>1.0877042132416159</v>
      </c>
      <c r="H14" s="204">
        <f t="shared" si="2"/>
        <v>2.1025795356835761</v>
      </c>
      <c r="I14" s="204">
        <f t="shared" si="2"/>
        <v>2.1025795356835761</v>
      </c>
      <c r="J14" s="204">
        <f t="shared" si="2"/>
        <v>2.1025795356835761</v>
      </c>
      <c r="K14" s="204">
        <f t="shared" si="2"/>
        <v>1.01487532244196</v>
      </c>
      <c r="L14" s="204">
        <f t="shared" si="2"/>
        <v>1.01487532244196</v>
      </c>
      <c r="M14" s="204">
        <f t="shared" si="2"/>
        <v>2.1025795356835761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1.0877042132416159</v>
      </c>
      <c r="R14" s="204">
        <f t="shared" si="2"/>
        <v>0</v>
      </c>
      <c r="S14" s="204">
        <f t="shared" si="2"/>
        <v>0.80266552020636284</v>
      </c>
      <c r="T14" s="204">
        <f t="shared" si="2"/>
        <v>0.90386930352536532</v>
      </c>
      <c r="U14" s="204">
        <f t="shared" si="2"/>
        <v>0.80980223559759235</v>
      </c>
      <c r="V14" s="204">
        <f t="shared" si="2"/>
        <v>0.70077386070507286</v>
      </c>
      <c r="W14" s="204">
        <f t="shared" si="2"/>
        <v>0.87377472055030081</v>
      </c>
      <c r="X14" s="204">
        <f t="shared" si="2"/>
        <v>0.84479793637145306</v>
      </c>
      <c r="Y14" s="204">
        <f t="shared" si="2"/>
        <v>1.7736887360275146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1.0877042132416159</v>
      </c>
      <c r="H16" s="204">
        <v>1.0877042132416159</v>
      </c>
      <c r="I16" s="204">
        <v>1.0877042132416159</v>
      </c>
      <c r="J16" s="204">
        <v>1.0877042132416159</v>
      </c>
      <c r="K16" s="204">
        <v>0</v>
      </c>
      <c r="L16" s="204">
        <v>0</v>
      </c>
      <c r="M16" s="204">
        <v>1.0877042132416159</v>
      </c>
      <c r="N16" s="204">
        <v>0</v>
      </c>
      <c r="O16" s="204">
        <v>0</v>
      </c>
      <c r="P16" s="204">
        <v>0</v>
      </c>
      <c r="Q16" s="204">
        <v>1.0877042132416159</v>
      </c>
      <c r="R16" s="204">
        <v>0</v>
      </c>
      <c r="S16" s="204">
        <v>0.41874462596732592</v>
      </c>
      <c r="T16" s="204">
        <v>0.56775580395528802</v>
      </c>
      <c r="U16" s="204">
        <v>0.4079105760963026</v>
      </c>
      <c r="V16" s="204">
        <v>0.3676698194325021</v>
      </c>
      <c r="W16" s="204">
        <v>0.35786758383490969</v>
      </c>
      <c r="X16" s="204">
        <v>0.48624247635425621</v>
      </c>
      <c r="Y16" s="204">
        <v>1.15408426483233</v>
      </c>
      <c r="DA16" s="71" t="s">
        <v>2531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1.01487532244196</v>
      </c>
      <c r="G17" s="204">
        <v>0</v>
      </c>
      <c r="H17" s="204">
        <v>1.01487532244196</v>
      </c>
      <c r="I17" s="204">
        <v>1.01487532244196</v>
      </c>
      <c r="J17" s="204">
        <v>1.01487532244196</v>
      </c>
      <c r="K17" s="204">
        <v>1.01487532244196</v>
      </c>
      <c r="L17" s="204">
        <v>1.01487532244196</v>
      </c>
      <c r="M17" s="204">
        <v>1.01487532244196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0.34299226139294919</v>
      </c>
      <c r="T17" s="204">
        <v>0.33190025795356831</v>
      </c>
      <c r="U17" s="204">
        <v>0.34101461736887362</v>
      </c>
      <c r="V17" s="204">
        <v>0.32579535683576949</v>
      </c>
      <c r="W17" s="204">
        <v>0.50438521066208075</v>
      </c>
      <c r="X17" s="204">
        <v>0.34806534823731727</v>
      </c>
      <c r="Y17" s="204">
        <v>0.60386930352536539</v>
      </c>
      <c r="DA17" s="71" t="s">
        <v>2532</v>
      </c>
    </row>
    <row r="18" spans="1:105" ht="12" customHeight="1" x14ac:dyDescent="0.25">
      <c r="A18" s="18" t="s">
        <v>32</v>
      </c>
      <c r="B18" s="204">
        <v>1.9394668959587269</v>
      </c>
      <c r="C18" s="204">
        <v>1.9394668959587269</v>
      </c>
      <c r="D18" s="204">
        <v>0.96973344797936367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4.0928632846087699E-2</v>
      </c>
      <c r="T19" s="204">
        <v>4.2132416165090282E-3</v>
      </c>
      <c r="U19" s="204">
        <v>6.0877042132416161E-2</v>
      </c>
      <c r="V19" s="204">
        <v>7.3086844368013756E-3</v>
      </c>
      <c r="W19" s="204">
        <v>1.15219260533104E-2</v>
      </c>
      <c r="X19" s="204">
        <v>1.0490111779879621E-2</v>
      </c>
      <c r="Y19" s="204">
        <v>1.573516766981943E-2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2.407566638005159</v>
      </c>
      <c r="C20" s="204">
        <f t="shared" si="3"/>
        <v>4.8366294067067921</v>
      </c>
      <c r="D20" s="204">
        <f t="shared" si="3"/>
        <v>4.815133276010318</v>
      </c>
      <c r="E20" s="204">
        <f t="shared" si="3"/>
        <v>7.2441960447119511</v>
      </c>
      <c r="F20" s="204">
        <f t="shared" si="3"/>
        <v>6.4058469475494411</v>
      </c>
      <c r="G20" s="204">
        <f t="shared" si="3"/>
        <v>6.4058469475494411</v>
      </c>
      <c r="H20" s="204">
        <f t="shared" si="3"/>
        <v>7.9965606190885632</v>
      </c>
      <c r="I20" s="204">
        <f t="shared" si="3"/>
        <v>7.2012037833190021</v>
      </c>
      <c r="J20" s="204">
        <f t="shared" si="3"/>
        <v>6.4058469475494411</v>
      </c>
      <c r="K20" s="204">
        <f t="shared" si="3"/>
        <v>4.815133276010318</v>
      </c>
      <c r="L20" s="204">
        <f t="shared" si="3"/>
        <v>6.4273430782459151</v>
      </c>
      <c r="M20" s="204">
        <f t="shared" si="3"/>
        <v>4.815133276010318</v>
      </c>
      <c r="N20" s="204">
        <f t="shared" si="3"/>
        <v>5.6104901117798791</v>
      </c>
      <c r="O20" s="204">
        <f t="shared" si="3"/>
        <v>5.7394668959587269</v>
      </c>
      <c r="P20" s="204">
        <f t="shared" si="3"/>
        <v>5.5889939810834042</v>
      </c>
      <c r="Q20" s="204">
        <f t="shared" si="3"/>
        <v>4.08426483233018</v>
      </c>
      <c r="R20" s="204">
        <f t="shared" si="3"/>
        <v>4.8366294067067921</v>
      </c>
      <c r="S20" s="204">
        <f t="shared" si="3"/>
        <v>5.0413585554600173</v>
      </c>
      <c r="T20" s="204">
        <f t="shared" si="3"/>
        <v>5.1066208082545126</v>
      </c>
      <c r="U20" s="204">
        <f t="shared" si="3"/>
        <v>4.0888220120378316</v>
      </c>
      <c r="V20" s="204">
        <f t="shared" si="3"/>
        <v>3.6124677558039551</v>
      </c>
      <c r="W20" s="204">
        <f t="shared" si="3"/>
        <v>4.4353396388650026</v>
      </c>
      <c r="X20" s="204">
        <f t="shared" si="3"/>
        <v>4.3184866723989677</v>
      </c>
      <c r="Y20" s="204">
        <f t="shared" si="3"/>
        <v>3.5731728288907991</v>
      </c>
      <c r="DA20" s="71"/>
    </row>
    <row r="21" spans="1:105" ht="12" customHeight="1" x14ac:dyDescent="0.25">
      <c r="A21" s="18" t="s">
        <v>73</v>
      </c>
      <c r="B21" s="204">
        <v>2.407566638005159</v>
      </c>
      <c r="C21" s="204">
        <v>4.8366294067067921</v>
      </c>
      <c r="D21" s="204">
        <v>4.815133276010318</v>
      </c>
      <c r="E21" s="204">
        <v>7.2441960447119511</v>
      </c>
      <c r="F21" s="204">
        <v>6.4058469475494411</v>
      </c>
      <c r="G21" s="204">
        <v>6.4058469475494411</v>
      </c>
      <c r="H21" s="204">
        <v>7.9965606190885632</v>
      </c>
      <c r="I21" s="204">
        <v>7.2012037833190021</v>
      </c>
      <c r="J21" s="204">
        <v>6.4058469475494411</v>
      </c>
      <c r="K21" s="204">
        <v>4.815133276010318</v>
      </c>
      <c r="L21" s="204">
        <v>6.4273430782459151</v>
      </c>
      <c r="M21" s="204">
        <v>4.815133276010318</v>
      </c>
      <c r="N21" s="204">
        <v>5.6104901117798791</v>
      </c>
      <c r="O21" s="204">
        <v>5.7394668959587269</v>
      </c>
      <c r="P21" s="204">
        <v>5.5889939810834042</v>
      </c>
      <c r="Q21" s="204">
        <v>4.08426483233018</v>
      </c>
      <c r="R21" s="204">
        <v>4.8366294067067921</v>
      </c>
      <c r="S21" s="204">
        <v>5.0413585554600173</v>
      </c>
      <c r="T21" s="204">
        <v>5.1066208082545126</v>
      </c>
      <c r="U21" s="204">
        <v>4.0888220120378316</v>
      </c>
      <c r="V21" s="204">
        <v>3.6124677558039551</v>
      </c>
      <c r="W21" s="204">
        <v>4.4353396388650026</v>
      </c>
      <c r="X21" s="204">
        <v>4.3184866723989677</v>
      </c>
      <c r="Y21" s="204">
        <v>3.5731728288907991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2.8661220980223558</v>
      </c>
      <c r="C23" s="204">
        <f t="shared" si="4"/>
        <v>3.0572656921754078</v>
      </c>
      <c r="D23" s="204">
        <f t="shared" si="4"/>
        <v>3.367755803955288</v>
      </c>
      <c r="E23" s="204">
        <f t="shared" si="4"/>
        <v>3.176612209802236</v>
      </c>
      <c r="F23" s="204">
        <f t="shared" si="4"/>
        <v>2.3884780739466889</v>
      </c>
      <c r="G23" s="204">
        <f t="shared" si="4"/>
        <v>2.3884780739466889</v>
      </c>
      <c r="H23" s="204">
        <f t="shared" si="4"/>
        <v>2.4361994840928629</v>
      </c>
      <c r="I23" s="204">
        <f t="shared" si="4"/>
        <v>2.603439380911436</v>
      </c>
      <c r="J23" s="204">
        <f t="shared" si="4"/>
        <v>2.842304385210662</v>
      </c>
      <c r="K23" s="204">
        <f t="shared" si="4"/>
        <v>1.361392949269131</v>
      </c>
      <c r="L23" s="204">
        <f t="shared" si="4"/>
        <v>1.385296646603611</v>
      </c>
      <c r="M23" s="204">
        <f t="shared" si="4"/>
        <v>1.8391229578675841</v>
      </c>
      <c r="N23" s="204">
        <f t="shared" si="4"/>
        <v>2.0540842648323299</v>
      </c>
      <c r="O23" s="204">
        <f t="shared" si="4"/>
        <v>2.1735167669819431</v>
      </c>
      <c r="P23" s="204">
        <f t="shared" si="4"/>
        <v>2.937833190025795</v>
      </c>
      <c r="Q23" s="204">
        <f t="shared" si="4"/>
        <v>2.2929492691315558</v>
      </c>
      <c r="R23" s="204">
        <f t="shared" si="4"/>
        <v>2.603439380911436</v>
      </c>
      <c r="S23" s="204">
        <f t="shared" si="4"/>
        <v>3.2037461768673565</v>
      </c>
      <c r="T23" s="204">
        <f t="shared" si="4"/>
        <v>3.2761803739776165</v>
      </c>
      <c r="U23" s="204">
        <f t="shared" si="4"/>
        <v>2.5582756340287762</v>
      </c>
      <c r="V23" s="204">
        <f t="shared" si="4"/>
        <v>2.0922277644073843</v>
      </c>
      <c r="W23" s="204">
        <f t="shared" si="4"/>
        <v>2.3029367037274868</v>
      </c>
      <c r="X23" s="204">
        <f t="shared" si="4"/>
        <v>2.1567287018727566</v>
      </c>
      <c r="Y23" s="204">
        <f t="shared" si="4"/>
        <v>1.9231124297695985</v>
      </c>
      <c r="DA23" s="71"/>
    </row>
    <row r="24" spans="1:105" ht="12" customHeight="1" x14ac:dyDescent="0.25">
      <c r="A24" s="18" t="s">
        <v>38</v>
      </c>
      <c r="B24" s="204">
        <v>2.8661220980223558</v>
      </c>
      <c r="C24" s="204">
        <v>3.0572656921754078</v>
      </c>
      <c r="D24" s="204">
        <v>3.367755803955288</v>
      </c>
      <c r="E24" s="204">
        <v>3.176612209802236</v>
      </c>
      <c r="F24" s="204">
        <v>2.3884780739466889</v>
      </c>
      <c r="G24" s="204">
        <v>2.3884780739466889</v>
      </c>
      <c r="H24" s="204">
        <v>2.4361994840928629</v>
      </c>
      <c r="I24" s="204">
        <v>2.603439380911436</v>
      </c>
      <c r="J24" s="204">
        <v>2.842304385210662</v>
      </c>
      <c r="K24" s="204">
        <v>1.361392949269131</v>
      </c>
      <c r="L24" s="204">
        <v>1.385296646603611</v>
      </c>
      <c r="M24" s="204">
        <v>1.8391229578675841</v>
      </c>
      <c r="N24" s="204">
        <v>2.0540842648323299</v>
      </c>
      <c r="O24" s="204">
        <v>2.1735167669819431</v>
      </c>
      <c r="P24" s="204">
        <v>2.937833190025795</v>
      </c>
      <c r="Q24" s="204">
        <v>2.2929492691315558</v>
      </c>
      <c r="R24" s="204">
        <v>2.603439380911436</v>
      </c>
      <c r="S24" s="204">
        <v>3.2005159071367149</v>
      </c>
      <c r="T24" s="204">
        <v>3.2732588134135852</v>
      </c>
      <c r="U24" s="204">
        <v>2.5555460017196898</v>
      </c>
      <c r="V24" s="204">
        <v>2.0896818572656919</v>
      </c>
      <c r="W24" s="204">
        <v>2.2999999999999998</v>
      </c>
      <c r="X24" s="204">
        <v>2.1539982803095441</v>
      </c>
      <c r="Y24" s="204">
        <v>1.9204643164230439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3.2302697306414688E-3</v>
      </c>
      <c r="T29" s="204">
        <v>2.921560564031222E-3</v>
      </c>
      <c r="U29" s="204">
        <v>2.7296323090862541E-3</v>
      </c>
      <c r="V29" s="204">
        <v>2.545907141692541E-3</v>
      </c>
      <c r="W29" s="204">
        <v>2.9367037274869428E-3</v>
      </c>
      <c r="X29" s="204">
        <v>2.730421563212283E-3</v>
      </c>
      <c r="Y29" s="204">
        <v>2.6481133465545361E-3</v>
      </c>
      <c r="DA29" s="71" t="s">
        <v>2542</v>
      </c>
    </row>
    <row r="30" spans="1:105" ht="12" customHeight="1" x14ac:dyDescent="0.25">
      <c r="A30" s="14" t="s">
        <v>39</v>
      </c>
      <c r="B30" s="204">
        <v>2.0540842648323299</v>
      </c>
      <c r="C30" s="204">
        <v>2.3167669819432501</v>
      </c>
      <c r="D30" s="204">
        <v>2.3167669819432501</v>
      </c>
      <c r="E30" s="204">
        <v>1.982459157351677</v>
      </c>
      <c r="F30" s="204">
        <v>2.0540842648323299</v>
      </c>
      <c r="G30" s="204">
        <v>4.6336199484092866</v>
      </c>
      <c r="H30" s="204">
        <v>3.0333619948409281</v>
      </c>
      <c r="I30" s="204">
        <v>1.5525365434221841</v>
      </c>
      <c r="J30" s="204">
        <v>1.5525365434221841</v>
      </c>
      <c r="K30" s="204">
        <v>0.5970765262252794</v>
      </c>
      <c r="L30" s="204">
        <v>0.40601891659501288</v>
      </c>
      <c r="M30" s="204">
        <v>0.52545141874462586</v>
      </c>
      <c r="N30" s="204">
        <v>1.026999140154772</v>
      </c>
      <c r="O30" s="204">
        <v>1.1226139294926909</v>
      </c>
      <c r="P30" s="204">
        <v>1.1226139294926909</v>
      </c>
      <c r="Q30" s="204">
        <v>0.52545141874462586</v>
      </c>
      <c r="R30" s="204">
        <v>0.3343938091143594</v>
      </c>
      <c r="S30" s="204">
        <v>0.43895098882201211</v>
      </c>
      <c r="T30" s="204">
        <v>0.55451418744625958</v>
      </c>
      <c r="U30" s="204">
        <v>0.72983662940670668</v>
      </c>
      <c r="V30" s="204">
        <v>1.2017196904557179</v>
      </c>
      <c r="W30" s="204">
        <v>1.4139294926913151</v>
      </c>
      <c r="X30" s="204">
        <v>1.270765262252795</v>
      </c>
      <c r="Y30" s="204">
        <v>1.1770421324161651</v>
      </c>
      <c r="DA30" s="71" t="s">
        <v>2543</v>
      </c>
    </row>
    <row r="31" spans="1:105" ht="12" customHeight="1" x14ac:dyDescent="0.25">
      <c r="A31" s="21" t="s">
        <v>40</v>
      </c>
      <c r="B31" s="207">
        <v>11.34995700773861</v>
      </c>
      <c r="C31" s="207">
        <v>14.445399828030951</v>
      </c>
      <c r="D31" s="207">
        <v>11.951848667239901</v>
      </c>
      <c r="E31" s="207">
        <v>12.46775580395529</v>
      </c>
      <c r="F31" s="207">
        <v>13.155631986242479</v>
      </c>
      <c r="G31" s="207">
        <v>13.499570077386069</v>
      </c>
      <c r="H31" s="207">
        <v>13.843508168529659</v>
      </c>
      <c r="I31" s="207">
        <v>12.0378331900258</v>
      </c>
      <c r="J31" s="207">
        <v>11.6938950988822</v>
      </c>
      <c r="K31" s="207">
        <v>7.3946689595872739</v>
      </c>
      <c r="L31" s="207">
        <v>8.2545141874462598</v>
      </c>
      <c r="M31" s="207">
        <v>9.2863284608770407</v>
      </c>
      <c r="N31" s="207">
        <v>9.4582975064488384</v>
      </c>
      <c r="O31" s="207">
        <v>9.9742046431642297</v>
      </c>
      <c r="P31" s="207">
        <v>9.2863284608770407</v>
      </c>
      <c r="Q31" s="207">
        <v>7.9965606190885632</v>
      </c>
      <c r="R31" s="207">
        <v>8.3404987102321577</v>
      </c>
      <c r="S31" s="207">
        <v>7.6675838349097161</v>
      </c>
      <c r="T31" s="207">
        <v>7.8974204643164221</v>
      </c>
      <c r="U31" s="207">
        <v>7.5606190885640583</v>
      </c>
      <c r="V31" s="207">
        <v>7.4181427343078239</v>
      </c>
      <c r="W31" s="207">
        <v>8.1308684436801375</v>
      </c>
      <c r="X31" s="207">
        <v>7.5889939810834051</v>
      </c>
      <c r="Y31" s="207">
        <v>7.4803095442820284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11.9398838401269</v>
      </c>
      <c r="C33" s="203">
        <f>MAE_emi!C5</f>
        <v>17.645253840022612</v>
      </c>
      <c r="D33" s="203">
        <f>MAE_emi!D5</f>
        <v>14.452261920169059</v>
      </c>
      <c r="E33" s="203">
        <f>MAE_emi!E5</f>
        <v>17.015130000079669</v>
      </c>
      <c r="F33" s="203">
        <f>MAE_emi!F5</f>
        <v>19.260615551488911</v>
      </c>
      <c r="G33" s="203">
        <f>MAE_emi!G5</f>
        <v>20.38788103019813</v>
      </c>
      <c r="H33" s="203">
        <f>MAE_emi!H5</f>
        <v>27.272709309666009</v>
      </c>
      <c r="I33" s="203">
        <f>MAE_emi!I5</f>
        <v>25.404579309485069</v>
      </c>
      <c r="J33" s="203">
        <f>MAE_emi!J5</f>
        <v>21.06816227991504</v>
      </c>
      <c r="K33" s="203">
        <f>MAE_emi!K5</f>
        <v>14.45832827938721</v>
      </c>
      <c r="L33" s="203">
        <f>MAE_emi!L5</f>
        <v>18.245078279006549</v>
      </c>
      <c r="M33" s="203">
        <f>MAE_emi!M5</f>
        <v>17.33190227927437</v>
      </c>
      <c r="N33" s="203">
        <f>MAE_emi!N5</f>
        <v>13.17788999989479</v>
      </c>
      <c r="O33" s="203">
        <f>MAE_emi!O5</f>
        <v>13.48082999988431</v>
      </c>
      <c r="P33" s="203">
        <f>MAE_emi!P5</f>
        <v>15.461839170278409</v>
      </c>
      <c r="Q33" s="203">
        <f>MAE_emi!Q5</f>
        <v>12.466673999926879</v>
      </c>
      <c r="R33" s="203">
        <f>MAE_emi!R5</f>
        <v>13.65190966796953</v>
      </c>
      <c r="S33" s="203">
        <f>MAE_emi!S5</f>
        <v>15.012678371359209</v>
      </c>
      <c r="T33" s="203">
        <f>MAE_emi!T5</f>
        <v>14.710971837567749</v>
      </c>
      <c r="U33" s="203">
        <f>MAE_emi!U5</f>
        <v>12.048924559337539</v>
      </c>
      <c r="V33" s="203">
        <f>MAE_emi!V5</f>
        <v>10.507022324938831</v>
      </c>
      <c r="W33" s="203">
        <f>MAE_emi!W5</f>
        <v>13.05146749504685</v>
      </c>
      <c r="X33" s="203">
        <f>MAE_emi!X5</f>
        <v>12.64105892580695</v>
      </c>
      <c r="Y33" s="203">
        <f>MAE_emi!Y5</f>
        <v>13.50364774110874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88.613330212287067</v>
      </c>
      <c r="C35" s="284">
        <f t="shared" si="5"/>
        <v>106.2390061638186</v>
      </c>
      <c r="D35" s="284">
        <f t="shared" si="5"/>
        <v>92.404962910139417</v>
      </c>
      <c r="E35" s="284">
        <f t="shared" si="5"/>
        <v>81.775633328837159</v>
      </c>
      <c r="F35" s="284">
        <f t="shared" si="5"/>
        <v>79.309049379129974</v>
      </c>
      <c r="G35" s="284">
        <f t="shared" si="5"/>
        <v>77.789355403444333</v>
      </c>
      <c r="H35" s="284">
        <f t="shared" si="5"/>
        <v>70.05750996259026</v>
      </c>
      <c r="I35" s="284">
        <f t="shared" si="5"/>
        <v>47.588619024828311</v>
      </c>
      <c r="J35" s="284">
        <f t="shared" si="5"/>
        <v>46.27219364507642</v>
      </c>
      <c r="K35" s="284">
        <f t="shared" si="5"/>
        <v>38.753709385941413</v>
      </c>
      <c r="L35" s="284">
        <f t="shared" si="5"/>
        <v>43.809303692549243</v>
      </c>
      <c r="M35" s="284">
        <f t="shared" si="5"/>
        <v>35.346041690100499</v>
      </c>
      <c r="N35" s="284">
        <f t="shared" si="5"/>
        <v>31.951923070825373</v>
      </c>
      <c r="O35" s="284">
        <f t="shared" si="5"/>
        <v>38.742080300243948</v>
      </c>
      <c r="P35" s="284">
        <f t="shared" si="5"/>
        <v>33.972763224824646</v>
      </c>
      <c r="Q35" s="284">
        <f t="shared" si="5"/>
        <v>23.076978371813681</v>
      </c>
      <c r="R35" s="284">
        <f t="shared" si="5"/>
        <v>23.673224978768712</v>
      </c>
      <c r="S35" s="284">
        <f t="shared" si="5"/>
        <v>22.328610188608163</v>
      </c>
      <c r="T35" s="284">
        <f t="shared" si="5"/>
        <v>22.966278819346272</v>
      </c>
      <c r="U35" s="284">
        <f t="shared" si="5"/>
        <v>19.230266493099467</v>
      </c>
      <c r="V35" s="284">
        <f t="shared" si="5"/>
        <v>17.609609489029339</v>
      </c>
      <c r="W35" s="284">
        <f t="shared" si="5"/>
        <v>17.4806401672592</v>
      </c>
      <c r="X35" s="284">
        <f t="shared" si="5"/>
        <v>16.364657616658892</v>
      </c>
      <c r="Y35" s="284">
        <f t="shared" si="5"/>
        <v>16.881942848524215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25.868121417873954</v>
      </c>
      <c r="C36" s="344">
        <f t="shared" si="6"/>
        <v>27.050993014354063</v>
      </c>
      <c r="D36" s="344">
        <f t="shared" si="6"/>
        <v>27.358143238711225</v>
      </c>
      <c r="E36" s="344">
        <f t="shared" si="6"/>
        <v>30.318407752089218</v>
      </c>
      <c r="F36" s="344">
        <f t="shared" si="6"/>
        <v>29.668429317156544</v>
      </c>
      <c r="G36" s="344">
        <f t="shared" si="6"/>
        <v>29.042527615072665</v>
      </c>
      <c r="H36" s="344">
        <f t="shared" si="6"/>
        <v>27.23552936067993</v>
      </c>
      <c r="I36" s="344">
        <f t="shared" si="6"/>
        <v>25.84724073202467</v>
      </c>
      <c r="J36" s="344">
        <f t="shared" si="6"/>
        <v>27.252915675471083</v>
      </c>
      <c r="K36" s="344">
        <f t="shared" si="6"/>
        <v>28.601577133600898</v>
      </c>
      <c r="L36" s="344">
        <f t="shared" si="6"/>
        <v>28.208621376604412</v>
      </c>
      <c r="M36" s="344">
        <f t="shared" si="6"/>
        <v>26.04568037210818</v>
      </c>
      <c r="N36" s="344">
        <f t="shared" si="6"/>
        <v>25.856605727825048</v>
      </c>
      <c r="O36" s="344">
        <f t="shared" si="6"/>
        <v>26.49119035575848</v>
      </c>
      <c r="P36" s="344">
        <f t="shared" si="6"/>
        <v>24.818192207771883</v>
      </c>
      <c r="Q36" s="344">
        <f t="shared" si="6"/>
        <v>23.987117146307213</v>
      </c>
      <c r="R36" s="344">
        <f t="shared" si="6"/>
        <v>23.737952645081467</v>
      </c>
      <c r="S36" s="344">
        <f t="shared" si="6"/>
        <v>23.500397149372766</v>
      </c>
      <c r="T36" s="344">
        <f t="shared" si="6"/>
        <v>23.003544119985047</v>
      </c>
      <c r="U36" s="344">
        <f t="shared" si="6"/>
        <v>22.716965646440048</v>
      </c>
      <c r="V36" s="344">
        <f t="shared" si="6"/>
        <v>22.967783633906752</v>
      </c>
      <c r="W36" s="344">
        <f t="shared" si="6"/>
        <v>22.928936075544865</v>
      </c>
      <c r="X36" s="344">
        <f t="shared" si="6"/>
        <v>21.739299828770037</v>
      </c>
      <c r="Y36" s="344">
        <f t="shared" si="6"/>
        <v>20.779062437262574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14.789478534809588</v>
      </c>
      <c r="C37" s="344">
        <f>IF(MAE_ued!C$5=0,"",MAE_ued!C$5/C$5*1000)</f>
        <v>15.379127154969467</v>
      </c>
      <c r="D37" s="344">
        <f>IF(MAE_ued!D$5=0,"",MAE_ued!D$5/D$5*1000)</f>
        <v>15.639562004204208</v>
      </c>
      <c r="E37" s="344">
        <f>IF(MAE_ued!E$5=0,"",MAE_ued!E$5/E$5*1000)</f>
        <v>17.248136645942427</v>
      </c>
      <c r="F37" s="344">
        <f>IF(MAE_ued!F$5=0,"",MAE_ued!F$5/F$5*1000)</f>
        <v>16.838976077019652</v>
      </c>
      <c r="G37" s="344">
        <f>IF(MAE_ued!G$5=0,"",MAE_ued!G$5/G$5*1000)</f>
        <v>16.82281406816929</v>
      </c>
      <c r="H37" s="344">
        <f>IF(MAE_ued!H$5=0,"",MAE_ued!H$5/H$5*1000)</f>
        <v>15.375576540355446</v>
      </c>
      <c r="I37" s="344">
        <f>IF(MAE_ued!I$5=0,"",MAE_ued!I$5/I$5*1000)</f>
        <v>14.385260567890088</v>
      </c>
      <c r="J37" s="344">
        <f>IF(MAE_ued!J$5=0,"",MAE_ued!J$5/J$5*1000)</f>
        <v>15.283491991004944</v>
      </c>
      <c r="K37" s="344">
        <f>IF(MAE_ued!K$5=0,"",MAE_ued!K$5/K$5*1000)</f>
        <v>15.92373408251502</v>
      </c>
      <c r="L37" s="344">
        <f>IF(MAE_ued!L$5=0,"",MAE_ued!L$5/L$5*1000)</f>
        <v>15.60129098966155</v>
      </c>
      <c r="M37" s="344">
        <f>IF(MAE_ued!M$5=0,"",MAE_ued!M$5/M$5*1000)</f>
        <v>14.4711545025701</v>
      </c>
      <c r="N37" s="344">
        <f>IF(MAE_ued!N$5=0,"",MAE_ued!N$5/N$5*1000)</f>
        <v>14.624189386198957</v>
      </c>
      <c r="O37" s="344">
        <f>IF(MAE_ued!O$5=0,"",MAE_ued!O$5/O$5*1000)</f>
        <v>15.004432872902051</v>
      </c>
      <c r="P37" s="344">
        <f>IF(MAE_ued!P$5=0,"",MAE_ued!P$5/P$5*1000)</f>
        <v>13.910735052583918</v>
      </c>
      <c r="Q37" s="344">
        <f>IF(MAE_ued!Q$5=0,"",MAE_ued!Q$5/Q$5*1000)</f>
        <v>13.409326969495549</v>
      </c>
      <c r="R37" s="344">
        <f>IF(MAE_ued!R$5=0,"",MAE_ued!R$5/R$5*1000)</f>
        <v>13.173131169901703</v>
      </c>
      <c r="S37" s="344">
        <f>IF(MAE_ued!S$5=0,"",MAE_ued!S$5/S$5*1000)</f>
        <v>12.988578755150581</v>
      </c>
      <c r="T37" s="344">
        <f>IF(MAE_ued!T$5=0,"",MAE_ued!T$5/T$5*1000)</f>
        <v>12.762251515739223</v>
      </c>
      <c r="U37" s="344">
        <f>IF(MAE_ued!U$5=0,"",MAE_ued!U$5/U$5*1000)</f>
        <v>12.72970346617404</v>
      </c>
      <c r="V37" s="344">
        <f>IF(MAE_ued!V$5=0,"",MAE_ued!V$5/V$5*1000)</f>
        <v>13.037834020051211</v>
      </c>
      <c r="W37" s="344">
        <f>IF(MAE_ued!W$5=0,"",MAE_ued!W$5/W$5*1000)</f>
        <v>12.973968166984008</v>
      </c>
      <c r="X37" s="344">
        <f>IF(MAE_ued!X$5=0,"",MAE_ued!X$5/X$5*1000)</f>
        <v>12.275620297154727</v>
      </c>
      <c r="Y37" s="344">
        <f>IF(MAE_ued!Y$5=0,"",MAE_ued!Y$5/Y$5*1000)</f>
        <v>11.679426867644764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0.57912255945364399</v>
      </c>
      <c r="C38" s="345">
        <f t="shared" si="7"/>
        <v>0.66346692970541465</v>
      </c>
      <c r="D38" s="345">
        <f t="shared" si="7"/>
        <v>0.61705798006368151</v>
      </c>
      <c r="E38" s="345">
        <f t="shared" si="7"/>
        <v>0.68413469974391206</v>
      </c>
      <c r="F38" s="345">
        <f t="shared" si="7"/>
        <v>0.76252530573667121</v>
      </c>
      <c r="G38" s="345">
        <f t="shared" si="7"/>
        <v>0.71183145115942448</v>
      </c>
      <c r="H38" s="345">
        <f t="shared" si="7"/>
        <v>0.90792710191132531</v>
      </c>
      <c r="I38" s="345">
        <f t="shared" si="7"/>
        <v>0.97246809745675489</v>
      </c>
      <c r="J38" s="345">
        <f t="shared" si="7"/>
        <v>0.85652815729086729</v>
      </c>
      <c r="K38" s="345">
        <f t="shared" si="7"/>
        <v>0.9522616258312</v>
      </c>
      <c r="L38" s="345">
        <f t="shared" si="7"/>
        <v>1.0432884288242366</v>
      </c>
      <c r="M38" s="345">
        <f t="shared" si="7"/>
        <v>0.93339765369298411</v>
      </c>
      <c r="N38" s="345">
        <f t="shared" si="7"/>
        <v>0.72605970494438876</v>
      </c>
      <c r="O38" s="345">
        <f t="shared" si="7"/>
        <v>0.70915151208886462</v>
      </c>
      <c r="P38" s="345">
        <f t="shared" si="7"/>
        <v>0.79239072664127597</v>
      </c>
      <c r="Q38" s="345">
        <f t="shared" si="7"/>
        <v>0.77980411029618801</v>
      </c>
      <c r="R38" s="345">
        <f t="shared" si="7"/>
        <v>0.81838556250057026</v>
      </c>
      <c r="S38" s="345">
        <f t="shared" si="7"/>
        <v>0.86419592030884795</v>
      </c>
      <c r="T38" s="345">
        <f t="shared" si="7"/>
        <v>0.82731041377507553</v>
      </c>
      <c r="U38" s="345">
        <f t="shared" si="7"/>
        <v>0.76362182638359877</v>
      </c>
      <c r="V38" s="345">
        <f t="shared" si="7"/>
        <v>0.69907117915855554</v>
      </c>
      <c r="W38" s="345">
        <f t="shared" si="7"/>
        <v>0.75972856943062006</v>
      </c>
      <c r="X38" s="345">
        <f t="shared" si="7"/>
        <v>0.78006073517304586</v>
      </c>
      <c r="Y38" s="345">
        <f t="shared" si="7"/>
        <v>0.84595194340363655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LV: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20.617196904557179</v>
      </c>
      <c r="C5" s="223">
        <v>26.595528804815132</v>
      </c>
      <c r="D5" s="223">
        <v>23.421238177128121</v>
      </c>
      <c r="E5" s="223">
        <v>24.87102321582115</v>
      </c>
      <c r="F5" s="223">
        <v>25.258985382631131</v>
      </c>
      <c r="G5" s="223">
        <v>28.6414445399828</v>
      </c>
      <c r="H5" s="223">
        <v>30.038435081685289</v>
      </c>
      <c r="I5" s="223">
        <v>26.12381771281169</v>
      </c>
      <c r="J5" s="223">
        <v>24.59716251074806</v>
      </c>
      <c r="K5" s="223">
        <v>15.18314703353397</v>
      </c>
      <c r="L5" s="223">
        <v>17.488048151332759</v>
      </c>
      <c r="M5" s="223">
        <v>18.568615649183151</v>
      </c>
      <c r="N5" s="223">
        <v>18.14987102321582</v>
      </c>
      <c r="O5" s="223">
        <v>19.00980223559759</v>
      </c>
      <c r="P5" s="223">
        <v>19.512897678417868</v>
      </c>
      <c r="Q5" s="223">
        <v>15.98693035253654</v>
      </c>
      <c r="R5" s="223">
        <v>16.681513327601031</v>
      </c>
      <c r="S5" s="223">
        <v>17.371845918913781</v>
      </c>
      <c r="T5" s="223">
        <v>17.781683383435912</v>
      </c>
      <c r="U5" s="223">
        <v>15.778653965929029</v>
      </c>
      <c r="V5" s="223">
        <v>15.02997496991039</v>
      </c>
      <c r="W5" s="223">
        <v>17.1791189909158</v>
      </c>
      <c r="X5" s="223">
        <v>16.205223972723999</v>
      </c>
      <c r="Y5" s="223">
        <v>15.96266531025111</v>
      </c>
      <c r="DA5" s="89" t="s">
        <v>2528</v>
      </c>
    </row>
    <row r="6" spans="1:105" ht="12" customHeight="1" x14ac:dyDescent="0.25">
      <c r="A6" s="55" t="s">
        <v>91</v>
      </c>
      <c r="B6" s="259">
        <v>0.42471857991669282</v>
      </c>
      <c r="C6" s="259">
        <v>0.55940034219005763</v>
      </c>
      <c r="D6" s="259">
        <v>0.4678785454107538</v>
      </c>
      <c r="E6" s="259">
        <v>0.5063328063677458</v>
      </c>
      <c r="F6" s="259">
        <v>0.53268233270165888</v>
      </c>
      <c r="G6" s="259">
        <v>0.55450392278217842</v>
      </c>
      <c r="H6" s="259">
        <v>0.60117656573277745</v>
      </c>
      <c r="I6" s="259">
        <v>0.52971853910939004</v>
      </c>
      <c r="J6" s="259">
        <v>0.4996403589176569</v>
      </c>
      <c r="K6" s="259">
        <v>0.32044889391874393</v>
      </c>
      <c r="L6" s="259">
        <v>0.36912944285434429</v>
      </c>
      <c r="M6" s="259">
        <v>0.39618767258708598</v>
      </c>
      <c r="N6" s="259">
        <v>0.38415561055774949</v>
      </c>
      <c r="O6" s="259">
        <v>0.40248468626506551</v>
      </c>
      <c r="P6" s="259">
        <v>0.38915024219626287</v>
      </c>
      <c r="Q6" s="259">
        <v>0.33150847366560282</v>
      </c>
      <c r="R6" s="259">
        <v>0.34604134553209959</v>
      </c>
      <c r="S6" s="259">
        <v>0.33540962494934429</v>
      </c>
      <c r="T6" s="259">
        <v>0.34340145387889742</v>
      </c>
      <c r="U6" s="259">
        <v>0.31476032502522922</v>
      </c>
      <c r="V6" s="259">
        <v>0.30171797199925421</v>
      </c>
      <c r="W6" s="259">
        <v>0.34003366742547969</v>
      </c>
      <c r="X6" s="259">
        <v>0.32040438176331132</v>
      </c>
      <c r="Y6" s="259">
        <v>0.31906907263172563</v>
      </c>
      <c r="DA6" s="67" t="s">
        <v>2545</v>
      </c>
    </row>
    <row r="7" spans="1:105" ht="12" customHeight="1" x14ac:dyDescent="0.25">
      <c r="A7" s="173" t="s">
        <v>92</v>
      </c>
      <c r="B7" s="224">
        <v>0.57761726868670193</v>
      </c>
      <c r="C7" s="224">
        <v>0.76078446537847821</v>
      </c>
      <c r="D7" s="224">
        <v>0.63631482175862519</v>
      </c>
      <c r="E7" s="224">
        <v>0.6886126166601344</v>
      </c>
      <c r="F7" s="224">
        <v>0.72444797247425607</v>
      </c>
      <c r="G7" s="224">
        <v>0.75412533498376255</v>
      </c>
      <c r="H7" s="224">
        <v>0.81760012939657711</v>
      </c>
      <c r="I7" s="224">
        <v>0.7204172131887705</v>
      </c>
      <c r="J7" s="224">
        <v>0.67951088812801352</v>
      </c>
      <c r="K7" s="224">
        <v>0.43581049572949188</v>
      </c>
      <c r="L7" s="224">
        <v>0.50201604228190833</v>
      </c>
      <c r="M7" s="224">
        <v>0.53881523471843706</v>
      </c>
      <c r="N7" s="224">
        <v>0.52245163035853948</v>
      </c>
      <c r="O7" s="224">
        <v>0.54737917332048902</v>
      </c>
      <c r="P7" s="224">
        <v>0.52924432938691768</v>
      </c>
      <c r="Q7" s="224">
        <v>0.45085152418521968</v>
      </c>
      <c r="R7" s="224">
        <v>0.47061622992365548</v>
      </c>
      <c r="S7" s="224">
        <v>0.45615708993110848</v>
      </c>
      <c r="T7" s="224">
        <v>0.46702597727530037</v>
      </c>
      <c r="U7" s="224">
        <v>0.42807404203431171</v>
      </c>
      <c r="V7" s="224">
        <v>0.41033644191898588</v>
      </c>
      <c r="W7" s="224">
        <v>0.46244578769865219</v>
      </c>
      <c r="X7" s="224">
        <v>0.43574995919810328</v>
      </c>
      <c r="Y7" s="224">
        <v>0.43393393877914671</v>
      </c>
      <c r="DA7" s="177" t="s">
        <v>2546</v>
      </c>
    </row>
    <row r="8" spans="1:105" ht="12" customHeight="1" x14ac:dyDescent="0.25">
      <c r="A8" s="173" t="s">
        <v>93</v>
      </c>
      <c r="B8" s="224">
        <v>0.71352721426004351</v>
      </c>
      <c r="C8" s="224">
        <v>0.93979257487929679</v>
      </c>
      <c r="D8" s="224">
        <v>0.7860359562900664</v>
      </c>
      <c r="E8" s="224">
        <v>0.85063911469781295</v>
      </c>
      <c r="F8" s="224">
        <v>0.89490631893878658</v>
      </c>
      <c r="G8" s="224">
        <v>0.93156659027405986</v>
      </c>
      <c r="H8" s="224">
        <v>1.009976630431066</v>
      </c>
      <c r="I8" s="224">
        <v>0.88992714570377518</v>
      </c>
      <c r="J8" s="224">
        <v>0.83939580298166361</v>
      </c>
      <c r="K8" s="224">
        <v>0.53835414178348973</v>
      </c>
      <c r="L8" s="224">
        <v>0.62013746399529845</v>
      </c>
      <c r="M8" s="224">
        <v>0.66559528994630468</v>
      </c>
      <c r="N8" s="224">
        <v>0.64538142573701929</v>
      </c>
      <c r="O8" s="224">
        <v>0.67617427292530996</v>
      </c>
      <c r="P8" s="224">
        <v>0.65377240688972171</v>
      </c>
      <c r="Q8" s="224">
        <v>0.55693423575821255</v>
      </c>
      <c r="R8" s="224">
        <v>0.58134946049392744</v>
      </c>
      <c r="S8" s="224">
        <v>0.56348816991489858</v>
      </c>
      <c r="T8" s="224">
        <v>0.57691444251654733</v>
      </c>
      <c r="U8" s="224">
        <v>0.52879734604238515</v>
      </c>
      <c r="V8" s="224">
        <v>0.50688619295874726</v>
      </c>
      <c r="W8" s="224">
        <v>0.57125656127480573</v>
      </c>
      <c r="X8" s="224">
        <v>0.53827936136236287</v>
      </c>
      <c r="Y8" s="224">
        <v>0.53603604202129917</v>
      </c>
      <c r="DA8" s="177" t="s">
        <v>2547</v>
      </c>
    </row>
    <row r="9" spans="1:105" ht="12" customHeight="1" x14ac:dyDescent="0.25">
      <c r="A9" s="173" t="s">
        <v>94</v>
      </c>
      <c r="B9" s="224">
        <v>0.44170732311336031</v>
      </c>
      <c r="C9" s="224">
        <v>0.58177635587765975</v>
      </c>
      <c r="D9" s="224">
        <v>0.48659368722718399</v>
      </c>
      <c r="E9" s="224">
        <v>0.52658611862245552</v>
      </c>
      <c r="F9" s="224">
        <v>0.55398962600972523</v>
      </c>
      <c r="G9" s="224">
        <v>0.57668407969346547</v>
      </c>
      <c r="H9" s="224">
        <v>0.62522362836208856</v>
      </c>
      <c r="I9" s="224">
        <v>0.5509072806737656</v>
      </c>
      <c r="J9" s="224">
        <v>0.51962597327436322</v>
      </c>
      <c r="K9" s="224">
        <v>0.3332668496754938</v>
      </c>
      <c r="L9" s="224">
        <v>0.38389462056851809</v>
      </c>
      <c r="M9" s="224">
        <v>0.41203517949056961</v>
      </c>
      <c r="N9" s="224">
        <v>0.39952183498005961</v>
      </c>
      <c r="O9" s="224">
        <v>0.41858407371566803</v>
      </c>
      <c r="P9" s="224">
        <v>0.40471625188411331</v>
      </c>
      <c r="Q9" s="224">
        <v>0.3447688126122268</v>
      </c>
      <c r="R9" s="224">
        <v>0.35988299935338358</v>
      </c>
      <c r="S9" s="224">
        <v>0.34882600994731822</v>
      </c>
      <c r="T9" s="224">
        <v>0.3571375120340532</v>
      </c>
      <c r="U9" s="224">
        <v>0.32735073802623837</v>
      </c>
      <c r="V9" s="224">
        <v>0.31378669087922439</v>
      </c>
      <c r="W9" s="224">
        <v>0.35363501412249881</v>
      </c>
      <c r="X9" s="224">
        <v>0.33322055703384362</v>
      </c>
      <c r="Y9" s="224">
        <v>0.33183183553699469</v>
      </c>
      <c r="DA9" s="177" t="s">
        <v>2548</v>
      </c>
    </row>
    <row r="10" spans="1:105" ht="12" customHeight="1" x14ac:dyDescent="0.25">
      <c r="A10" s="56" t="s">
        <v>95</v>
      </c>
      <c r="B10" s="260">
        <v>0.45908157128191152</v>
      </c>
      <c r="C10" s="260">
        <v>0.6209753294032494</v>
      </c>
      <c r="D10" s="260">
        <v>0.53146774409830733</v>
      </c>
      <c r="E10" s="260">
        <v>0.59708167318826533</v>
      </c>
      <c r="F10" s="260">
        <v>0.62152789938553199</v>
      </c>
      <c r="G10" s="260">
        <v>0.64665269401572667</v>
      </c>
      <c r="H10" s="260">
        <v>0.73076042801870755</v>
      </c>
      <c r="I10" s="260">
        <v>0.64729825021044662</v>
      </c>
      <c r="J10" s="260">
        <v>0.6014524052986483</v>
      </c>
      <c r="K10" s="260">
        <v>0.39199099684999072</v>
      </c>
      <c r="L10" s="260">
        <v>0.46157958679494993</v>
      </c>
      <c r="M10" s="260">
        <v>0.46971173790739618</v>
      </c>
      <c r="N10" s="260">
        <v>0.44966597273681169</v>
      </c>
      <c r="O10" s="260">
        <v>0.46923316927359188</v>
      </c>
      <c r="P10" s="260">
        <v>0.46524761014357863</v>
      </c>
      <c r="Q10" s="260">
        <v>0.38538230720064709</v>
      </c>
      <c r="R10" s="260">
        <v>0.40762211940882848</v>
      </c>
      <c r="S10" s="260">
        <v>0.41707021386332438</v>
      </c>
      <c r="T10" s="260">
        <v>0.42509896293483362</v>
      </c>
      <c r="U10" s="260">
        <v>0.37627145852924537</v>
      </c>
      <c r="V10" s="260">
        <v>0.35502733582639379</v>
      </c>
      <c r="W10" s="260">
        <v>0.4092335921919058</v>
      </c>
      <c r="X10" s="260">
        <v>0.38682811456164973</v>
      </c>
      <c r="Y10" s="260">
        <v>0.38108350871994329</v>
      </c>
      <c r="DA10" s="68" t="s">
        <v>2549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4.8198889244887973E-2</v>
      </c>
      <c r="G11" s="226">
        <v>0</v>
      </c>
      <c r="H11" s="226">
        <v>5.383584521240603E-2</v>
      </c>
      <c r="I11" s="226">
        <v>5.3281706009971133E-2</v>
      </c>
      <c r="J11" s="226">
        <v>5.2196277355171093E-2</v>
      </c>
      <c r="K11" s="226">
        <v>4.6052977103804002E-2</v>
      </c>
      <c r="L11" s="226">
        <v>4.5137269372060293E-2</v>
      </c>
      <c r="M11" s="226">
        <v>4.9792638894226367E-2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1.813351369959261E-2</v>
      </c>
      <c r="T11" s="226">
        <v>1.7528164688723591E-2</v>
      </c>
      <c r="U11" s="226">
        <v>1.7546657248344779E-2</v>
      </c>
      <c r="V11" s="226">
        <v>1.670213909255084E-2</v>
      </c>
      <c r="W11" s="226">
        <v>2.5867517000841181E-2</v>
      </c>
      <c r="X11" s="226">
        <v>1.809380233097161E-2</v>
      </c>
      <c r="Y11" s="226">
        <v>3.3270534796168288E-2</v>
      </c>
      <c r="DA11" s="69" t="s">
        <v>2550</v>
      </c>
    </row>
    <row r="12" spans="1:105" ht="12" customHeight="1" x14ac:dyDescent="0.25">
      <c r="A12" s="37" t="s">
        <v>35</v>
      </c>
      <c r="B12" s="226">
        <v>8.0975091108588387E-2</v>
      </c>
      <c r="C12" s="226">
        <v>0.1806279157899498</v>
      </c>
      <c r="D12" s="226">
        <v>0.1890020679350411</v>
      </c>
      <c r="E12" s="226">
        <v>0.28031129579420649</v>
      </c>
      <c r="F12" s="226">
        <v>0.23286849157195921</v>
      </c>
      <c r="G12" s="226">
        <v>0.27052585641119081</v>
      </c>
      <c r="H12" s="226">
        <v>0.32750875518512979</v>
      </c>
      <c r="I12" s="226">
        <v>0.29349693240226232</v>
      </c>
      <c r="J12" s="226">
        <v>0.25307672517662061</v>
      </c>
      <c r="K12" s="226">
        <v>0.1750850166017697</v>
      </c>
      <c r="L12" s="226">
        <v>0.2353747988026029</v>
      </c>
      <c r="M12" s="226">
        <v>0.18046874246203229</v>
      </c>
      <c r="N12" s="226">
        <v>0.20939212370649471</v>
      </c>
      <c r="O12" s="226">
        <v>0.21363476833029921</v>
      </c>
      <c r="P12" s="226">
        <v>0.22823272452986071</v>
      </c>
      <c r="Q12" s="226">
        <v>0.1652156084276829</v>
      </c>
      <c r="R12" s="226">
        <v>0.19074336845956449</v>
      </c>
      <c r="S12" s="226">
        <v>0.21092192627359579</v>
      </c>
      <c r="T12" s="226">
        <v>0.21307894166324939</v>
      </c>
      <c r="U12" s="226">
        <v>0.16238461965763859</v>
      </c>
      <c r="V12" s="226">
        <v>0.1404600576151748</v>
      </c>
      <c r="W12" s="226">
        <v>0.17547171771872569</v>
      </c>
      <c r="X12" s="226">
        <v>0.17436609290391419</v>
      </c>
      <c r="Y12" s="226">
        <v>0.14526255496750801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3.2302697308115962E-3</v>
      </c>
      <c r="T14" s="226">
        <v>2.9215605642196078E-3</v>
      </c>
      <c r="U14" s="226">
        <v>2.729632309293452E-3</v>
      </c>
      <c r="V14" s="226">
        <v>2.5459071418254321E-3</v>
      </c>
      <c r="W14" s="226">
        <v>2.9367037275952411E-3</v>
      </c>
      <c r="X14" s="226">
        <v>2.7304215633979839E-3</v>
      </c>
      <c r="Y14" s="226">
        <v>2.6481133467530001E-3</v>
      </c>
      <c r="DA14" s="69" t="s">
        <v>2553</v>
      </c>
    </row>
    <row r="15" spans="1:105" ht="12" customHeight="1" x14ac:dyDescent="0.25">
      <c r="A15" s="37" t="s">
        <v>40</v>
      </c>
      <c r="B15" s="226">
        <v>0.37810648017332321</v>
      </c>
      <c r="C15" s="226">
        <v>0.4403474136132996</v>
      </c>
      <c r="D15" s="226">
        <v>0.34246567616326618</v>
      </c>
      <c r="E15" s="226">
        <v>0.31677037739405878</v>
      </c>
      <c r="F15" s="226">
        <v>0.34046051856868481</v>
      </c>
      <c r="G15" s="226">
        <v>0.37612683760453591</v>
      </c>
      <c r="H15" s="226">
        <v>0.34941582762117168</v>
      </c>
      <c r="I15" s="226">
        <v>0.30051961179821318</v>
      </c>
      <c r="J15" s="226">
        <v>0.29617940276685661</v>
      </c>
      <c r="K15" s="226">
        <v>0.17085300314441701</v>
      </c>
      <c r="L15" s="226">
        <v>0.18106751862028669</v>
      </c>
      <c r="M15" s="226">
        <v>0.23945035655113761</v>
      </c>
      <c r="N15" s="226">
        <v>0.24027384903031701</v>
      </c>
      <c r="O15" s="226">
        <v>0.25559840094329273</v>
      </c>
      <c r="P15" s="226">
        <v>0.23701488561371789</v>
      </c>
      <c r="Q15" s="226">
        <v>0.22016669877296419</v>
      </c>
      <c r="R15" s="226">
        <v>0.21687875094926401</v>
      </c>
      <c r="S15" s="226">
        <v>0.1847845041593244</v>
      </c>
      <c r="T15" s="226">
        <v>0.19157029601864101</v>
      </c>
      <c r="U15" s="226">
        <v>0.19361054931396851</v>
      </c>
      <c r="V15" s="226">
        <v>0.1953192319768427</v>
      </c>
      <c r="W15" s="226">
        <v>0.2049576537447437</v>
      </c>
      <c r="X15" s="226">
        <v>0.1916377977633659</v>
      </c>
      <c r="Y15" s="226">
        <v>0.19990230560951411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3.1280682441349628</v>
      </c>
      <c r="C16" s="261">
        <f t="shared" si="0"/>
        <v>4.1627039501582832</v>
      </c>
      <c r="D16" s="261">
        <f t="shared" si="0"/>
        <v>3.518716846335721</v>
      </c>
      <c r="E16" s="261">
        <f t="shared" si="0"/>
        <v>3.869973807701717</v>
      </c>
      <c r="F16" s="261">
        <f t="shared" si="0"/>
        <v>4.0435081764381433</v>
      </c>
      <c r="G16" s="261">
        <f t="shared" si="0"/>
        <v>4.3295706204196645</v>
      </c>
      <c r="H16" s="261">
        <f t="shared" si="0"/>
        <v>4.8590583631766915</v>
      </c>
      <c r="I16" s="261">
        <f t="shared" si="0"/>
        <v>4.3138721125665089</v>
      </c>
      <c r="J16" s="261">
        <f t="shared" si="0"/>
        <v>3.9734674917106432</v>
      </c>
      <c r="K16" s="261">
        <f t="shared" si="0"/>
        <v>2.5406823869906807</v>
      </c>
      <c r="L16" s="261">
        <f t="shared" si="0"/>
        <v>2.9917195440413433</v>
      </c>
      <c r="M16" s="261">
        <f t="shared" si="0"/>
        <v>3.111176641943675</v>
      </c>
      <c r="N16" s="261">
        <f t="shared" si="0"/>
        <v>2.9145016751460018</v>
      </c>
      <c r="O16" s="261">
        <f t="shared" si="0"/>
        <v>3.0413260971436511</v>
      </c>
      <c r="P16" s="261">
        <f t="shared" si="0"/>
        <v>3.0569868075126378</v>
      </c>
      <c r="Q16" s="261">
        <f t="shared" si="0"/>
        <v>2.5738659827303572</v>
      </c>
      <c r="R16" s="261">
        <f t="shared" si="0"/>
        <v>2.6797296105591699</v>
      </c>
      <c r="S16" s="261">
        <f t="shared" si="0"/>
        <v>2.7402640631673298</v>
      </c>
      <c r="T16" s="261">
        <f t="shared" si="0"/>
        <v>2.7914906073213399</v>
      </c>
      <c r="U16" s="261">
        <f t="shared" si="0"/>
        <v>2.461831561458967</v>
      </c>
      <c r="V16" s="261">
        <f t="shared" si="0"/>
        <v>2.3199053977842707</v>
      </c>
      <c r="W16" s="261">
        <f t="shared" si="0"/>
        <v>2.6706632536029868</v>
      </c>
      <c r="X16" s="261">
        <f t="shared" si="0"/>
        <v>2.5358898259907878</v>
      </c>
      <c r="Y16" s="261">
        <f t="shared" si="0"/>
        <v>2.5507800398361571</v>
      </c>
      <c r="DA16" s="70"/>
    </row>
    <row r="17" spans="1:105" ht="12" customHeight="1" x14ac:dyDescent="0.25">
      <c r="A17" s="60" t="s">
        <v>2556</v>
      </c>
      <c r="B17" s="329">
        <v>1.0849184838992909</v>
      </c>
      <c r="C17" s="329">
        <v>1.6553272920801669</v>
      </c>
      <c r="D17" s="329">
        <v>1.4645301598547451</v>
      </c>
      <c r="E17" s="329">
        <v>1.8168324727402261</v>
      </c>
      <c r="F17" s="329">
        <v>1.8704069794386811</v>
      </c>
      <c r="G17" s="329">
        <v>2.1566799609212821</v>
      </c>
      <c r="H17" s="329">
        <v>2.8054909408576529</v>
      </c>
      <c r="I17" s="329">
        <v>2.5673258725138139</v>
      </c>
      <c r="J17" s="329">
        <v>2.191501740528925</v>
      </c>
      <c r="K17" s="329">
        <v>1.4333018110546449</v>
      </c>
      <c r="L17" s="329">
        <v>1.818133775206151</v>
      </c>
      <c r="M17" s="329">
        <v>1.694424013156637</v>
      </c>
      <c r="N17" s="329">
        <v>1.357171172171725</v>
      </c>
      <c r="O17" s="329">
        <v>1.384669794733421</v>
      </c>
      <c r="P17" s="329">
        <v>1.5982269502883599</v>
      </c>
      <c r="Q17" s="329">
        <v>1.3033932016878229</v>
      </c>
      <c r="R17" s="329">
        <v>1.350958830270482</v>
      </c>
      <c r="S17" s="329">
        <v>1.6134136729203981</v>
      </c>
      <c r="T17" s="329">
        <v>1.6193610534672169</v>
      </c>
      <c r="U17" s="329">
        <v>1.262344240987948</v>
      </c>
      <c r="V17" s="329">
        <v>1.1037956354959531</v>
      </c>
      <c r="W17" s="329">
        <v>1.388297712461098</v>
      </c>
      <c r="X17" s="329">
        <v>1.356792154447964</v>
      </c>
      <c r="Y17" s="329">
        <v>1.412057485740047</v>
      </c>
      <c r="DA17" s="72" t="s">
        <v>2557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7.6402011525277841E-2</v>
      </c>
      <c r="G18" s="230">
        <v>0.21697655931181739</v>
      </c>
      <c r="H18" s="230">
        <v>0.20617086630431899</v>
      </c>
      <c r="I18" s="230">
        <v>0.20166215996685691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0.19351882072513321</v>
      </c>
      <c r="Q18" s="230">
        <v>0</v>
      </c>
      <c r="R18" s="230">
        <v>0.1823140763074681</v>
      </c>
      <c r="S18" s="230">
        <v>7.4050656971287002E-2</v>
      </c>
      <c r="T18" s="230">
        <v>1.4695958446551281E-2</v>
      </c>
      <c r="U18" s="230">
        <v>1.051844247818476E-2</v>
      </c>
      <c r="V18" s="230">
        <v>1.56215611204146E-3</v>
      </c>
      <c r="W18" s="230">
        <v>7.532245910037874E-3</v>
      </c>
      <c r="X18" s="230">
        <v>8.5868515857233131E-3</v>
      </c>
      <c r="Y18" s="230">
        <v>1.173792089173665E-2</v>
      </c>
      <c r="DA18" s="71" t="s">
        <v>2558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0.3768712721810365</v>
      </c>
      <c r="H19" s="230">
        <v>0.35810263061233472</v>
      </c>
      <c r="I19" s="230">
        <v>0.35027136119466412</v>
      </c>
      <c r="J19" s="230">
        <v>0.35482427345917039</v>
      </c>
      <c r="K19" s="230">
        <v>0</v>
      </c>
      <c r="L19" s="230">
        <v>0</v>
      </c>
      <c r="M19" s="230">
        <v>0.3320396674271503</v>
      </c>
      <c r="N19" s="230">
        <v>0</v>
      </c>
      <c r="O19" s="230">
        <v>0</v>
      </c>
      <c r="P19" s="230">
        <v>0</v>
      </c>
      <c r="Q19" s="230">
        <v>0.35001589857803989</v>
      </c>
      <c r="R19" s="230">
        <v>0</v>
      </c>
      <c r="S19" s="230">
        <v>0.1425401974111335</v>
      </c>
      <c r="T19" s="230">
        <v>0.1936874523404753</v>
      </c>
      <c r="U19" s="230">
        <v>0.13708651405634201</v>
      </c>
      <c r="V19" s="230">
        <v>0.1236996210201719</v>
      </c>
      <c r="W19" s="230">
        <v>0.12103941111033829</v>
      </c>
      <c r="X19" s="230">
        <v>0.16404947877454501</v>
      </c>
      <c r="Y19" s="230">
        <v>0.38332451145715152</v>
      </c>
      <c r="DA19" s="71" t="s">
        <v>2559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0.30764525752486033</v>
      </c>
      <c r="G20" s="230">
        <v>0</v>
      </c>
      <c r="H20" s="230">
        <v>0.31640105897283238</v>
      </c>
      <c r="I20" s="230">
        <v>0.30966020067200639</v>
      </c>
      <c r="J20" s="230">
        <v>0.31403932115871319</v>
      </c>
      <c r="K20" s="230">
        <v>0.29849151826539638</v>
      </c>
      <c r="L20" s="230">
        <v>0.29255637555965008</v>
      </c>
      <c r="M20" s="230">
        <v>0.29460742119451971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0.1105815505574845</v>
      </c>
      <c r="T20" s="230">
        <v>0.1072466884661283</v>
      </c>
      <c r="U20" s="230">
        <v>0.1087078827089613</v>
      </c>
      <c r="V20" s="230">
        <v>0.10399198376920001</v>
      </c>
      <c r="W20" s="230">
        <v>0.16184617568901799</v>
      </c>
      <c r="X20" s="230">
        <v>0.1113264734139159</v>
      </c>
      <c r="Y20" s="230">
        <v>0.1895221180352066</v>
      </c>
      <c r="DA20" s="71" t="s">
        <v>2560</v>
      </c>
    </row>
    <row r="21" spans="1:105" ht="12" customHeight="1" x14ac:dyDescent="0.25">
      <c r="A21" s="59" t="s">
        <v>32</v>
      </c>
      <c r="B21" s="230">
        <v>0.64735857244859407</v>
      </c>
      <c r="C21" s="230">
        <v>0.62681615326660844</v>
      </c>
      <c r="D21" s="230">
        <v>0.33085295161842798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0.43755991145069711</v>
      </c>
      <c r="C22" s="230">
        <v>1.0285111388135579</v>
      </c>
      <c r="D22" s="230">
        <v>1.1336772082363169</v>
      </c>
      <c r="E22" s="230">
        <v>1.8168324727402261</v>
      </c>
      <c r="F22" s="230">
        <v>1.4863597103885431</v>
      </c>
      <c r="G22" s="230">
        <v>1.562832129428428</v>
      </c>
      <c r="H22" s="230">
        <v>1.924816384968167</v>
      </c>
      <c r="I22" s="230">
        <v>1.7057321506802869</v>
      </c>
      <c r="J22" s="230">
        <v>1.522638145911041</v>
      </c>
      <c r="K22" s="230">
        <v>1.1348102927892481</v>
      </c>
      <c r="L22" s="230">
        <v>1.525577399646501</v>
      </c>
      <c r="M22" s="230">
        <v>1.067776924534968</v>
      </c>
      <c r="N22" s="230">
        <v>1.357171172171725</v>
      </c>
      <c r="O22" s="230">
        <v>1.384669794733421</v>
      </c>
      <c r="P22" s="230">
        <v>1.404708129563226</v>
      </c>
      <c r="Q22" s="230">
        <v>0.95337730310978341</v>
      </c>
      <c r="R22" s="230">
        <v>1.1686447539630129</v>
      </c>
      <c r="S22" s="230">
        <v>1.2862412679804931</v>
      </c>
      <c r="T22" s="230">
        <v>1.303730954214062</v>
      </c>
      <c r="U22" s="230">
        <v>1.0060314017444589</v>
      </c>
      <c r="V22" s="230">
        <v>0.87454187459453991</v>
      </c>
      <c r="W22" s="230">
        <v>1.097879879751704</v>
      </c>
      <c r="X22" s="230">
        <v>1.07282935067378</v>
      </c>
      <c r="Y22" s="230">
        <v>0.82747293535595245</v>
      </c>
      <c r="DA22" s="71" t="s">
        <v>2562</v>
      </c>
    </row>
    <row r="23" spans="1:105" ht="12" customHeight="1" x14ac:dyDescent="0.25">
      <c r="A23" s="60" t="s">
        <v>2563</v>
      </c>
      <c r="B23" s="329">
        <v>2.0431497602356719</v>
      </c>
      <c r="C23" s="329">
        <v>2.5073766580781158</v>
      </c>
      <c r="D23" s="329">
        <v>2.0541866864809761</v>
      </c>
      <c r="E23" s="329">
        <v>2.0531413349614911</v>
      </c>
      <c r="F23" s="329">
        <v>2.173101196999462</v>
      </c>
      <c r="G23" s="329">
        <v>2.1728906594983828</v>
      </c>
      <c r="H23" s="329">
        <v>2.053567422319039</v>
      </c>
      <c r="I23" s="329">
        <v>1.746546240052695</v>
      </c>
      <c r="J23" s="329">
        <v>1.781965751181718</v>
      </c>
      <c r="K23" s="329">
        <v>1.107380575936036</v>
      </c>
      <c r="L23" s="329">
        <v>1.1735857688351921</v>
      </c>
      <c r="M23" s="329">
        <v>1.416752628787038</v>
      </c>
      <c r="N23" s="329">
        <v>1.557330502974277</v>
      </c>
      <c r="O23" s="329">
        <v>1.6566563024102301</v>
      </c>
      <c r="P23" s="329">
        <v>1.4587598572242779</v>
      </c>
      <c r="Q23" s="329">
        <v>1.270472781042534</v>
      </c>
      <c r="R23" s="329">
        <v>1.3287707802886879</v>
      </c>
      <c r="S23" s="329">
        <v>1.126850390246932</v>
      </c>
      <c r="T23" s="329">
        <v>1.172129553854123</v>
      </c>
      <c r="U23" s="329">
        <v>1.199487320471019</v>
      </c>
      <c r="V23" s="329">
        <v>1.2161097622883179</v>
      </c>
      <c r="W23" s="329">
        <v>1.2823655411418891</v>
      </c>
      <c r="X23" s="329">
        <v>1.1790976715428241</v>
      </c>
      <c r="Y23" s="329">
        <v>1.1387225540961099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1.4488881077693627</v>
      </c>
      <c r="C24" s="261">
        <f t="shared" si="1"/>
        <v>2.0442160363225241</v>
      </c>
      <c r="D24" s="261">
        <f t="shared" si="1"/>
        <v>1.7805476165670582</v>
      </c>
      <c r="E24" s="261">
        <f t="shared" si="1"/>
        <v>2.003627657972797</v>
      </c>
      <c r="F24" s="261">
        <f t="shared" si="1"/>
        <v>2.0459063333170362</v>
      </c>
      <c r="G24" s="261">
        <f t="shared" si="1"/>
        <v>2.1903587904623651</v>
      </c>
      <c r="H24" s="261">
        <f t="shared" si="1"/>
        <v>2.4357970268871161</v>
      </c>
      <c r="I24" s="261">
        <f t="shared" si="1"/>
        <v>2.1511777905308458</v>
      </c>
      <c r="J24" s="261">
        <f t="shared" si="1"/>
        <v>1.994797335467883</v>
      </c>
      <c r="K24" s="261">
        <f t="shared" si="1"/>
        <v>1.2836203354115279</v>
      </c>
      <c r="L24" s="261">
        <f t="shared" si="1"/>
        <v>1.5116414214227551</v>
      </c>
      <c r="M24" s="261">
        <f t="shared" si="1"/>
        <v>1.540924426847778</v>
      </c>
      <c r="N24" s="261">
        <f t="shared" si="1"/>
        <v>1.5000361563861766</v>
      </c>
      <c r="O24" s="261">
        <f t="shared" si="1"/>
        <v>1.5650148179091909</v>
      </c>
      <c r="P24" s="261">
        <f t="shared" si="1"/>
        <v>1.5684556759680763</v>
      </c>
      <c r="Q24" s="261">
        <f t="shared" si="1"/>
        <v>1.2944867051386537</v>
      </c>
      <c r="R24" s="261">
        <f t="shared" si="1"/>
        <v>1.3672139442977296</v>
      </c>
      <c r="S24" s="261">
        <f t="shared" si="1"/>
        <v>1.3939247797555425</v>
      </c>
      <c r="T24" s="261">
        <f t="shared" si="1"/>
        <v>1.4221863186017805</v>
      </c>
      <c r="U24" s="261">
        <f t="shared" si="1"/>
        <v>1.253975644125797</v>
      </c>
      <c r="V24" s="261">
        <f t="shared" si="1"/>
        <v>1.180377343860886</v>
      </c>
      <c r="W24" s="261">
        <f t="shared" si="1"/>
        <v>1.3606882876170554</v>
      </c>
      <c r="X24" s="261">
        <f t="shared" si="1"/>
        <v>1.2910680223830029</v>
      </c>
      <c r="Y24" s="261">
        <f t="shared" si="1"/>
        <v>1.2620681919978267</v>
      </c>
      <c r="DA24" s="70"/>
    </row>
    <row r="25" spans="1:105" ht="12" customHeight="1" x14ac:dyDescent="0.25">
      <c r="A25" s="60" t="s">
        <v>2566</v>
      </c>
      <c r="B25" s="262">
        <v>1.015675156254336</v>
      </c>
      <c r="C25" s="262">
        <v>1.4736276872886649</v>
      </c>
      <c r="D25" s="262">
        <v>1.3033115002480891</v>
      </c>
      <c r="E25" s="262">
        <v>1.4871681954776961</v>
      </c>
      <c r="F25" s="262">
        <v>1.502570353961344</v>
      </c>
      <c r="G25" s="262">
        <v>1.6247647892245429</v>
      </c>
      <c r="H25" s="262">
        <v>1.8225969298396829</v>
      </c>
      <c r="I25" s="262">
        <v>1.610864880639268</v>
      </c>
      <c r="J25" s="262">
        <v>1.4851641693718729</v>
      </c>
      <c r="K25" s="262">
        <v>0.95676246361440898</v>
      </c>
      <c r="L25" s="262">
        <v>1.1351293897113239</v>
      </c>
      <c r="M25" s="262">
        <v>1.1368130008089501</v>
      </c>
      <c r="N25" s="262">
        <v>1.108197433617272</v>
      </c>
      <c r="O25" s="262">
        <v>1.154480437918824</v>
      </c>
      <c r="P25" s="262">
        <v>1.171522428927888</v>
      </c>
      <c r="Q25" s="262">
        <v>0.95634806199973887</v>
      </c>
      <c r="R25" s="262">
        <v>1.0142517718549879</v>
      </c>
      <c r="S25" s="262">
        <v>1.051806962307211</v>
      </c>
      <c r="T25" s="262">
        <v>1.071916835645305</v>
      </c>
      <c r="U25" s="262">
        <v>0.93292011260006313</v>
      </c>
      <c r="V25" s="262">
        <v>0.8726250124216467</v>
      </c>
      <c r="W25" s="262">
        <v>1.0138539468430661</v>
      </c>
      <c r="X25" s="262">
        <v>0.96425555298442533</v>
      </c>
      <c r="Y25" s="262">
        <v>0.93661773791346636</v>
      </c>
      <c r="DA25" s="72" t="s">
        <v>2567</v>
      </c>
    </row>
    <row r="26" spans="1:105" ht="12" customHeight="1" x14ac:dyDescent="0.25">
      <c r="A26" s="60" t="s">
        <v>2568</v>
      </c>
      <c r="B26" s="262">
        <v>0.4332129515150267</v>
      </c>
      <c r="C26" s="262">
        <v>0.57058834903385913</v>
      </c>
      <c r="D26" s="262">
        <v>0.47723611631896901</v>
      </c>
      <c r="E26" s="262">
        <v>0.51645946249510088</v>
      </c>
      <c r="F26" s="262">
        <v>0.54333597935569233</v>
      </c>
      <c r="G26" s="262">
        <v>0.56559400123782211</v>
      </c>
      <c r="H26" s="262">
        <v>0.61320009704743328</v>
      </c>
      <c r="I26" s="262">
        <v>0.54031290989157787</v>
      </c>
      <c r="J26" s="262">
        <v>0.50963316609601006</v>
      </c>
      <c r="K26" s="262">
        <v>0.32685787179711889</v>
      </c>
      <c r="L26" s="262">
        <v>0.37651203171143122</v>
      </c>
      <c r="M26" s="262">
        <v>0.40411142603882783</v>
      </c>
      <c r="N26" s="262">
        <v>0.39183872276890458</v>
      </c>
      <c r="O26" s="262">
        <v>0.4105343799903669</v>
      </c>
      <c r="P26" s="262">
        <v>0.39693324704018818</v>
      </c>
      <c r="Q26" s="262">
        <v>0.33813864313891479</v>
      </c>
      <c r="R26" s="262">
        <v>0.35296217244274158</v>
      </c>
      <c r="S26" s="262">
        <v>0.34211781744833142</v>
      </c>
      <c r="T26" s="262">
        <v>0.35026948295647542</v>
      </c>
      <c r="U26" s="262">
        <v>0.32105553152573391</v>
      </c>
      <c r="V26" s="262">
        <v>0.30775233143923941</v>
      </c>
      <c r="W26" s="262">
        <v>0.34683434077398928</v>
      </c>
      <c r="X26" s="262">
        <v>0.3268124693985775</v>
      </c>
      <c r="Y26" s="262">
        <v>0.3254504540843603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4.4686689201928047</v>
      </c>
      <c r="C27" s="261">
        <f t="shared" si="2"/>
        <v>5.9467199287975454</v>
      </c>
      <c r="D27" s="261">
        <f t="shared" si="2"/>
        <v>5.0267383519081728</v>
      </c>
      <c r="E27" s="261">
        <f t="shared" si="2"/>
        <v>5.5285340110024528</v>
      </c>
      <c r="F27" s="261">
        <f t="shared" si="2"/>
        <v>5.7764402520544893</v>
      </c>
      <c r="G27" s="261">
        <f t="shared" si="2"/>
        <v>6.1851008863138066</v>
      </c>
      <c r="H27" s="261">
        <f t="shared" si="2"/>
        <v>6.9415119473952753</v>
      </c>
      <c r="I27" s="261">
        <f t="shared" si="2"/>
        <v>6.1626744465235852</v>
      </c>
      <c r="J27" s="261">
        <f t="shared" si="2"/>
        <v>5.6763821310152061</v>
      </c>
      <c r="K27" s="261">
        <f t="shared" si="2"/>
        <v>3.6295462671295451</v>
      </c>
      <c r="L27" s="261">
        <f t="shared" si="2"/>
        <v>4.2738850629162037</v>
      </c>
      <c r="M27" s="261">
        <f t="shared" si="2"/>
        <v>4.4445380599195357</v>
      </c>
      <c r="N27" s="261">
        <f t="shared" si="2"/>
        <v>4.1635738216371463</v>
      </c>
      <c r="O27" s="261">
        <f t="shared" si="2"/>
        <v>4.3447515673480721</v>
      </c>
      <c r="P27" s="261">
        <f t="shared" si="2"/>
        <v>4.367124010732339</v>
      </c>
      <c r="Q27" s="261">
        <f t="shared" si="2"/>
        <v>3.6769514039005102</v>
      </c>
      <c r="R27" s="261">
        <f t="shared" si="2"/>
        <v>3.8281851579416699</v>
      </c>
      <c r="S27" s="261">
        <f t="shared" si="2"/>
        <v>3.914662947381899</v>
      </c>
      <c r="T27" s="261">
        <f t="shared" si="2"/>
        <v>3.987843724744772</v>
      </c>
      <c r="U27" s="261">
        <f t="shared" si="2"/>
        <v>3.516902230655667</v>
      </c>
      <c r="V27" s="261">
        <f t="shared" si="2"/>
        <v>3.3141505682632451</v>
      </c>
      <c r="W27" s="261">
        <f t="shared" si="2"/>
        <v>3.8152332194328382</v>
      </c>
      <c r="X27" s="261">
        <f t="shared" si="2"/>
        <v>3.6226997514154107</v>
      </c>
      <c r="Y27" s="261">
        <f t="shared" si="2"/>
        <v>3.6439714854802236</v>
      </c>
      <c r="DA27" s="70"/>
    </row>
    <row r="28" spans="1:105" ht="12" customHeight="1" x14ac:dyDescent="0.25">
      <c r="A28" s="60" t="s">
        <v>2571</v>
      </c>
      <c r="B28" s="329">
        <v>1.549883548427559</v>
      </c>
      <c r="C28" s="329">
        <v>2.364753274400238</v>
      </c>
      <c r="D28" s="329">
        <v>2.0921859426496359</v>
      </c>
      <c r="E28" s="329">
        <v>2.5954749610574659</v>
      </c>
      <c r="F28" s="329">
        <v>2.6720099706266871</v>
      </c>
      <c r="G28" s="329">
        <v>3.0809713727446879</v>
      </c>
      <c r="H28" s="329">
        <v>4.00784420122522</v>
      </c>
      <c r="I28" s="329">
        <v>3.6676083893054492</v>
      </c>
      <c r="J28" s="329">
        <v>3.1307167721841789</v>
      </c>
      <c r="K28" s="329">
        <v>2.0475740157923501</v>
      </c>
      <c r="L28" s="329">
        <v>2.597333964580216</v>
      </c>
      <c r="M28" s="329">
        <v>2.4206057330809099</v>
      </c>
      <c r="N28" s="329">
        <v>1.9388159602453221</v>
      </c>
      <c r="O28" s="329">
        <v>1.9780997067620301</v>
      </c>
      <c r="P28" s="329">
        <v>2.283181357554799</v>
      </c>
      <c r="Q28" s="329">
        <v>1.861990288125462</v>
      </c>
      <c r="R28" s="329">
        <v>1.9299411861006881</v>
      </c>
      <c r="S28" s="329">
        <v>2.3048766756005681</v>
      </c>
      <c r="T28" s="329">
        <v>2.3133729335245961</v>
      </c>
      <c r="U28" s="329">
        <v>1.8033489156970679</v>
      </c>
      <c r="V28" s="329">
        <v>1.5768509078513619</v>
      </c>
      <c r="W28" s="329">
        <v>1.983282446372997</v>
      </c>
      <c r="X28" s="329">
        <v>1.9382745063542339</v>
      </c>
      <c r="Y28" s="329">
        <v>2.0172249796286388</v>
      </c>
      <c r="DA28" s="72" t="s">
        <v>2572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0.10914573075039689</v>
      </c>
      <c r="G29" s="230">
        <v>0.30996651330259628</v>
      </c>
      <c r="H29" s="230">
        <v>0.29452980900616998</v>
      </c>
      <c r="I29" s="230">
        <v>0.2880887999526528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0.27645545817876171</v>
      </c>
      <c r="Q29" s="230">
        <v>0</v>
      </c>
      <c r="R29" s="230">
        <v>0.26044868043924008</v>
      </c>
      <c r="S29" s="230">
        <v>0.1057866528161243</v>
      </c>
      <c r="T29" s="230">
        <v>2.0994226352216119E-2</v>
      </c>
      <c r="U29" s="230">
        <v>1.5026346397406789E-2</v>
      </c>
      <c r="V29" s="230">
        <v>2.2316515886306571E-3</v>
      </c>
      <c r="W29" s="230">
        <v>1.076035130005411E-2</v>
      </c>
      <c r="X29" s="230">
        <v>1.226693083674759E-2</v>
      </c>
      <c r="Y29" s="230">
        <v>1.6768458416766639E-2</v>
      </c>
      <c r="DA29" s="71" t="s">
        <v>2573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0.538387531687195</v>
      </c>
      <c r="H30" s="230">
        <v>0.51157518658904966</v>
      </c>
      <c r="I30" s="230">
        <v>0.50038765884952019</v>
      </c>
      <c r="J30" s="230">
        <v>0.50689181922738646</v>
      </c>
      <c r="K30" s="230">
        <v>0</v>
      </c>
      <c r="L30" s="230">
        <v>0</v>
      </c>
      <c r="M30" s="230">
        <v>0.47434238203878598</v>
      </c>
      <c r="N30" s="230">
        <v>0</v>
      </c>
      <c r="O30" s="230">
        <v>0</v>
      </c>
      <c r="P30" s="230">
        <v>0</v>
      </c>
      <c r="Q30" s="230">
        <v>0.5000227122543428</v>
      </c>
      <c r="R30" s="230">
        <v>0</v>
      </c>
      <c r="S30" s="230">
        <v>0.2036288534444764</v>
      </c>
      <c r="T30" s="230">
        <v>0.2766963604863934</v>
      </c>
      <c r="U30" s="230">
        <v>0.1958378772233457</v>
      </c>
      <c r="V30" s="230">
        <v>0.17671374431453121</v>
      </c>
      <c r="W30" s="230">
        <v>0.1729134444433405</v>
      </c>
      <c r="X30" s="230">
        <v>0.23435639824935001</v>
      </c>
      <c r="Y30" s="230">
        <v>0.54760644493878785</v>
      </c>
      <c r="DA30" s="71" t="s">
        <v>2574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0.43949322503551458</v>
      </c>
      <c r="G31" s="230">
        <v>0</v>
      </c>
      <c r="H31" s="230">
        <v>0.45200151281833217</v>
      </c>
      <c r="I31" s="230">
        <v>0.44237171524572338</v>
      </c>
      <c r="J31" s="230">
        <v>0.44862760165530491</v>
      </c>
      <c r="K31" s="230">
        <v>0.42641645466485201</v>
      </c>
      <c r="L31" s="230">
        <v>0.41793767937092868</v>
      </c>
      <c r="M31" s="230">
        <v>0.42086774456359938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0.15797364365354921</v>
      </c>
      <c r="T31" s="230">
        <v>0.1532095549516119</v>
      </c>
      <c r="U31" s="230">
        <v>0.15529697529851619</v>
      </c>
      <c r="V31" s="230">
        <v>0.1485599768131429</v>
      </c>
      <c r="W31" s="230">
        <v>0.2312088224128829</v>
      </c>
      <c r="X31" s="230">
        <v>0.1590378191627371</v>
      </c>
      <c r="Y31" s="230">
        <v>0.27074588290743801</v>
      </c>
      <c r="DA31" s="71" t="s">
        <v>2575</v>
      </c>
    </row>
    <row r="32" spans="1:105" ht="12" customHeight="1" x14ac:dyDescent="0.25">
      <c r="A32" s="59" t="s">
        <v>32</v>
      </c>
      <c r="B32" s="230">
        <v>0.92479796064084863</v>
      </c>
      <c r="C32" s="230">
        <v>0.8954516475237263</v>
      </c>
      <c r="D32" s="230">
        <v>0.47264707374061138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0.62508558778671008</v>
      </c>
      <c r="C33" s="230">
        <v>1.469301626876512</v>
      </c>
      <c r="D33" s="230">
        <v>1.6195388689090251</v>
      </c>
      <c r="E33" s="230">
        <v>2.5954749610574659</v>
      </c>
      <c r="F33" s="230">
        <v>2.123371014840775</v>
      </c>
      <c r="G33" s="230">
        <v>2.2326173277548969</v>
      </c>
      <c r="H33" s="230">
        <v>2.7497376928116681</v>
      </c>
      <c r="I33" s="230">
        <v>2.4367602152575532</v>
      </c>
      <c r="J33" s="230">
        <v>2.1751973513014882</v>
      </c>
      <c r="K33" s="230">
        <v>1.621157561127498</v>
      </c>
      <c r="L33" s="230">
        <v>2.179396285209287</v>
      </c>
      <c r="M33" s="230">
        <v>1.525395606478525</v>
      </c>
      <c r="N33" s="230">
        <v>1.9388159602453221</v>
      </c>
      <c r="O33" s="230">
        <v>1.9780997067620301</v>
      </c>
      <c r="P33" s="230">
        <v>2.006725899376038</v>
      </c>
      <c r="Q33" s="230">
        <v>1.3619675758711189</v>
      </c>
      <c r="R33" s="230">
        <v>1.669492505661448</v>
      </c>
      <c r="S33" s="230">
        <v>1.837487525686418</v>
      </c>
      <c r="T33" s="230">
        <v>1.8624727917343751</v>
      </c>
      <c r="U33" s="230">
        <v>1.4371877167777991</v>
      </c>
      <c r="V33" s="230">
        <v>1.2493455351350571</v>
      </c>
      <c r="W33" s="230">
        <v>1.56839982821672</v>
      </c>
      <c r="X33" s="230">
        <v>1.5326133581054</v>
      </c>
      <c r="Y33" s="230">
        <v>1.182104193365646</v>
      </c>
      <c r="DA33" s="71" t="s">
        <v>2577</v>
      </c>
    </row>
    <row r="34" spans="1:105" ht="12" customHeight="1" x14ac:dyDescent="0.25">
      <c r="A34" s="60" t="s">
        <v>2578</v>
      </c>
      <c r="B34" s="329">
        <v>2.9187853717652459</v>
      </c>
      <c r="C34" s="329">
        <v>3.5819666543973079</v>
      </c>
      <c r="D34" s="329">
        <v>2.9345524092585369</v>
      </c>
      <c r="E34" s="329">
        <v>2.9330590499449869</v>
      </c>
      <c r="F34" s="329">
        <v>3.1044302814278022</v>
      </c>
      <c r="G34" s="329">
        <v>3.1041295135691191</v>
      </c>
      <c r="H34" s="329">
        <v>2.9336677461700549</v>
      </c>
      <c r="I34" s="329">
        <v>2.495066057218136</v>
      </c>
      <c r="J34" s="329">
        <v>2.5456653588310272</v>
      </c>
      <c r="K34" s="329">
        <v>1.581972251337195</v>
      </c>
      <c r="L34" s="329">
        <v>1.6765510983359879</v>
      </c>
      <c r="M34" s="329">
        <v>2.0239323268386258</v>
      </c>
      <c r="N34" s="329">
        <v>2.224757861391824</v>
      </c>
      <c r="O34" s="329">
        <v>2.366651860586042</v>
      </c>
      <c r="P34" s="329">
        <v>2.08394265317754</v>
      </c>
      <c r="Q34" s="329">
        <v>1.814961115775048</v>
      </c>
      <c r="R34" s="329">
        <v>1.898243971840982</v>
      </c>
      <c r="S34" s="329">
        <v>1.6097862717813309</v>
      </c>
      <c r="T34" s="329">
        <v>1.6744707912201759</v>
      </c>
      <c r="U34" s="329">
        <v>1.7135533149585991</v>
      </c>
      <c r="V34" s="329">
        <v>1.7372996604118831</v>
      </c>
      <c r="W34" s="329">
        <v>1.831950773059841</v>
      </c>
      <c r="X34" s="329">
        <v>1.684425245061177</v>
      </c>
      <c r="Y34" s="329">
        <v>1.6267465058515851</v>
      </c>
      <c r="DA34" s="72" t="s">
        <v>2579</v>
      </c>
    </row>
    <row r="35" spans="1:105" ht="12" customHeight="1" x14ac:dyDescent="0.25">
      <c r="A35" s="57" t="s">
        <v>2580</v>
      </c>
      <c r="B35" s="261">
        <v>5.5357876166121791</v>
      </c>
      <c r="C35" s="261">
        <v>6.4757928065412731</v>
      </c>
      <c r="D35" s="261">
        <v>6.4203598387336598</v>
      </c>
      <c r="E35" s="261">
        <v>6.2234804862536954</v>
      </c>
      <c r="F35" s="261">
        <v>5.7772987106786999</v>
      </c>
      <c r="G35" s="261">
        <v>8.0089324823636971</v>
      </c>
      <c r="H35" s="261">
        <v>7.1776502400434463</v>
      </c>
      <c r="I35" s="261">
        <v>5.8934067413138704</v>
      </c>
      <c r="J35" s="261">
        <v>5.7906117266315924</v>
      </c>
      <c r="K35" s="261">
        <v>3.1297017890407379</v>
      </c>
      <c r="L35" s="261">
        <v>3.402424765429255</v>
      </c>
      <c r="M35" s="261">
        <v>3.8001830590463959</v>
      </c>
      <c r="N35" s="261">
        <v>4.0779968265607831</v>
      </c>
      <c r="O35" s="261">
        <v>4.3047128840750233</v>
      </c>
      <c r="P35" s="261">
        <v>4.9454057554336446</v>
      </c>
      <c r="Q35" s="261">
        <v>3.7034225727642429</v>
      </c>
      <c r="R35" s="261">
        <v>3.8551194602142602</v>
      </c>
      <c r="S35" s="261">
        <v>4.5018790628514056</v>
      </c>
      <c r="T35" s="261">
        <v>4.6460834288045856</v>
      </c>
      <c r="U35" s="261">
        <v>4.0367606980654518</v>
      </c>
      <c r="V35" s="261">
        <v>3.8988525754765861</v>
      </c>
      <c r="W35" s="261">
        <v>4.4585405026930189</v>
      </c>
      <c r="X35" s="261">
        <v>4.16171746032005</v>
      </c>
      <c r="Y35" s="261">
        <v>3.935274358768841</v>
      </c>
      <c r="DA35" s="70" t="s">
        <v>2581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5.4521045340223742E-2</v>
      </c>
      <c r="G36" s="229">
        <v>9.9282206847511267E-2</v>
      </c>
      <c r="H36" s="229">
        <v>0.12552460413640079</v>
      </c>
      <c r="I36" s="229">
        <v>0.13647431952324041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0.1071538380391286</v>
      </c>
      <c r="Q36" s="229">
        <v>0</v>
      </c>
      <c r="R36" s="229">
        <v>0.1237892638854502</v>
      </c>
      <c r="S36" s="229">
        <v>3.7703532862726277E-2</v>
      </c>
      <c r="T36" s="229">
        <v>7.3880611174858253E-3</v>
      </c>
      <c r="U36" s="229">
        <v>5.7535774188174097E-3</v>
      </c>
      <c r="V36" s="229">
        <v>8.4935652981143854E-4</v>
      </c>
      <c r="W36" s="229">
        <v>3.977394191607842E-3</v>
      </c>
      <c r="X36" s="229">
        <v>4.5976363224131756E-3</v>
      </c>
      <c r="Y36" s="229">
        <v>6.8332595564906421E-3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0.17244540939462</v>
      </c>
      <c r="H38" s="229">
        <v>0.21802639603535201</v>
      </c>
      <c r="I38" s="229">
        <v>0.2370451931853618</v>
      </c>
      <c r="J38" s="229">
        <v>0.22598812054917139</v>
      </c>
      <c r="K38" s="229">
        <v>0</v>
      </c>
      <c r="L38" s="229">
        <v>0</v>
      </c>
      <c r="M38" s="229">
        <v>0.28132216373090191</v>
      </c>
      <c r="N38" s="229">
        <v>0</v>
      </c>
      <c r="O38" s="229">
        <v>0</v>
      </c>
      <c r="P38" s="229">
        <v>0</v>
      </c>
      <c r="Q38" s="229">
        <v>0.237665602401261</v>
      </c>
      <c r="R38" s="229">
        <v>0</v>
      </c>
      <c r="S38" s="229">
        <v>7.2575575115208346E-2</v>
      </c>
      <c r="T38" s="229">
        <v>9.7371991135247304E-2</v>
      </c>
      <c r="U38" s="229">
        <v>7.4986184821070861E-2</v>
      </c>
      <c r="V38" s="229">
        <v>6.7256454101364993E-2</v>
      </c>
      <c r="W38" s="229">
        <v>6.391472828367506E-2</v>
      </c>
      <c r="X38" s="229">
        <v>8.7836599335292226E-2</v>
      </c>
      <c r="Y38" s="229">
        <v>0.22315330843605191</v>
      </c>
      <c r="DA38" s="73" t="s">
        <v>2584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0.21953795062932691</v>
      </c>
      <c r="G39" s="229">
        <v>0</v>
      </c>
      <c r="H39" s="229">
        <v>0.19263690543590051</v>
      </c>
      <c r="I39" s="229">
        <v>0.20956170050488229</v>
      </c>
      <c r="J39" s="229">
        <v>0.20001212226919879</v>
      </c>
      <c r="K39" s="229">
        <v>0.24391437236875169</v>
      </c>
      <c r="L39" s="229">
        <v>0.25924399808947612</v>
      </c>
      <c r="M39" s="229">
        <v>0.2496075177517976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5.6303553485987159E-2</v>
      </c>
      <c r="T39" s="229">
        <v>5.3915849852015509E-2</v>
      </c>
      <c r="U39" s="229">
        <v>5.9463102117916583E-2</v>
      </c>
      <c r="V39" s="229">
        <v>5.6541257164745493E-2</v>
      </c>
      <c r="W39" s="229">
        <v>8.5462695563560787E-2</v>
      </c>
      <c r="X39" s="229">
        <v>5.9607253334269618E-2</v>
      </c>
      <c r="Y39" s="229">
        <v>0.1103307677888786</v>
      </c>
      <c r="DA39" s="73" t="s">
        <v>2585</v>
      </c>
    </row>
    <row r="40" spans="1:105" ht="12" customHeight="1" x14ac:dyDescent="0.25">
      <c r="A40" s="46" t="s">
        <v>32</v>
      </c>
      <c r="B40" s="229">
        <v>0.36731036288682228</v>
      </c>
      <c r="C40" s="229">
        <v>0.4171990951678457</v>
      </c>
      <c r="D40" s="229">
        <v>0.1662334226301963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4.0928632838446471E-2</v>
      </c>
      <c r="T41" s="229">
        <v>4.2132416155694881E-3</v>
      </c>
      <c r="U41" s="229">
        <v>6.0877042116562412E-2</v>
      </c>
      <c r="V41" s="229">
        <v>7.3086844355586961E-3</v>
      </c>
      <c r="W41" s="229">
        <v>1.1521926051872661E-2</v>
      </c>
      <c r="X41" s="229">
        <v>1.0490111777417351E-2</v>
      </c>
      <c r="Y41" s="229">
        <v>1.5735167665649429E-2</v>
      </c>
      <c r="DA41" s="73" t="s">
        <v>2587</v>
      </c>
    </row>
    <row r="42" spans="1:105" ht="12" customHeight="1" x14ac:dyDescent="0.25">
      <c r="A42" s="46" t="s">
        <v>35</v>
      </c>
      <c r="B42" s="229">
        <v>0.24827089143466</v>
      </c>
      <c r="C42" s="229">
        <v>0.68456103794848622</v>
      </c>
      <c r="D42" s="229">
        <v>0.56960363074020115</v>
      </c>
      <c r="E42" s="229">
        <v>1.0644091196762751</v>
      </c>
      <c r="F42" s="229">
        <v>1.060677376735871</v>
      </c>
      <c r="G42" s="229">
        <v>0.71510684487750098</v>
      </c>
      <c r="H42" s="229">
        <v>1.1719008562623761</v>
      </c>
      <c r="I42" s="229">
        <v>1.154349604265194</v>
      </c>
      <c r="J42" s="229">
        <v>0.96977055576358817</v>
      </c>
      <c r="K42" s="229">
        <v>0.92731794166821835</v>
      </c>
      <c r="L42" s="229">
        <v>1.351865204519074</v>
      </c>
      <c r="M42" s="229">
        <v>0.90467900151722247</v>
      </c>
      <c r="N42" s="229">
        <v>0.99691342199427468</v>
      </c>
      <c r="O42" s="229">
        <v>1.008582188164896</v>
      </c>
      <c r="P42" s="229">
        <v>0.77780479874491359</v>
      </c>
      <c r="Q42" s="229">
        <v>0.64735628289969394</v>
      </c>
      <c r="R42" s="229">
        <v>0.79349700674071622</v>
      </c>
      <c r="S42" s="229">
        <v>0.65490087326978641</v>
      </c>
      <c r="T42" s="229">
        <v>0.65542128507800523</v>
      </c>
      <c r="U42" s="229">
        <v>0.55029816132027498</v>
      </c>
      <c r="V42" s="229">
        <v>0.47549527608332581</v>
      </c>
      <c r="W42" s="229">
        <v>0.57973426637442138</v>
      </c>
      <c r="X42" s="229">
        <v>0.574422317792188</v>
      </c>
      <c r="Y42" s="229">
        <v>0.48171540730343559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2.86612209769382</v>
      </c>
      <c r="C44" s="229">
        <v>3.057265691780755</v>
      </c>
      <c r="D44" s="229">
        <v>3.367755803638167</v>
      </c>
      <c r="E44" s="229">
        <v>3.1766122094472702</v>
      </c>
      <c r="F44" s="229">
        <v>2.3884780735134941</v>
      </c>
      <c r="G44" s="229">
        <v>2.388478073568487</v>
      </c>
      <c r="H44" s="229">
        <v>2.4361994837541849</v>
      </c>
      <c r="I44" s="229">
        <v>2.6034393805992049</v>
      </c>
      <c r="J44" s="229">
        <v>2.842304384833477</v>
      </c>
      <c r="K44" s="229">
        <v>1.3613929489280701</v>
      </c>
      <c r="L44" s="229">
        <v>1.385296646311351</v>
      </c>
      <c r="M44" s="229">
        <v>1.8391229574275649</v>
      </c>
      <c r="N44" s="229">
        <v>2.0540842645519302</v>
      </c>
      <c r="O44" s="229">
        <v>2.1735167666096991</v>
      </c>
      <c r="P44" s="229">
        <v>2.937833189397137</v>
      </c>
      <c r="Q44" s="229">
        <v>2.292949268795641</v>
      </c>
      <c r="R44" s="229">
        <v>2.6034393805235552</v>
      </c>
      <c r="S44" s="229">
        <v>3.2005159065391902</v>
      </c>
      <c r="T44" s="229">
        <v>3.273258812683657</v>
      </c>
      <c r="U44" s="229">
        <v>2.555546001054168</v>
      </c>
      <c r="V44" s="229">
        <v>2.0896818569103881</v>
      </c>
      <c r="W44" s="229">
        <v>2.2999999997130001</v>
      </c>
      <c r="X44" s="229">
        <v>2.1539982798039521</v>
      </c>
      <c r="Y44" s="229">
        <v>1.9204643159140991</v>
      </c>
      <c r="DA44" s="73" t="s">
        <v>2590</v>
      </c>
    </row>
    <row r="45" spans="1:105" ht="12" customHeight="1" x14ac:dyDescent="0.25">
      <c r="A45" s="46" t="s">
        <v>39</v>
      </c>
      <c r="B45" s="229">
        <v>2.054084264596876</v>
      </c>
      <c r="C45" s="229">
        <v>2.3167669816441858</v>
      </c>
      <c r="D45" s="229">
        <v>2.3167669817250949</v>
      </c>
      <c r="E45" s="229">
        <v>1.98245915713015</v>
      </c>
      <c r="F45" s="229">
        <v>2.0540842644597839</v>
      </c>
      <c r="G45" s="229">
        <v>4.6336199476755784</v>
      </c>
      <c r="H45" s="229">
        <v>3.0333619944192329</v>
      </c>
      <c r="I45" s="229">
        <v>1.5525365432359881</v>
      </c>
      <c r="J45" s="229">
        <v>1.5525365432161571</v>
      </c>
      <c r="K45" s="229">
        <v>0.59707652607569761</v>
      </c>
      <c r="L45" s="229">
        <v>0.40601891650935379</v>
      </c>
      <c r="M45" s="229">
        <v>0.52545141861890898</v>
      </c>
      <c r="N45" s="229">
        <v>1.0269991400145779</v>
      </c>
      <c r="O45" s="229">
        <v>1.122613929300428</v>
      </c>
      <c r="P45" s="229">
        <v>1.1226139292524659</v>
      </c>
      <c r="Q45" s="229">
        <v>0.52545141866764755</v>
      </c>
      <c r="R45" s="229">
        <v>0.33439380906453869</v>
      </c>
      <c r="S45" s="229">
        <v>0.43895098874006161</v>
      </c>
      <c r="T45" s="229">
        <v>0.55451418732260438</v>
      </c>
      <c r="U45" s="229">
        <v>0.72983662921664083</v>
      </c>
      <c r="V45" s="229">
        <v>1.201719690251392</v>
      </c>
      <c r="W45" s="229">
        <v>1.413929492514882</v>
      </c>
      <c r="X45" s="229">
        <v>1.270765261954518</v>
      </c>
      <c r="Y45" s="229">
        <v>1.1770421321042359</v>
      </c>
      <c r="DA45" s="73" t="s">
        <v>2591</v>
      </c>
    </row>
    <row r="46" spans="1:105" ht="12" customHeight="1" x14ac:dyDescent="0.25">
      <c r="A46" s="57" t="s">
        <v>2592</v>
      </c>
      <c r="B46" s="261">
        <v>2.0386491836001239</v>
      </c>
      <c r="C46" s="261">
        <v>2.6851216425122759</v>
      </c>
      <c r="D46" s="261">
        <v>2.2458170179716181</v>
      </c>
      <c r="E46" s="261">
        <v>2.430397470565179</v>
      </c>
      <c r="F46" s="261">
        <v>2.5568751969679622</v>
      </c>
      <c r="G46" s="261">
        <v>2.661618829354456</v>
      </c>
      <c r="H46" s="261">
        <v>2.8856475155173311</v>
      </c>
      <c r="I46" s="261">
        <v>2.5426489877250722</v>
      </c>
      <c r="J46" s="261">
        <v>2.398273722804753</v>
      </c>
      <c r="K46" s="261">
        <v>1.538154690809971</v>
      </c>
      <c r="L46" s="261">
        <v>1.7718213257008519</v>
      </c>
      <c r="M46" s="261">
        <v>1.901700828418013</v>
      </c>
      <c r="N46" s="261">
        <v>1.8439469306771981</v>
      </c>
      <c r="O46" s="261">
        <v>1.931926494072314</v>
      </c>
      <c r="P46" s="261">
        <v>1.867921162542062</v>
      </c>
      <c r="Q46" s="261">
        <v>1.591240673594893</v>
      </c>
      <c r="R46" s="261">
        <v>1.660998458554078</v>
      </c>
      <c r="S46" s="261">
        <v>1.6099661997568531</v>
      </c>
      <c r="T46" s="261">
        <v>1.6483269786187069</v>
      </c>
      <c r="U46" s="261">
        <v>1.5108495601211001</v>
      </c>
      <c r="V46" s="261">
        <v>1.448246265596421</v>
      </c>
      <c r="W46" s="261">
        <v>1.6321616036423019</v>
      </c>
      <c r="X46" s="261">
        <v>1.5379410324638929</v>
      </c>
      <c r="Y46" s="261">
        <v>1.5315315486322829</v>
      </c>
      <c r="DA46" s="70" t="s">
        <v>2593</v>
      </c>
    </row>
    <row r="47" spans="1:105" ht="12" customHeight="1" x14ac:dyDescent="0.25">
      <c r="A47" s="41" t="s">
        <v>2594</v>
      </c>
      <c r="B47" s="350">
        <v>1.3804828749890401</v>
      </c>
      <c r="C47" s="350">
        <v>1.8182453727544869</v>
      </c>
      <c r="D47" s="350">
        <v>1.5207677508269559</v>
      </c>
      <c r="E47" s="350">
        <v>1.645757452788899</v>
      </c>
      <c r="F47" s="350">
        <v>1.7314025636648449</v>
      </c>
      <c r="G47" s="350">
        <v>1.802330309319619</v>
      </c>
      <c r="H47" s="350">
        <v>1.9540326067242151</v>
      </c>
      <c r="I47" s="350">
        <v>1.721769205265663</v>
      </c>
      <c r="J47" s="350">
        <v>1.62400467451764</v>
      </c>
      <c r="K47" s="350">
        <v>1.041570186194293</v>
      </c>
      <c r="L47" s="350">
        <v>1.1997988753273281</v>
      </c>
      <c r="M47" s="350">
        <v>1.2877475183579581</v>
      </c>
      <c r="N47" s="350">
        <v>1.248639138438334</v>
      </c>
      <c r="O47" s="350">
        <v>1.3082149995492149</v>
      </c>
      <c r="P47" s="350">
        <v>1.264873425728517</v>
      </c>
      <c r="Q47" s="350">
        <v>1.0775176609859749</v>
      </c>
      <c r="R47" s="350">
        <v>1.12475454132223</v>
      </c>
      <c r="S47" s="350">
        <v>1.0901977573947621</v>
      </c>
      <c r="T47" s="350">
        <v>1.1161739767050971</v>
      </c>
      <c r="U47" s="350">
        <v>1.0230803618446429</v>
      </c>
      <c r="V47" s="350">
        <v>0.9806881853463808</v>
      </c>
      <c r="W47" s="350">
        <v>1.1052275012142549</v>
      </c>
      <c r="X47" s="350">
        <v>1.0414255062315849</v>
      </c>
      <c r="Y47" s="350">
        <v>1.0370852878466681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1</v>
      </c>
      <c r="D51" s="232">
        <f t="shared" si="3"/>
        <v>1.0000000000000002</v>
      </c>
      <c r="E51" s="232">
        <f t="shared" si="3"/>
        <v>1.0000000000000002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1</v>
      </c>
      <c r="J51" s="232">
        <f t="shared" si="3"/>
        <v>1.0000000000000002</v>
      </c>
      <c r="K51" s="232">
        <f t="shared" si="3"/>
        <v>0.99999999999999967</v>
      </c>
      <c r="L51" s="232">
        <f t="shared" si="3"/>
        <v>0.99999999999999989</v>
      </c>
      <c r="M51" s="232">
        <f t="shared" si="3"/>
        <v>0.99999999999999989</v>
      </c>
      <c r="N51" s="232">
        <f t="shared" si="3"/>
        <v>0.99999999999999989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1.0000000000000002</v>
      </c>
      <c r="T51" s="232">
        <f t="shared" si="3"/>
        <v>1</v>
      </c>
      <c r="U51" s="232">
        <f t="shared" si="3"/>
        <v>1.0000000000000004</v>
      </c>
      <c r="V51" s="232">
        <f t="shared" si="3"/>
        <v>1.0000000000000004</v>
      </c>
      <c r="W51" s="232">
        <f t="shared" si="3"/>
        <v>0.99999999999999989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2.0600209712447085E-2</v>
      </c>
      <c r="C52" s="299">
        <f t="shared" si="4"/>
        <v>2.1033623594984806E-2</v>
      </c>
      <c r="D52" s="299">
        <f t="shared" si="4"/>
        <v>1.997667851171327E-2</v>
      </c>
      <c r="E52" s="299">
        <f t="shared" si="4"/>
        <v>2.0358342396048001E-2</v>
      </c>
      <c r="F52" s="299">
        <f t="shared" si="4"/>
        <v>2.1088825407371586E-2</v>
      </c>
      <c r="G52" s="299">
        <f t="shared" si="4"/>
        <v>1.9360194001671376E-2</v>
      </c>
      <c r="H52" s="299">
        <f t="shared" si="4"/>
        <v>2.0013578074156078E-2</v>
      </c>
      <c r="I52" s="299">
        <f t="shared" si="4"/>
        <v>2.027722536318283E-2</v>
      </c>
      <c r="J52" s="299">
        <f t="shared" si="4"/>
        <v>2.031292669222852E-2</v>
      </c>
      <c r="K52" s="299">
        <f t="shared" si="4"/>
        <v>2.1105564822035284E-2</v>
      </c>
      <c r="L52" s="299">
        <f t="shared" si="4"/>
        <v>2.1107526675366174E-2</v>
      </c>
      <c r="M52" s="299">
        <f t="shared" si="4"/>
        <v>2.1336414090972613E-2</v>
      </c>
      <c r="N52" s="299">
        <f t="shared" si="4"/>
        <v>2.116574878501171E-2</v>
      </c>
      <c r="O52" s="299">
        <f t="shared" si="4"/>
        <v>2.1172481505955711E-2</v>
      </c>
      <c r="P52" s="299">
        <f t="shared" si="4"/>
        <v>1.9943231836175739E-2</v>
      </c>
      <c r="Q52" s="299">
        <f t="shared" si="4"/>
        <v>2.0736218045323791E-2</v>
      </c>
      <c r="R52" s="299">
        <f t="shared" si="4"/>
        <v>2.0744001982094976E-2</v>
      </c>
      <c r="S52" s="299">
        <f t="shared" si="4"/>
        <v>1.9307655992053412E-2</v>
      </c>
      <c r="T52" s="299">
        <f t="shared" si="4"/>
        <v>1.9312089101686771E-2</v>
      </c>
      <c r="U52" s="299">
        <f t="shared" si="4"/>
        <v>1.9948490264435334E-2</v>
      </c>
      <c r="V52" s="299">
        <f t="shared" si="4"/>
        <v>2.0074416131981961E-2</v>
      </c>
      <c r="W52" s="299">
        <f t="shared" si="4"/>
        <v>1.9793428732013972E-2</v>
      </c>
      <c r="X52" s="299">
        <f t="shared" si="4"/>
        <v>1.977167253612807E-2</v>
      </c>
      <c r="Y52" s="299">
        <f t="shared" si="4"/>
        <v>1.9988458470454915E-2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2.8016285208928023E-2</v>
      </c>
      <c r="C53" s="233">
        <f t="shared" si="5"/>
        <v>2.8605728089179331E-2</v>
      </c>
      <c r="D53" s="233">
        <f t="shared" si="5"/>
        <v>2.7168282775930048E-2</v>
      </c>
      <c r="E53" s="233">
        <f t="shared" si="5"/>
        <v>2.7687345658625285E-2</v>
      </c>
      <c r="F53" s="233">
        <f t="shared" si="5"/>
        <v>2.8680802554025355E-2</v>
      </c>
      <c r="G53" s="233">
        <f t="shared" si="5"/>
        <v>2.6329863842273069E-2</v>
      </c>
      <c r="H53" s="233">
        <f t="shared" si="5"/>
        <v>2.721846618085226E-2</v>
      </c>
      <c r="I53" s="233">
        <f t="shared" si="5"/>
        <v>2.7577026493928649E-2</v>
      </c>
      <c r="J53" s="233">
        <f t="shared" si="5"/>
        <v>2.762558030143079E-2</v>
      </c>
      <c r="K53" s="233">
        <f t="shared" si="5"/>
        <v>2.8703568157967995E-2</v>
      </c>
      <c r="L53" s="233">
        <f t="shared" si="5"/>
        <v>2.8706236278497999E-2</v>
      </c>
      <c r="M53" s="233">
        <f t="shared" si="5"/>
        <v>2.9017523163722761E-2</v>
      </c>
      <c r="N53" s="233">
        <f t="shared" si="5"/>
        <v>2.8785418347615936E-2</v>
      </c>
      <c r="O53" s="233">
        <f t="shared" si="5"/>
        <v>2.8794574848099764E-2</v>
      </c>
      <c r="P53" s="233">
        <f t="shared" si="5"/>
        <v>2.7122795297199014E-2</v>
      </c>
      <c r="Q53" s="233">
        <f t="shared" si="5"/>
        <v>2.8201256541640345E-2</v>
      </c>
      <c r="R53" s="233">
        <f t="shared" si="5"/>
        <v>2.8211842695649171E-2</v>
      </c>
      <c r="S53" s="233">
        <f t="shared" si="5"/>
        <v>2.6258412149192657E-2</v>
      </c>
      <c r="T53" s="233">
        <f t="shared" si="5"/>
        <v>2.6264441178294001E-2</v>
      </c>
      <c r="U53" s="233">
        <f t="shared" si="5"/>
        <v>2.7129946759632054E-2</v>
      </c>
      <c r="V53" s="233">
        <f t="shared" si="5"/>
        <v>2.7301205939495476E-2</v>
      </c>
      <c r="W53" s="233">
        <f t="shared" si="5"/>
        <v>2.6919063075538992E-2</v>
      </c>
      <c r="X53" s="233">
        <f t="shared" si="5"/>
        <v>2.688947464913417E-2</v>
      </c>
      <c r="Y53" s="233">
        <f t="shared" si="5"/>
        <v>2.7184303519818674E-2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3.4608352316911083E-2</v>
      </c>
      <c r="C54" s="233">
        <f t="shared" si="6"/>
        <v>3.5336487639574476E-2</v>
      </c>
      <c r="D54" s="233">
        <f t="shared" si="6"/>
        <v>3.3560819899678296E-2</v>
      </c>
      <c r="E54" s="233">
        <f t="shared" si="6"/>
        <v>3.4202015225360642E-2</v>
      </c>
      <c r="F54" s="233">
        <f t="shared" si="6"/>
        <v>3.5429226684384252E-2</v>
      </c>
      <c r="G54" s="233">
        <f t="shared" si="6"/>
        <v>3.2525125922807915E-2</v>
      </c>
      <c r="H54" s="233">
        <f t="shared" si="6"/>
        <v>3.3622811164582204E-2</v>
      </c>
      <c r="I54" s="233">
        <f t="shared" si="6"/>
        <v>3.4065738610147153E-2</v>
      </c>
      <c r="J54" s="233">
        <f t="shared" si="6"/>
        <v>3.412571684294391E-2</v>
      </c>
      <c r="K54" s="233">
        <f t="shared" si="6"/>
        <v>3.5457348901019273E-2</v>
      </c>
      <c r="L54" s="233">
        <f t="shared" si="6"/>
        <v>3.5460644814615173E-2</v>
      </c>
      <c r="M54" s="233">
        <f t="shared" si="6"/>
        <v>3.5845175672834004E-2</v>
      </c>
      <c r="N54" s="233">
        <f t="shared" si="6"/>
        <v>3.5558457958819685E-2</v>
      </c>
      <c r="O54" s="233">
        <f t="shared" si="6"/>
        <v>3.5569768930005588E-2</v>
      </c>
      <c r="P54" s="233">
        <f t="shared" si="6"/>
        <v>3.3504629484775242E-2</v>
      </c>
      <c r="Q54" s="233">
        <f t="shared" si="6"/>
        <v>3.4836846316143956E-2</v>
      </c>
      <c r="R54" s="233">
        <f t="shared" si="6"/>
        <v>3.4849923329919569E-2</v>
      </c>
      <c r="S54" s="233">
        <f t="shared" si="6"/>
        <v>3.2436862066649745E-2</v>
      </c>
      <c r="T54" s="233">
        <f t="shared" si="6"/>
        <v>3.2444309690833756E-2</v>
      </c>
      <c r="U54" s="233">
        <f t="shared" si="6"/>
        <v>3.3513463644251368E-2</v>
      </c>
      <c r="V54" s="233">
        <f t="shared" si="6"/>
        <v>3.372501910172971E-2</v>
      </c>
      <c r="W54" s="233">
        <f t="shared" si="6"/>
        <v>3.3252960269783464E-2</v>
      </c>
      <c r="X54" s="233">
        <f t="shared" si="6"/>
        <v>3.3216409860695149E-2</v>
      </c>
      <c r="Y54" s="233">
        <f t="shared" si="6"/>
        <v>3.3580610230364266E-2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2.1424218100944959E-2</v>
      </c>
      <c r="C55" s="233">
        <f t="shared" si="7"/>
        <v>2.1874968538784192E-2</v>
      </c>
      <c r="D55" s="233">
        <f t="shared" si="7"/>
        <v>2.0775745652181803E-2</v>
      </c>
      <c r="E55" s="233">
        <f t="shared" si="7"/>
        <v>2.1172676091889917E-2</v>
      </c>
      <c r="F55" s="233">
        <f t="shared" si="7"/>
        <v>2.1932378423666448E-2</v>
      </c>
      <c r="G55" s="233">
        <f t="shared" si="7"/>
        <v>2.013460176173823E-2</v>
      </c>
      <c r="H55" s="233">
        <f t="shared" si="7"/>
        <v>2.081412119712232E-2</v>
      </c>
      <c r="I55" s="233">
        <f t="shared" si="7"/>
        <v>2.1088314377710141E-2</v>
      </c>
      <c r="J55" s="233">
        <f t="shared" si="7"/>
        <v>2.1125443759917661E-2</v>
      </c>
      <c r="K55" s="233">
        <f t="shared" si="7"/>
        <v>2.1949787414916704E-2</v>
      </c>
      <c r="L55" s="233">
        <f t="shared" si="7"/>
        <v>2.195182774238082E-2</v>
      </c>
      <c r="M55" s="233">
        <f t="shared" si="7"/>
        <v>2.2189870654611529E-2</v>
      </c>
      <c r="N55" s="233">
        <f t="shared" si="7"/>
        <v>2.2012378736412187E-2</v>
      </c>
      <c r="O55" s="233">
        <f t="shared" si="7"/>
        <v>2.2019380766193933E-2</v>
      </c>
      <c r="P55" s="233">
        <f t="shared" si="7"/>
        <v>2.0740961109622764E-2</v>
      </c>
      <c r="Q55" s="233">
        <f t="shared" si="7"/>
        <v>2.1565666767136733E-2</v>
      </c>
      <c r="R55" s="233">
        <f t="shared" si="7"/>
        <v>2.1573762061378777E-2</v>
      </c>
      <c r="S55" s="233">
        <f t="shared" si="7"/>
        <v>2.0079962231735558E-2</v>
      </c>
      <c r="T55" s="233">
        <f t="shared" si="7"/>
        <v>2.0084572665754235E-2</v>
      </c>
      <c r="U55" s="233">
        <f t="shared" si="7"/>
        <v>2.0746429875012747E-2</v>
      </c>
      <c r="V55" s="233">
        <f t="shared" si="7"/>
        <v>2.087739277726124E-2</v>
      </c>
      <c r="W55" s="233">
        <f t="shared" si="7"/>
        <v>2.0585165881294529E-2</v>
      </c>
      <c r="X55" s="233">
        <f t="shared" si="7"/>
        <v>2.0562539437573184E-2</v>
      </c>
      <c r="Y55" s="233">
        <f t="shared" si="7"/>
        <v>2.0787996809273113E-2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2.2266924713729496E-2</v>
      </c>
      <c r="C56" s="300">
        <f t="shared" si="8"/>
        <v>2.3348861906848851E-2</v>
      </c>
      <c r="D56" s="300">
        <f t="shared" si="8"/>
        <v>2.2691701441186367E-2</v>
      </c>
      <c r="E56" s="300">
        <f t="shared" si="8"/>
        <v>2.400712138005022E-2</v>
      </c>
      <c r="F56" s="300">
        <f t="shared" si="8"/>
        <v>2.4606210026666946E-2</v>
      </c>
      <c r="G56" s="300">
        <f t="shared" si="8"/>
        <v>2.2577516755937863E-2</v>
      </c>
      <c r="H56" s="300">
        <f t="shared" si="8"/>
        <v>2.4327513268634256E-2</v>
      </c>
      <c r="I56" s="300">
        <f t="shared" si="8"/>
        <v>2.4778087847895119E-2</v>
      </c>
      <c r="J56" s="300">
        <f t="shared" si="8"/>
        <v>2.4452105198550265E-2</v>
      </c>
      <c r="K56" s="300">
        <f t="shared" si="8"/>
        <v>2.5817506475056009E-2</v>
      </c>
      <c r="L56" s="300">
        <f t="shared" si="8"/>
        <v>2.6394002509638165E-2</v>
      </c>
      <c r="M56" s="300">
        <f t="shared" si="8"/>
        <v>2.529600196275586E-2</v>
      </c>
      <c r="N56" s="300">
        <f t="shared" si="8"/>
        <v>2.4775160780020754E-2</v>
      </c>
      <c r="O56" s="300">
        <f t="shared" si="8"/>
        <v>2.4683748071555944E-2</v>
      </c>
      <c r="P56" s="300">
        <f t="shared" si="8"/>
        <v>2.3843081525413992E-2</v>
      </c>
      <c r="Q56" s="300">
        <f t="shared" si="8"/>
        <v>2.410608532734998E-2</v>
      </c>
      <c r="R56" s="300">
        <f t="shared" si="8"/>
        <v>2.4435559976107312E-2</v>
      </c>
      <c r="S56" s="300">
        <f t="shared" si="8"/>
        <v>2.400839932670798E-2</v>
      </c>
      <c r="T56" s="300">
        <f t="shared" si="8"/>
        <v>2.3906564624293337E-2</v>
      </c>
      <c r="U56" s="300">
        <f t="shared" si="8"/>
        <v>2.3846866744256592E-2</v>
      </c>
      <c r="V56" s="300">
        <f t="shared" si="8"/>
        <v>2.3621285899487462E-2</v>
      </c>
      <c r="W56" s="300">
        <f t="shared" si="8"/>
        <v>2.3821570384855342E-2</v>
      </c>
      <c r="X56" s="300">
        <f t="shared" si="8"/>
        <v>2.3870581191148221E-2</v>
      </c>
      <c r="Y56" s="300">
        <f t="shared" si="8"/>
        <v>2.3873425979508207E-2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0.15172131588089657</v>
      </c>
      <c r="C57" s="301">
        <f t="shared" si="9"/>
        <v>0.15651893898062383</v>
      </c>
      <c r="D57" s="301">
        <f t="shared" si="9"/>
        <v>0.15023615829891968</v>
      </c>
      <c r="E57" s="301">
        <f t="shared" si="9"/>
        <v>0.15560171264847353</v>
      </c>
      <c r="F57" s="301">
        <f t="shared" si="9"/>
        <v>0.1600819714325733</v>
      </c>
      <c r="G57" s="301">
        <f t="shared" si="9"/>
        <v>0.15116453412032635</v>
      </c>
      <c r="H57" s="301">
        <f t="shared" si="9"/>
        <v>0.16176136839230032</v>
      </c>
      <c r="I57" s="301">
        <f t="shared" si="9"/>
        <v>0.16513176443008526</v>
      </c>
      <c r="J57" s="301">
        <f t="shared" si="9"/>
        <v>0.16154170181110863</v>
      </c>
      <c r="K57" s="301">
        <f t="shared" si="9"/>
        <v>0.16733569011610377</v>
      </c>
      <c r="L57" s="301">
        <f t="shared" si="9"/>
        <v>0.17107223848839559</v>
      </c>
      <c r="M57" s="301">
        <f t="shared" si="9"/>
        <v>0.16755027411429771</v>
      </c>
      <c r="N57" s="301">
        <f t="shared" si="9"/>
        <v>0.16057974579643081</v>
      </c>
      <c r="O57" s="301">
        <f t="shared" si="9"/>
        <v>0.15998725601934408</v>
      </c>
      <c r="P57" s="301">
        <f t="shared" si="9"/>
        <v>0.1566649330044815</v>
      </c>
      <c r="Q57" s="301">
        <f t="shared" si="9"/>
        <v>0.16099813572541016</v>
      </c>
      <c r="R57" s="301">
        <f t="shared" si="9"/>
        <v>0.16064067797286241</v>
      </c>
      <c r="S57" s="301">
        <f t="shared" si="9"/>
        <v>0.1577416744287283</v>
      </c>
      <c r="T57" s="301">
        <f t="shared" si="9"/>
        <v>0.15698685816899002</v>
      </c>
      <c r="U57" s="301">
        <f t="shared" si="9"/>
        <v>0.15602291341040997</v>
      </c>
      <c r="V57" s="301">
        <f t="shared" si="9"/>
        <v>0.15435191358792411</v>
      </c>
      <c r="W57" s="301">
        <f t="shared" si="9"/>
        <v>0.15545984954264624</v>
      </c>
      <c r="X57" s="301">
        <f t="shared" si="9"/>
        <v>0.15648594738703386</v>
      </c>
      <c r="Y57" s="301">
        <f t="shared" si="9"/>
        <v>0.15979662482793924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5.2622016897917047E-2</v>
      </c>
      <c r="C58" s="302">
        <f t="shared" si="10"/>
        <v>6.2240811387080569E-2</v>
      </c>
      <c r="D58" s="302">
        <f t="shared" si="10"/>
        <v>6.253000583397525E-2</v>
      </c>
      <c r="E58" s="302">
        <f t="shared" si="10"/>
        <v>7.30501699497626E-2</v>
      </c>
      <c r="F58" s="302">
        <f t="shared" si="10"/>
        <v>7.40491730410055E-2</v>
      </c>
      <c r="G58" s="302">
        <f t="shared" si="10"/>
        <v>7.5299273327873048E-2</v>
      </c>
      <c r="H58" s="302">
        <f t="shared" si="10"/>
        <v>9.3396707692278771E-2</v>
      </c>
      <c r="I58" s="302">
        <f t="shared" si="10"/>
        <v>9.8275294244406758E-2</v>
      </c>
      <c r="J58" s="302">
        <f t="shared" si="10"/>
        <v>8.9095713360080417E-2</v>
      </c>
      <c r="K58" s="302">
        <f t="shared" si="10"/>
        <v>9.4400838501333753E-2</v>
      </c>
      <c r="L58" s="302">
        <f t="shared" si="10"/>
        <v>0.10396436237325843</v>
      </c>
      <c r="M58" s="302">
        <f t="shared" si="10"/>
        <v>9.1252037586936438E-2</v>
      </c>
      <c r="N58" s="302">
        <f t="shared" si="10"/>
        <v>7.4775802562769916E-2</v>
      </c>
      <c r="O58" s="302">
        <f t="shared" si="10"/>
        <v>7.2839779055696871E-2</v>
      </c>
      <c r="P58" s="302">
        <f t="shared" si="10"/>
        <v>8.1906182086736917E-2</v>
      </c>
      <c r="Q58" s="302">
        <f t="shared" si="10"/>
        <v>8.1528672043099396E-2</v>
      </c>
      <c r="R58" s="302">
        <f t="shared" si="10"/>
        <v>8.0985388060398678E-2</v>
      </c>
      <c r="S58" s="302">
        <f t="shared" si="10"/>
        <v>9.2875200508414413E-2</v>
      </c>
      <c r="T58" s="302">
        <f t="shared" si="10"/>
        <v>9.1069052268453549E-2</v>
      </c>
      <c r="U58" s="302">
        <f t="shared" si="10"/>
        <v>8.0003290756850212E-2</v>
      </c>
      <c r="V58" s="302">
        <f t="shared" si="10"/>
        <v>7.3439619008396392E-2</v>
      </c>
      <c r="W58" s="302">
        <f t="shared" si="10"/>
        <v>8.0813091357899103E-2</v>
      </c>
      <c r="X58" s="302">
        <f t="shared" si="10"/>
        <v>8.3725603344431618E-2</v>
      </c>
      <c r="Y58" s="302">
        <f t="shared" si="10"/>
        <v>8.8460007041132022E-2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9.909929898297952E-2</v>
      </c>
      <c r="C59" s="302">
        <f t="shared" si="11"/>
        <v>9.4278127593543246E-2</v>
      </c>
      <c r="D59" s="302">
        <f t="shared" si="11"/>
        <v>8.7706152464944426E-2</v>
      </c>
      <c r="E59" s="302">
        <f t="shared" si="11"/>
        <v>8.2551542698710956E-2</v>
      </c>
      <c r="F59" s="302">
        <f t="shared" si="11"/>
        <v>8.60327983915678E-2</v>
      </c>
      <c r="G59" s="302">
        <f t="shared" si="11"/>
        <v>7.5865260792453301E-2</v>
      </c>
      <c r="H59" s="302">
        <f t="shared" si="11"/>
        <v>6.8364660700021548E-2</v>
      </c>
      <c r="I59" s="302">
        <f t="shared" si="11"/>
        <v>6.6856470185678515E-2</v>
      </c>
      <c r="J59" s="302">
        <f t="shared" si="11"/>
        <v>7.2445988451028204E-2</v>
      </c>
      <c r="K59" s="302">
        <f t="shared" si="11"/>
        <v>7.2934851614770035E-2</v>
      </c>
      <c r="L59" s="302">
        <f t="shared" si="11"/>
        <v>6.7107876115137147E-2</v>
      </c>
      <c r="M59" s="302">
        <f t="shared" si="11"/>
        <v>7.6298236527361271E-2</v>
      </c>
      <c r="N59" s="302">
        <f t="shared" si="11"/>
        <v>8.580394323366089E-2</v>
      </c>
      <c r="O59" s="302">
        <f t="shared" si="11"/>
        <v>8.7147476963647205E-2</v>
      </c>
      <c r="P59" s="302">
        <f t="shared" si="11"/>
        <v>7.4758750917744587E-2</v>
      </c>
      <c r="Q59" s="302">
        <f t="shared" si="11"/>
        <v>7.9469463682310754E-2</v>
      </c>
      <c r="R59" s="302">
        <f t="shared" si="11"/>
        <v>7.9655289912463748E-2</v>
      </c>
      <c r="S59" s="302">
        <f t="shared" si="11"/>
        <v>6.4866473920313888E-2</v>
      </c>
      <c r="T59" s="302">
        <f t="shared" si="11"/>
        <v>6.5917805900536461E-2</v>
      </c>
      <c r="U59" s="302">
        <f t="shared" si="11"/>
        <v>7.6019622653559757E-2</v>
      </c>
      <c r="V59" s="302">
        <f t="shared" si="11"/>
        <v>8.0912294579527727E-2</v>
      </c>
      <c r="W59" s="302">
        <f t="shared" si="11"/>
        <v>7.4646758184747142E-2</v>
      </c>
      <c r="X59" s="302">
        <f t="shared" si="11"/>
        <v>7.2760344042602274E-2</v>
      </c>
      <c r="Y59" s="302">
        <f t="shared" si="11"/>
        <v>7.1336617786807222E-2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7.0275707918815281E-2</v>
      </c>
      <c r="C60" s="301">
        <f t="shared" si="12"/>
        <v>7.6863146859197554E-2</v>
      </c>
      <c r="D60" s="301">
        <f t="shared" si="12"/>
        <v>7.6022779116171668E-2</v>
      </c>
      <c r="E60" s="301">
        <f t="shared" si="12"/>
        <v>8.0560724847791296E-2</v>
      </c>
      <c r="F60" s="301">
        <f t="shared" si="12"/>
        <v>8.0997170009998315E-2</v>
      </c>
      <c r="G60" s="301">
        <f t="shared" si="12"/>
        <v>7.6475150804795292E-2</v>
      </c>
      <c r="H60" s="301">
        <f t="shared" si="12"/>
        <v>8.1089345042886202E-2</v>
      </c>
      <c r="I60" s="301">
        <f t="shared" si="12"/>
        <v>8.2345460153622999E-2</v>
      </c>
      <c r="J60" s="301">
        <f t="shared" si="12"/>
        <v>8.1098676914307888E-2</v>
      </c>
      <c r="K60" s="301">
        <f t="shared" si="12"/>
        <v>8.4542442523706324E-2</v>
      </c>
      <c r="L60" s="301">
        <f t="shared" si="12"/>
        <v>8.6438544104051621E-2</v>
      </c>
      <c r="M60" s="301">
        <f t="shared" si="12"/>
        <v>8.2985423144108464E-2</v>
      </c>
      <c r="N60" s="301">
        <f t="shared" si="12"/>
        <v>8.2647207490755936E-2</v>
      </c>
      <c r="O60" s="301">
        <f t="shared" si="12"/>
        <v>8.2326727996073407E-2</v>
      </c>
      <c r="P60" s="301">
        <f t="shared" si="12"/>
        <v>8.0380459213029026E-2</v>
      </c>
      <c r="Q60" s="301">
        <f t="shared" si="12"/>
        <v>8.0971560930911679E-2</v>
      </c>
      <c r="R60" s="301">
        <f t="shared" si="12"/>
        <v>8.1959826872275057E-2</v>
      </c>
      <c r="S60" s="301">
        <f t="shared" si="12"/>
        <v>8.0240452641701834E-2</v>
      </c>
      <c r="T60" s="301">
        <f t="shared" si="12"/>
        <v>7.9980409499731786E-2</v>
      </c>
      <c r="U60" s="301">
        <f t="shared" si="12"/>
        <v>7.9472916183694522E-2</v>
      </c>
      <c r="V60" s="301">
        <f t="shared" si="12"/>
        <v>7.8534884204662356E-2</v>
      </c>
      <c r="W60" s="301">
        <f t="shared" si="12"/>
        <v>7.9205941139157257E-2</v>
      </c>
      <c r="X60" s="301">
        <f t="shared" si="12"/>
        <v>7.9669865998524811E-2</v>
      </c>
      <c r="Y60" s="301">
        <f t="shared" si="12"/>
        <v>7.9063750787741915E-2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4.9263494012119241E-2</v>
      </c>
      <c r="C61" s="302">
        <f t="shared" si="13"/>
        <v>5.540885079231303E-2</v>
      </c>
      <c r="D61" s="302">
        <f t="shared" si="13"/>
        <v>5.5646567034224118E-2</v>
      </c>
      <c r="E61" s="302">
        <f t="shared" si="13"/>
        <v>5.9795215603822324E-2</v>
      </c>
      <c r="F61" s="302">
        <f t="shared" si="13"/>
        <v>5.9486568094479296E-2</v>
      </c>
      <c r="G61" s="302">
        <f t="shared" si="13"/>
        <v>5.6727752923090471E-2</v>
      </c>
      <c r="H61" s="302">
        <f t="shared" si="13"/>
        <v>6.0675495407246996E-2</v>
      </c>
      <c r="I61" s="302">
        <f t="shared" si="13"/>
        <v>6.1662690283176523E-2</v>
      </c>
      <c r="J61" s="302">
        <f t="shared" si="13"/>
        <v>6.0379491688234789E-2</v>
      </c>
      <c r="K61" s="302">
        <f t="shared" si="13"/>
        <v>6.3014766405230335E-2</v>
      </c>
      <c r="L61" s="302">
        <f t="shared" si="13"/>
        <v>6.4908866895178122E-2</v>
      </c>
      <c r="M61" s="302">
        <f t="shared" si="13"/>
        <v>6.1222280771316383E-2</v>
      </c>
      <c r="N61" s="302">
        <f t="shared" si="13"/>
        <v>6.1058143730043986E-2</v>
      </c>
      <c r="O61" s="302">
        <f t="shared" si="13"/>
        <v>6.0730796859998576E-2</v>
      </c>
      <c r="P61" s="302">
        <f t="shared" si="13"/>
        <v>6.0038362740129768E-2</v>
      </c>
      <c r="Q61" s="302">
        <f t="shared" si="13"/>
        <v>5.9820618524681415E-2</v>
      </c>
      <c r="R61" s="302">
        <f t="shared" si="13"/>
        <v>6.0800944850538177E-2</v>
      </c>
      <c r="S61" s="302">
        <f t="shared" si="13"/>
        <v>6.0546643529807334E-2</v>
      </c>
      <c r="T61" s="302">
        <f t="shared" si="13"/>
        <v>6.028207861601128E-2</v>
      </c>
      <c r="U61" s="302">
        <f t="shared" si="13"/>
        <v>5.9125456113970486E-2</v>
      </c>
      <c r="V61" s="302">
        <f t="shared" si="13"/>
        <v>5.8058979750040755E-2</v>
      </c>
      <c r="W61" s="302">
        <f t="shared" si="13"/>
        <v>5.9016643832502998E-2</v>
      </c>
      <c r="X61" s="302">
        <f t="shared" si="13"/>
        <v>5.9502760011674177E-2</v>
      </c>
      <c r="Y61" s="302">
        <f t="shared" si="13"/>
        <v>5.8675523147877891E-2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2.1012213906696029E-2</v>
      </c>
      <c r="C62" s="302">
        <f t="shared" si="14"/>
        <v>2.1454296066884516E-2</v>
      </c>
      <c r="D62" s="302">
        <f t="shared" si="14"/>
        <v>2.037621208194754E-2</v>
      </c>
      <c r="E62" s="302">
        <f t="shared" si="14"/>
        <v>2.0765509243968968E-2</v>
      </c>
      <c r="F62" s="302">
        <f t="shared" si="14"/>
        <v>2.1510601915519029E-2</v>
      </c>
      <c r="G62" s="302">
        <f t="shared" si="14"/>
        <v>1.974739788170481E-2</v>
      </c>
      <c r="H62" s="302">
        <f t="shared" si="14"/>
        <v>2.0413849635639209E-2</v>
      </c>
      <c r="I62" s="302">
        <f t="shared" si="14"/>
        <v>2.0682769870446486E-2</v>
      </c>
      <c r="J62" s="302">
        <f t="shared" si="14"/>
        <v>2.0719185226073088E-2</v>
      </c>
      <c r="K62" s="302">
        <f t="shared" si="14"/>
        <v>2.1527676118475995E-2</v>
      </c>
      <c r="L62" s="302">
        <f t="shared" si="14"/>
        <v>2.1529677208873499E-2</v>
      </c>
      <c r="M62" s="302">
        <f t="shared" si="14"/>
        <v>2.1763142372792074E-2</v>
      </c>
      <c r="N62" s="302">
        <f t="shared" si="14"/>
        <v>2.158906376071195E-2</v>
      </c>
      <c r="O62" s="302">
        <f t="shared" si="14"/>
        <v>2.1595931136074831E-2</v>
      </c>
      <c r="P62" s="302">
        <f t="shared" si="14"/>
        <v>2.0342096472899255E-2</v>
      </c>
      <c r="Q62" s="302">
        <f t="shared" si="14"/>
        <v>2.115094240623026E-2</v>
      </c>
      <c r="R62" s="302">
        <f t="shared" si="14"/>
        <v>2.1158882021736877E-2</v>
      </c>
      <c r="S62" s="302">
        <f t="shared" si="14"/>
        <v>1.9693809111894497E-2</v>
      </c>
      <c r="T62" s="302">
        <f t="shared" si="14"/>
        <v>1.969833088372051E-2</v>
      </c>
      <c r="U62" s="302">
        <f t="shared" si="14"/>
        <v>2.0347460069724047E-2</v>
      </c>
      <c r="V62" s="302">
        <f t="shared" si="14"/>
        <v>2.0475904454621607E-2</v>
      </c>
      <c r="W62" s="302">
        <f t="shared" si="14"/>
        <v>2.0189297306654252E-2</v>
      </c>
      <c r="X62" s="302">
        <f t="shared" si="14"/>
        <v>2.016710598685063E-2</v>
      </c>
      <c r="Y62" s="302">
        <f t="shared" si="14"/>
        <v>2.0388227639864025E-2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0.21674473697270943</v>
      </c>
      <c r="C63" s="301">
        <f t="shared" si="15"/>
        <v>0.22359848425803397</v>
      </c>
      <c r="D63" s="301">
        <f t="shared" si="15"/>
        <v>0.21462308328417096</v>
      </c>
      <c r="E63" s="301">
        <f t="shared" si="15"/>
        <v>0.22228816092639078</v>
      </c>
      <c r="F63" s="301">
        <f t="shared" si="15"/>
        <v>0.22868853061796182</v>
      </c>
      <c r="G63" s="301">
        <f t="shared" si="15"/>
        <v>0.21594933445760905</v>
      </c>
      <c r="H63" s="301">
        <f t="shared" si="15"/>
        <v>0.23108766913185763</v>
      </c>
      <c r="I63" s="301">
        <f t="shared" si="15"/>
        <v>0.23590252061440756</v>
      </c>
      <c r="J63" s="301">
        <f t="shared" si="15"/>
        <v>0.23077385973015524</v>
      </c>
      <c r="K63" s="301">
        <f t="shared" si="15"/>
        <v>0.23905098588014834</v>
      </c>
      <c r="L63" s="301">
        <f t="shared" si="15"/>
        <v>0.24438891212627936</v>
      </c>
      <c r="M63" s="301">
        <f t="shared" si="15"/>
        <v>0.23935753444899671</v>
      </c>
      <c r="N63" s="301">
        <f t="shared" si="15"/>
        <v>0.22939963685204406</v>
      </c>
      <c r="O63" s="301">
        <f t="shared" si="15"/>
        <v>0.22855322288477722</v>
      </c>
      <c r="P63" s="301">
        <f t="shared" si="15"/>
        <v>0.22380704714925925</v>
      </c>
      <c r="Q63" s="301">
        <f t="shared" si="15"/>
        <v>0.22999733675058595</v>
      </c>
      <c r="R63" s="301">
        <f t="shared" si="15"/>
        <v>0.22948668281837481</v>
      </c>
      <c r="S63" s="301">
        <f t="shared" si="15"/>
        <v>0.22534524918389751</v>
      </c>
      <c r="T63" s="301">
        <f t="shared" si="15"/>
        <v>0.22426694024141433</v>
      </c>
      <c r="U63" s="301">
        <f t="shared" si="15"/>
        <v>0.22288987630058568</v>
      </c>
      <c r="V63" s="301">
        <f t="shared" si="15"/>
        <v>0.22050273369703452</v>
      </c>
      <c r="W63" s="301">
        <f t="shared" si="15"/>
        <v>0.22208549934663746</v>
      </c>
      <c r="X63" s="301">
        <f t="shared" si="15"/>
        <v>0.22355135341004836</v>
      </c>
      <c r="Y63" s="301">
        <f t="shared" si="15"/>
        <v>0.22828089261134174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7.5174309854167232E-2</v>
      </c>
      <c r="C64" s="302">
        <f t="shared" si="16"/>
        <v>8.8915444838686505E-2</v>
      </c>
      <c r="D64" s="302">
        <f t="shared" si="16"/>
        <v>8.9328579762821783E-2</v>
      </c>
      <c r="E64" s="302">
        <f t="shared" si="16"/>
        <v>0.10435738564251799</v>
      </c>
      <c r="F64" s="302">
        <f t="shared" si="16"/>
        <v>0.10578453291572214</v>
      </c>
      <c r="G64" s="302">
        <f t="shared" si="16"/>
        <v>0.10757039046839005</v>
      </c>
      <c r="H64" s="302">
        <f t="shared" si="16"/>
        <v>0.13342386813182686</v>
      </c>
      <c r="I64" s="302">
        <f t="shared" si="16"/>
        <v>0.14039327749200969</v>
      </c>
      <c r="J64" s="302">
        <f t="shared" si="16"/>
        <v>0.1272795905144006</v>
      </c>
      <c r="K64" s="302">
        <f t="shared" si="16"/>
        <v>0.13485834071619107</v>
      </c>
      <c r="L64" s="302">
        <f t="shared" si="16"/>
        <v>0.14852051767608349</v>
      </c>
      <c r="M64" s="302">
        <f t="shared" si="16"/>
        <v>0.13036005369562348</v>
      </c>
      <c r="N64" s="302">
        <f t="shared" si="16"/>
        <v>0.10682257508967136</v>
      </c>
      <c r="O64" s="302">
        <f t="shared" si="16"/>
        <v>0.10405682722242411</v>
      </c>
      <c r="P64" s="302">
        <f t="shared" si="16"/>
        <v>0.11700883155248126</v>
      </c>
      <c r="Q64" s="302">
        <f t="shared" si="16"/>
        <v>0.11646953149014204</v>
      </c>
      <c r="R64" s="302">
        <f t="shared" si="16"/>
        <v>0.11569341151485522</v>
      </c>
      <c r="S64" s="302">
        <f t="shared" si="16"/>
        <v>0.13267885786916342</v>
      </c>
      <c r="T64" s="302">
        <f t="shared" si="16"/>
        <v>0.13009864609779082</v>
      </c>
      <c r="U64" s="302">
        <f t="shared" si="16"/>
        <v>0.11429041536692884</v>
      </c>
      <c r="V64" s="302">
        <f t="shared" si="16"/>
        <v>0.10491374144056631</v>
      </c>
      <c r="W64" s="302">
        <f t="shared" si="16"/>
        <v>0.11544727336842728</v>
      </c>
      <c r="X64" s="302">
        <f t="shared" si="16"/>
        <v>0.11960800477775944</v>
      </c>
      <c r="Y64" s="302">
        <f t="shared" si="16"/>
        <v>0.12637143863018863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0.1415704271185422</v>
      </c>
      <c r="C65" s="302">
        <f t="shared" si="17"/>
        <v>0.13468303941934748</v>
      </c>
      <c r="D65" s="302">
        <f t="shared" si="17"/>
        <v>0.12529450352134916</v>
      </c>
      <c r="E65" s="302">
        <f t="shared" si="17"/>
        <v>0.11793077528387277</v>
      </c>
      <c r="F65" s="302">
        <f t="shared" si="17"/>
        <v>0.12290399770223968</v>
      </c>
      <c r="G65" s="302">
        <f t="shared" si="17"/>
        <v>0.10837894398921903</v>
      </c>
      <c r="H65" s="302">
        <f t="shared" si="17"/>
        <v>9.7663801000030762E-2</v>
      </c>
      <c r="I65" s="302">
        <f t="shared" si="17"/>
        <v>9.5509243122397891E-2</v>
      </c>
      <c r="J65" s="302">
        <f t="shared" si="17"/>
        <v>0.10349426921575465</v>
      </c>
      <c r="K65" s="302">
        <f t="shared" si="17"/>
        <v>0.10419264516395724</v>
      </c>
      <c r="L65" s="302">
        <f t="shared" si="17"/>
        <v>9.586839445019589E-2</v>
      </c>
      <c r="M65" s="302">
        <f t="shared" si="17"/>
        <v>0.10899748075337325</v>
      </c>
      <c r="N65" s="302">
        <f t="shared" si="17"/>
        <v>0.12257706176237269</v>
      </c>
      <c r="O65" s="302">
        <f t="shared" si="17"/>
        <v>0.1244963956623531</v>
      </c>
      <c r="P65" s="302">
        <f t="shared" si="17"/>
        <v>0.10679821559677798</v>
      </c>
      <c r="Q65" s="302">
        <f t="shared" si="17"/>
        <v>0.1135278052604439</v>
      </c>
      <c r="R65" s="302">
        <f t="shared" si="17"/>
        <v>0.11379327130351959</v>
      </c>
      <c r="S65" s="302">
        <f t="shared" si="17"/>
        <v>9.2666391314734101E-2</v>
      </c>
      <c r="T65" s="302">
        <f t="shared" si="17"/>
        <v>9.4168294143623543E-2</v>
      </c>
      <c r="U65" s="302">
        <f t="shared" si="17"/>
        <v>0.10859946093365683</v>
      </c>
      <c r="V65" s="302">
        <f t="shared" si="17"/>
        <v>0.11558899225646821</v>
      </c>
      <c r="W65" s="302">
        <f t="shared" si="17"/>
        <v>0.10663822597821017</v>
      </c>
      <c r="X65" s="302">
        <f t="shared" si="17"/>
        <v>0.10394334863228893</v>
      </c>
      <c r="Y65" s="302">
        <f t="shared" si="17"/>
        <v>0.10190945398115314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0.26850340724002886</v>
      </c>
      <c r="C66" s="301">
        <f t="shared" si="18"/>
        <v>0.24349178593391338</v>
      </c>
      <c r="D66" s="301">
        <f t="shared" si="18"/>
        <v>0.27412555178245984</v>
      </c>
      <c r="E66" s="301">
        <f t="shared" si="18"/>
        <v>0.25023017478005355</v>
      </c>
      <c r="F66" s="301">
        <f t="shared" si="18"/>
        <v>0.22872251688507453</v>
      </c>
      <c r="G66" s="301">
        <f t="shared" si="18"/>
        <v>0.27962739348510901</v>
      </c>
      <c r="H66" s="301">
        <f t="shared" si="18"/>
        <v>0.23894887401839804</v>
      </c>
      <c r="I66" s="301">
        <f t="shared" si="18"/>
        <v>0.22559515634744362</v>
      </c>
      <c r="J66" s="301">
        <f t="shared" si="18"/>
        <v>0.23541787489111018</v>
      </c>
      <c r="K66" s="301">
        <f t="shared" si="18"/>
        <v>0.20612997964969854</v>
      </c>
      <c r="L66" s="301">
        <f t="shared" si="18"/>
        <v>0.19455714760082915</v>
      </c>
      <c r="M66" s="301">
        <f t="shared" si="18"/>
        <v>0.20465623990733897</v>
      </c>
      <c r="N66" s="301">
        <f t="shared" si="18"/>
        <v>0.22468461739174594</v>
      </c>
      <c r="O66" s="301">
        <f t="shared" si="18"/>
        <v>0.2264470103752082</v>
      </c>
      <c r="P66" s="301">
        <f t="shared" si="18"/>
        <v>0.25344291949542086</v>
      </c>
      <c r="Q66" s="301">
        <f t="shared" si="18"/>
        <v>0.23165313735020091</v>
      </c>
      <c r="R66" s="301">
        <f t="shared" si="18"/>
        <v>0.23110130265193782</v>
      </c>
      <c r="S66" s="301">
        <f t="shared" si="18"/>
        <v>0.25914799635368269</v>
      </c>
      <c r="T66" s="301">
        <f t="shared" si="18"/>
        <v>0.26128479113133518</v>
      </c>
      <c r="U66" s="301">
        <f t="shared" si="18"/>
        <v>0.25583682275953706</v>
      </c>
      <c r="V66" s="301">
        <f t="shared" si="18"/>
        <v>0.2594051276387343</v>
      </c>
      <c r="W66" s="301">
        <f t="shared" si="18"/>
        <v>0.25953254675345483</v>
      </c>
      <c r="X66" s="301">
        <f t="shared" si="18"/>
        <v>0.25681332558716191</v>
      </c>
      <c r="Y66" s="301">
        <f t="shared" si="18"/>
        <v>0.24652990476732203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9.8881006619745943E-2</v>
      </c>
      <c r="C67" s="301">
        <f t="shared" si="19"/>
        <v>0.10096139325592704</v>
      </c>
      <c r="D67" s="301">
        <f t="shared" si="19"/>
        <v>9.5888056856223688E-2</v>
      </c>
      <c r="E67" s="301">
        <f t="shared" si="19"/>
        <v>9.7720043501030363E-2</v>
      </c>
      <c r="F67" s="301">
        <f t="shared" si="19"/>
        <v>0.10122636195538359</v>
      </c>
      <c r="G67" s="301">
        <f t="shared" si="19"/>
        <v>9.2928931208022592E-2</v>
      </c>
      <c r="H67" s="301">
        <f t="shared" si="19"/>
        <v>9.6065174755949154E-2</v>
      </c>
      <c r="I67" s="301">
        <f t="shared" si="19"/>
        <v>9.7330681743277581E-2</v>
      </c>
      <c r="J67" s="301">
        <f t="shared" si="19"/>
        <v>9.7502048122696888E-2</v>
      </c>
      <c r="K67" s="301">
        <f t="shared" si="19"/>
        <v>0.10130671114576938</v>
      </c>
      <c r="L67" s="301">
        <f t="shared" si="19"/>
        <v>0.10131612804175759</v>
      </c>
      <c r="M67" s="301">
        <f t="shared" si="19"/>
        <v>0.10241478763666856</v>
      </c>
      <c r="N67" s="301">
        <f t="shared" si="19"/>
        <v>0.10159559416805623</v>
      </c>
      <c r="O67" s="301">
        <f t="shared" si="19"/>
        <v>0.10162791122858739</v>
      </c>
      <c r="P67" s="301">
        <f t="shared" si="19"/>
        <v>9.5727512813643556E-2</v>
      </c>
      <c r="Q67" s="301">
        <f t="shared" si="19"/>
        <v>9.9533846617554156E-2</v>
      </c>
      <c r="R67" s="301">
        <f t="shared" si="19"/>
        <v>9.9571209514055889E-2</v>
      </c>
      <c r="S67" s="301">
        <f t="shared" si="19"/>
        <v>9.2676748761856415E-2</v>
      </c>
      <c r="T67" s="301">
        <f t="shared" si="19"/>
        <v>9.2698027688096457E-2</v>
      </c>
      <c r="U67" s="301">
        <f t="shared" si="19"/>
        <v>9.5752753269289587E-2</v>
      </c>
      <c r="V67" s="301">
        <f t="shared" si="19"/>
        <v>9.6357197433513467E-2</v>
      </c>
      <c r="W67" s="301">
        <f t="shared" si="19"/>
        <v>9.5008457913667035E-2</v>
      </c>
      <c r="X67" s="301">
        <f t="shared" si="19"/>
        <v>9.4904028173414645E-2</v>
      </c>
      <c r="Y67" s="301">
        <f t="shared" si="19"/>
        <v>9.5944600658183582E-2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6.6957835314843464E-2</v>
      </c>
      <c r="C68" s="235">
        <f t="shared" si="20"/>
        <v>6.836658094293252E-2</v>
      </c>
      <c r="D68" s="235">
        <f t="shared" si="20"/>
        <v>6.4931142381364493E-2</v>
      </c>
      <c r="E68" s="235">
        <f t="shared" si="20"/>
        <v>6.6171682544286584E-2</v>
      </c>
      <c r="F68" s="235">
        <f t="shared" si="20"/>
        <v>6.8546006002893983E-2</v>
      </c>
      <c r="G68" s="235">
        <f t="shared" si="20"/>
        <v>6.2927353639709305E-2</v>
      </c>
      <c r="H68" s="235">
        <f t="shared" si="20"/>
        <v>6.505107877326162E-2</v>
      </c>
      <c r="I68" s="235">
        <f t="shared" si="20"/>
        <v>6.5908024018299205E-2</v>
      </c>
      <c r="J68" s="235">
        <f t="shared" si="20"/>
        <v>6.6024065735550155E-2</v>
      </c>
      <c r="K68" s="235">
        <f t="shared" si="20"/>
        <v>6.8600414913578114E-2</v>
      </c>
      <c r="L68" s="235">
        <f t="shared" si="20"/>
        <v>6.8606791618188209E-2</v>
      </c>
      <c r="M68" s="235">
        <f t="shared" si="20"/>
        <v>6.9350755203692702E-2</v>
      </c>
      <c r="N68" s="235">
        <f t="shared" si="20"/>
        <v>6.8796033693086719E-2</v>
      </c>
      <c r="O68" s="235">
        <f t="shared" si="20"/>
        <v>6.8817917374198817E-2</v>
      </c>
      <c r="P68" s="235">
        <f t="shared" si="20"/>
        <v>6.4822429070979209E-2</v>
      </c>
      <c r="Q68" s="235">
        <f t="shared" si="20"/>
        <v>6.7399909627742408E-2</v>
      </c>
      <c r="R68" s="235">
        <f t="shared" si="20"/>
        <v>6.7425210125344234E-2</v>
      </c>
      <c r="S68" s="235">
        <f t="shared" si="20"/>
        <v>6.2756586863794234E-2</v>
      </c>
      <c r="T68" s="235">
        <f t="shared" si="20"/>
        <v>6.2770996009570243E-2</v>
      </c>
      <c r="U68" s="235">
        <f t="shared" si="20"/>
        <v>6.4839520788895447E-2</v>
      </c>
      <c r="V68" s="235">
        <f t="shared" si="20"/>
        <v>6.5248823588175797E-2</v>
      </c>
      <c r="W68" s="235">
        <f t="shared" si="20"/>
        <v>6.4335516960950773E-2</v>
      </c>
      <c r="X68" s="235">
        <f t="shared" si="20"/>
        <v>6.4264801769137639E-2</v>
      </c>
      <c r="Y68" s="235">
        <f t="shared" si="20"/>
        <v>6.4969431338052261E-2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25.868121417873958</v>
      </c>
      <c r="C72" s="322">
        <f t="shared" si="21"/>
        <v>27.050993014354059</v>
      </c>
      <c r="D72" s="322">
        <f t="shared" si="21"/>
        <v>27.358143238711229</v>
      </c>
      <c r="E72" s="322">
        <f t="shared" si="21"/>
        <v>30.318407752089229</v>
      </c>
      <c r="F72" s="322">
        <f t="shared" si="21"/>
        <v>29.668429317156548</v>
      </c>
      <c r="G72" s="322">
        <f t="shared" si="21"/>
        <v>29.042527615072668</v>
      </c>
      <c r="H72" s="322">
        <f t="shared" si="21"/>
        <v>27.235529360679934</v>
      </c>
      <c r="I72" s="322">
        <f t="shared" si="21"/>
        <v>25.847240732024662</v>
      </c>
      <c r="J72" s="322">
        <f t="shared" si="21"/>
        <v>27.25291567547109</v>
      </c>
      <c r="K72" s="322">
        <f t="shared" si="21"/>
        <v>28.601577133600909</v>
      </c>
      <c r="L72" s="322">
        <f t="shared" si="21"/>
        <v>28.208621376604412</v>
      </c>
      <c r="M72" s="322">
        <f t="shared" si="21"/>
        <v>26.04568037210819</v>
      </c>
      <c r="N72" s="322">
        <f t="shared" si="21"/>
        <v>25.856605727825048</v>
      </c>
      <c r="O72" s="322">
        <f t="shared" si="21"/>
        <v>26.491190355758476</v>
      </c>
      <c r="P72" s="322">
        <f t="shared" si="21"/>
        <v>24.818192207771872</v>
      </c>
      <c r="Q72" s="322">
        <f t="shared" si="21"/>
        <v>23.987117146307217</v>
      </c>
      <c r="R72" s="322">
        <f t="shared" si="21"/>
        <v>23.737952645081467</v>
      </c>
      <c r="S72" s="322">
        <f t="shared" si="21"/>
        <v>23.500397149372759</v>
      </c>
      <c r="T72" s="322">
        <f t="shared" si="21"/>
        <v>23.003544119985047</v>
      </c>
      <c r="U72" s="322">
        <f t="shared" si="21"/>
        <v>22.716965646440059</v>
      </c>
      <c r="V72" s="322">
        <f t="shared" si="21"/>
        <v>22.967783633906759</v>
      </c>
      <c r="W72" s="322">
        <f t="shared" si="21"/>
        <v>22.928936075544879</v>
      </c>
      <c r="X72" s="322">
        <f t="shared" si="21"/>
        <v>21.739299828770037</v>
      </c>
      <c r="Y72" s="322">
        <f t="shared" si="21"/>
        <v>20.779062437262574</v>
      </c>
      <c r="DA72" s="95"/>
    </row>
    <row r="73" spans="1:105" ht="12" customHeight="1" x14ac:dyDescent="0.25">
      <c r="A73" s="55" t="s">
        <v>91</v>
      </c>
      <c r="B73" s="334">
        <f>IF(B$6=0,0,B$6/MAE!B$5*1000)</f>
        <v>0.53288872607524751</v>
      </c>
      <c r="C73" s="334">
        <f>IF(C$6=0,0,C$6/MAE!C$5*1000)</f>
        <v>0.56898040493448676</v>
      </c>
      <c r="D73" s="334">
        <f>IF(D$6=0,0,D$6/MAE!D$5*1000)</f>
        <v>0.54652483215713621</v>
      </c>
      <c r="E73" s="334">
        <f>IF(E$6=0,0,E$6/MAE!E$5*1000)</f>
        <v>0.61723252592002831</v>
      </c>
      <c r="F73" s="334">
        <f>IF(F$6=0,0,F$6/MAE!F$5*1000)</f>
        <v>0.62567232598045897</v>
      </c>
      <c r="G73" s="334">
        <f>IF(G$6=0,0,G$6/MAE!G$5*1000)</f>
        <v>0.56226896892670508</v>
      </c>
      <c r="H73" s="334">
        <f>IF(H$6=0,0,H$6/MAE!H$5*1000)</f>
        <v>0.54508039325093793</v>
      </c>
      <c r="I73" s="334">
        <f>IF(I$6=0,0,I$6/MAE!I$5*1000)</f>
        <v>0.52411032533970281</v>
      </c>
      <c r="J73" s="334">
        <f>IF(J$6=0,0,J$6/MAE!J$5*1000)</f>
        <v>0.55358647826532958</v>
      </c>
      <c r="K73" s="334">
        <f>IF(K$6=0,0,K$6/MAE!K$5*1000)</f>
        <v>0.60365244020565634</v>
      </c>
      <c r="L73" s="334">
        <f>IF(L$6=0,0,L$6/MAE!L$5*1000)</f>
        <v>0.5954142281819822</v>
      </c>
      <c r="M73" s="334">
        <f>IF(M$6=0,0,M$6/MAE!M$5*1000)</f>
        <v>0.55572142170041805</v>
      </c>
      <c r="N73" s="334">
        <f>IF(N$6=0,0,N$6/MAE!N$5*1000)</f>
        <v>0.54727442126823989</v>
      </c>
      <c r="O73" s="334">
        <f>IF(O$6=0,0,O$6/MAE!O$5*1000)</f>
        <v>0.56088423787804864</v>
      </c>
      <c r="P73" s="334">
        <f>IF(P$6=0,0,P$6/MAE!P$5*1000)</f>
        <v>0.49495496095436453</v>
      </c>
      <c r="Q73" s="334">
        <f>IF(Q$6=0,0,Q$6/MAE!Q$5*1000)</f>
        <v>0.49740209142455127</v>
      </c>
      <c r="R73" s="334">
        <f>IF(R$6=0,0,R$6/MAE!R$5*1000)</f>
        <v>0.49242013672044666</v>
      </c>
      <c r="S73" s="334">
        <f>IF(S$6=0,0,S$6/MAE!S$5*1000)</f>
        <v>0.45373758383672175</v>
      </c>
      <c r="T73" s="334">
        <f>IF(T$6=0,0,T$6/MAE!T$5*1000)</f>
        <v>0.44424649369973401</v>
      </c>
      <c r="U73" s="334">
        <f>IF(U$6=0,0,U$6/MAE!U$5*1000)</f>
        <v>0.45316916803552126</v>
      </c>
      <c r="V73" s="334">
        <f>IF(V$6=0,0,V$6/MAE!V$5*1000)</f>
        <v>0.46106484629636901</v>
      </c>
      <c r="W73" s="334">
        <f>IF(W$6=0,0,W$6/MAE!W$5*1000)</f>
        <v>0.45384226211220174</v>
      </c>
      <c r="X73" s="334">
        <f>IF(X$6=0,0,X$6/MAE!X$5*1000)</f>
        <v>0.42982231737914617</v>
      </c>
      <c r="Y73" s="334">
        <f>IF(Y$6=0,0,Y$6/MAE!Y$5*1000)</f>
        <v>0.41534142658221263</v>
      </c>
      <c r="DA73" s="67"/>
    </row>
    <row r="74" spans="1:105" ht="12" customHeight="1" x14ac:dyDescent="0.25">
      <c r="A74" s="173" t="s">
        <v>92</v>
      </c>
      <c r="B74" s="335">
        <f>IF(B$7=0,0,B$7/MAE!B$5*1000)</f>
        <v>0.72472866746233633</v>
      </c>
      <c r="C74" s="335">
        <f>IF(C$7=0,0,C$7/MAE!C$5*1000)</f>
        <v>0.77381335071090185</v>
      </c>
      <c r="D74" s="335">
        <f>IF(D$7=0,0,D$7/MAE!D$5*1000)</f>
        <v>0.74327377173370524</v>
      </c>
      <c r="E74" s="335">
        <f>IF(E$7=0,0,E$7/MAE!E$5*1000)</f>
        <v>0.83943623525123867</v>
      </c>
      <c r="F74" s="335">
        <f>IF(F$7=0,0,F$7/MAE!F$5*1000)</f>
        <v>0.85091436333342418</v>
      </c>
      <c r="G74" s="335">
        <f>IF(G$7=0,0,G$7/MAE!G$5*1000)</f>
        <v>0.76468579774031886</v>
      </c>
      <c r="H74" s="335">
        <f>IF(H$7=0,0,H$7/MAE!H$5*1000)</f>
        <v>0.74130933482127537</v>
      </c>
      <c r="I74" s="335">
        <f>IF(I$7=0,0,I$7/MAE!I$5*1000)</f>
        <v>0.71279004246199573</v>
      </c>
      <c r="J74" s="335">
        <f>IF(J$7=0,0,J$7/MAE!J$5*1000)</f>
        <v>0.75287761044084833</v>
      </c>
      <c r="K74" s="335">
        <f>IF(K$7=0,0,K$7/MAE!K$5*1000)</f>
        <v>0.82096731867969275</v>
      </c>
      <c r="L74" s="335">
        <f>IF(L$7=0,0,L$7/MAE!L$5*1000)</f>
        <v>0.80976335032749591</v>
      </c>
      <c r="M74" s="335">
        <f>IF(M$7=0,0,M$7/MAE!M$5*1000)</f>
        <v>0.75578113351256881</v>
      </c>
      <c r="N74" s="335">
        <f>IF(N$7=0,0,N$7/MAE!N$5*1000)</f>
        <v>0.74429321292480644</v>
      </c>
      <c r="O74" s="335">
        <f>IF(O$7=0,0,O$7/MAE!O$5*1000)</f>
        <v>0.7628025635141461</v>
      </c>
      <c r="P74" s="335">
        <f>IF(P$7=0,0,P$7/MAE!P$5*1000)</f>
        <v>0.67313874689793596</v>
      </c>
      <c r="Q74" s="335">
        <f>IF(Q$7=0,0,Q$7/MAE!Q$5*1000)</f>
        <v>0.67646684433738957</v>
      </c>
      <c r="R74" s="335">
        <f>IF(R$7=0,0,R$7/MAE!R$5*1000)</f>
        <v>0.66969138593980759</v>
      </c>
      <c r="S74" s="335">
        <f>IF(S$7=0,0,S$7/MAE!S$5*1000)</f>
        <v>0.61708311401794191</v>
      </c>
      <c r="T74" s="335">
        <f>IF(T$7=0,0,T$7/MAE!T$5*1000)</f>
        <v>0.6041752314316382</v>
      </c>
      <c r="U74" s="335">
        <f>IF(U$7=0,0,U$7/MAE!U$5*1000)</f>
        <v>0.61631006852830894</v>
      </c>
      <c r="V74" s="335">
        <f>IF(V$7=0,0,V$7/MAE!V$5*1000)</f>
        <v>0.62704819096306208</v>
      </c>
      <c r="W74" s="335">
        <f>IF(W$7=0,0,W$7/MAE!W$5*1000)</f>
        <v>0.61722547647259418</v>
      </c>
      <c r="X74" s="335">
        <f>IF(X$7=0,0,X$7/MAE!X$5*1000)</f>
        <v>0.58455835163563863</v>
      </c>
      <c r="Y74" s="335">
        <f>IF(Y$7=0,0,Y$7/MAE!Y$5*1000)</f>
        <v>0.56486434015180909</v>
      </c>
      <c r="DA74" s="177"/>
    </row>
    <row r="75" spans="1:105" ht="12" customHeight="1" x14ac:dyDescent="0.25">
      <c r="A75" s="173" t="s">
        <v>93</v>
      </c>
      <c r="B75" s="335">
        <f>IF(B$8=0,0,B$8/MAE!B$5*1000)</f>
        <v>0.89525305980641534</v>
      </c>
      <c r="C75" s="335">
        <f>IF(C$8=0,0,C$8/MAE!C$5*1000)</f>
        <v>0.95588708028993774</v>
      </c>
      <c r="D75" s="335">
        <f>IF(D$8=0,0,D$8/MAE!D$5*1000)</f>
        <v>0.91816171802398883</v>
      </c>
      <c r="E75" s="335">
        <f>IF(E$8=0,0,E$8/MAE!E$5*1000)</f>
        <v>1.0369506435456475</v>
      </c>
      <c r="F75" s="335">
        <f>IF(F$8=0,0,F$8/MAE!F$5*1000)</f>
        <v>1.0511295076471707</v>
      </c>
      <c r="G75" s="335">
        <f>IF(G$8=0,0,G$8/MAE!G$5*1000)</f>
        <v>0.94461186779686468</v>
      </c>
      <c r="H75" s="335">
        <f>IF(H$8=0,0,H$8/MAE!H$5*1000)</f>
        <v>0.91573506066157573</v>
      </c>
      <c r="I75" s="335">
        <f>IF(I$8=0,0,I$8/MAE!I$5*1000)</f>
        <v>0.88050534657070056</v>
      </c>
      <c r="J75" s="335">
        <f>IF(J$8=0,0,J$8/MAE!J$5*1000)</f>
        <v>0.93002528348575364</v>
      </c>
      <c r="K75" s="335">
        <f>IF(K$8=0,0,K$8/MAE!K$5*1000)</f>
        <v>1.0141360995455024</v>
      </c>
      <c r="L75" s="335">
        <f>IF(L$8=0,0,L$8/MAE!L$5*1000)</f>
        <v>1.0002959033457299</v>
      </c>
      <c r="M75" s="335">
        <f>IF(M$8=0,0,M$8/MAE!M$5*1000)</f>
        <v>0.93361198845670268</v>
      </c>
      <c r="N75" s="335">
        <f>IF(N$8=0,0,N$8/MAE!N$5*1000)</f>
        <v>0.91942102773064316</v>
      </c>
      <c r="O75" s="335">
        <f>IF(O$8=0,0,O$8/MAE!O$5*1000)</f>
        <v>0.94228551963512164</v>
      </c>
      <c r="P75" s="335">
        <f>IF(P$8=0,0,P$8/MAE!P$5*1000)</f>
        <v>0.83152433440333251</v>
      </c>
      <c r="Q75" s="335">
        <f>IF(Q$8=0,0,Q$8/MAE!Q$5*1000)</f>
        <v>0.83563551359324584</v>
      </c>
      <c r="R75" s="335">
        <f>IF(R$8=0,0,R$8/MAE!R$5*1000)</f>
        <v>0.82726582969035056</v>
      </c>
      <c r="S75" s="335">
        <f>IF(S$8=0,0,S$8/MAE!S$5*1000)</f>
        <v>0.76227914084569282</v>
      </c>
      <c r="T75" s="335">
        <f>IF(T$8=0,0,T$8/MAE!T$5*1000)</f>
        <v>0.74633410941555278</v>
      </c>
      <c r="U75" s="335">
        <f>IF(U$8=0,0,U$8/MAE!U$5*1000)</f>
        <v>0.76132420229967579</v>
      </c>
      <c r="V75" s="335">
        <f>IF(V$8=0,0,V$8/MAE!V$5*1000)</f>
        <v>0.77458894177790016</v>
      </c>
      <c r="W75" s="335">
        <f>IF(W$8=0,0,W$8/MAE!W$5*1000)</f>
        <v>0.76245500034849867</v>
      </c>
      <c r="X75" s="335">
        <f>IF(X$8=0,0,X$8/MAE!X$5*1000)</f>
        <v>0.72210149319696537</v>
      </c>
      <c r="Y75" s="335">
        <f>IF(Y$8=0,0,Y$8/MAE!Y$5*1000)</f>
        <v>0.69777359665811745</v>
      </c>
      <c r="DA75" s="177"/>
    </row>
    <row r="76" spans="1:105" ht="12" customHeight="1" x14ac:dyDescent="0.25">
      <c r="A76" s="173" t="s">
        <v>94</v>
      </c>
      <c r="B76" s="335">
        <f>IF(B$9=0,0,B$9/MAE!B$5*1000)</f>
        <v>0.55420427511825721</v>
      </c>
      <c r="C76" s="335">
        <f>IF(C$9=0,0,C$9/MAE!C$5*1000)</f>
        <v>0.59173962113186607</v>
      </c>
      <c r="D76" s="335">
        <f>IF(D$9=0,0,D$9/MAE!D$5*1000)</f>
        <v>0.56838582544342175</v>
      </c>
      <c r="E76" s="335">
        <f>IF(E$9=0,0,E$9/MAE!E$5*1000)</f>
        <v>0.64192182695682931</v>
      </c>
      <c r="F76" s="335">
        <f>IF(F$9=0,0,F$9/MAE!F$5*1000)</f>
        <v>0.65069921901967731</v>
      </c>
      <c r="G76" s="335">
        <f>IF(G$9=0,0,G$9/MAE!G$5*1000)</f>
        <v>0.58475972768377327</v>
      </c>
      <c r="H76" s="335">
        <f>IF(H$9=0,0,H$9/MAE!H$5*1000)</f>
        <v>0.56688360898097545</v>
      </c>
      <c r="I76" s="335">
        <f>IF(I$9=0,0,I$9/MAE!I$5*1000)</f>
        <v>0.54507473835329079</v>
      </c>
      <c r="J76" s="335">
        <f>IF(J$9=0,0,J$9/MAE!J$5*1000)</f>
        <v>0.5757299373959428</v>
      </c>
      <c r="K76" s="335">
        <f>IF(K$9=0,0,K$9/MAE!K$5*1000)</f>
        <v>0.62779853781388273</v>
      </c>
      <c r="L76" s="335">
        <f>IF(L$9=0,0,L$9/MAE!L$5*1000)</f>
        <v>0.61923079730926145</v>
      </c>
      <c r="M76" s="335">
        <f>IF(M$9=0,0,M$9/MAE!M$5*1000)</f>
        <v>0.57795027856843506</v>
      </c>
      <c r="N76" s="335">
        <f>IF(N$9=0,0,N$9/MAE!N$5*1000)</f>
        <v>0.5691653981189696</v>
      </c>
      <c r="O76" s="335">
        <f>IF(O$9=0,0,O$9/MAE!O$5*1000)</f>
        <v>0.58331960739317046</v>
      </c>
      <c r="P76" s="335">
        <f>IF(P$9=0,0,P$9/MAE!P$5*1000)</f>
        <v>0.51475315939253907</v>
      </c>
      <c r="Q76" s="335">
        <f>IF(Q$9=0,0,Q$9/MAE!Q$5*1000)</f>
        <v>0.5172981750815332</v>
      </c>
      <c r="R76" s="335">
        <f>IF(R$9=0,0,R$9/MAE!R$5*1000)</f>
        <v>0.51211694218926462</v>
      </c>
      <c r="S76" s="335">
        <f>IF(S$9=0,0,S$9/MAE!S$5*1000)</f>
        <v>0.47188708719019085</v>
      </c>
      <c r="T76" s="335">
        <f>IF(T$9=0,0,T$9/MAE!T$5*1000)</f>
        <v>0.46201635344772324</v>
      </c>
      <c r="U76" s="335">
        <f>IF(U$9=0,0,U$9/MAE!U$5*1000)</f>
        <v>0.47129593475694209</v>
      </c>
      <c r="V76" s="335">
        <f>IF(V$9=0,0,V$9/MAE!V$5*1000)</f>
        <v>0.47950744014822377</v>
      </c>
      <c r="W76" s="335">
        <f>IF(W$9=0,0,W$9/MAE!W$5*1000)</f>
        <v>0.47199595259668975</v>
      </c>
      <c r="X76" s="335">
        <f>IF(X$9=0,0,X$9/MAE!X$5*1000)</f>
        <v>0.44701521007431183</v>
      </c>
      <c r="Y76" s="335">
        <f>IF(Y$9=0,0,Y$9/MAE!Y$5*1000)</f>
        <v>0.43195508364550123</v>
      </c>
      <c r="DA76" s="177"/>
    </row>
    <row r="77" spans="1:105" ht="12" customHeight="1" x14ac:dyDescent="0.25">
      <c r="A77" s="56" t="s">
        <v>95</v>
      </c>
      <c r="B77" s="336">
        <f>IF(B$10=0,0,B$10/MAE!B$5*1000)</f>
        <v>0.57600351209741285</v>
      </c>
      <c r="C77" s="336">
        <f>IF(C$10=0,0,C$10/MAE!C$5*1000)</f>
        <v>0.63160990033528597</v>
      </c>
      <c r="D77" s="336">
        <f>IF(D$10=0,0,D$10/MAE!D$5*1000)</f>
        <v>0.62080281835804652</v>
      </c>
      <c r="E77" s="336">
        <f>IF(E$10=0,0,E$10/MAE!E$5*1000)</f>
        <v>0.72785769495426156</v>
      </c>
      <c r="F77" s="336">
        <f>IF(F$10=0,0,F$10/MAE!F$5*1000)</f>
        <v>0.73002760293927693</v>
      </c>
      <c r="G77" s="336">
        <f>IF(G$10=0,0,G$10/MAE!G$5*1000)</f>
        <v>0.65570815386409109</v>
      </c>
      <c r="H77" s="336">
        <f>IF(H$10=0,0,H$10/MAE!H$5*1000)</f>
        <v>0.66257270190021889</v>
      </c>
      <c r="I77" s="336">
        <f>IF(I$10=0,0,I$10/MAE!I$5*1000)</f>
        <v>0.64044520148380002</v>
      </c>
      <c r="J77" s="336">
        <f>IF(J$10=0,0,J$10/MAE!J$5*1000)</f>
        <v>0.66639116106383844</v>
      </c>
      <c r="K77" s="336">
        <f>IF(K$10=0,0,K$10/MAE!K$5*1000)</f>
        <v>0.73842140284355562</v>
      </c>
      <c r="L77" s="336">
        <f>IF(L$10=0,0,L$10/MAE!L$5*1000)</f>
        <v>0.74453842340752974</v>
      </c>
      <c r="M77" s="336">
        <f>IF(M$10=0,0,M$10/MAE!M$5*1000)</f>
        <v>0.6588515818141607</v>
      </c>
      <c r="N77" s="336">
        <f>IF(N$10=0,0,N$10/MAE!N$5*1000)</f>
        <v>0.64060156413247105</v>
      </c>
      <c r="O77" s="336">
        <f>IF(O$10=0,0,O$10/MAE!O$5*1000)</f>
        <v>0.65390186885717472</v>
      </c>
      <c r="P77" s="336">
        <f>IF(P$10=0,0,P$10/MAE!P$5*1000)</f>
        <v>0.59174218012329893</v>
      </c>
      <c r="Q77" s="336">
        <f>IF(Q$10=0,0,Q$10/MAE!Q$5*1000)</f>
        <v>0.57823549268602137</v>
      </c>
      <c r="R77" s="336">
        <f>IF(R$10=0,0,R$10/MAE!R$5*1000)</f>
        <v>0.58005016556888345</v>
      </c>
      <c r="S77" s="336">
        <f>IF(S$10=0,0,S$10/MAE!S$5*1000)</f>
        <v>0.56420691909837095</v>
      </c>
      <c r="T77" s="336">
        <f>IF(T$10=0,0,T$10/MAE!T$5*1000)</f>
        <v>0.54993571409220554</v>
      </c>
      <c r="U77" s="336">
        <f>IF(U$10=0,0,U$10/MAE!U$5*1000)</f>
        <v>0.54172845260451075</v>
      </c>
      <c r="V77" s="336">
        <f>IF(V$10=0,0,V$10/MAE!V$5*1000)</f>
        <v>0.54252858369408052</v>
      </c>
      <c r="W77" s="336">
        <f>IF(W$10=0,0,W$10/MAE!W$5*1000)</f>
        <v>0.54620326457344115</v>
      </c>
      <c r="X77" s="336">
        <f>IF(X$10=0,0,X$10/MAE!X$5*1000)</f>
        <v>0.51892972160136974</v>
      </c>
      <c r="Y77" s="336">
        <f>IF(Y$10=0,0,Y$10/MAE!Y$5*1000)</f>
        <v>0.49606740901956747</v>
      </c>
      <c r="DA77" s="68"/>
    </row>
    <row r="78" spans="1:105" ht="12" customHeight="1" x14ac:dyDescent="0.25">
      <c r="A78" s="174" t="s">
        <v>2555</v>
      </c>
      <c r="B78" s="349">
        <f>IF(B$16=0,0,B$16/MAE!B$5*1000)</f>
        <v>3.9247454208866399</v>
      </c>
      <c r="C78" s="349">
        <f>IF(C$16=0,0,C$16/MAE!C$5*1000)</f>
        <v>4.2339927249789646</v>
      </c>
      <c r="D78" s="349">
        <f>IF(D$16=0,0,D$16/MAE!D$5*1000)</f>
        <v>4.1101823383755383</v>
      </c>
      <c r="E78" s="349">
        <f>IF(E$16=0,0,E$16/MAE!E$5*1000)</f>
        <v>4.7175961709998395</v>
      </c>
      <c r="F78" s="349">
        <f>IF(F$16=0,0,F$16/MAE!F$5*1000)</f>
        <v>4.7493806543983741</v>
      </c>
      <c r="G78" s="349">
        <f>IF(G$16=0,0,G$16/MAE!G$5*1000)</f>
        <v>4.3902001566091711</v>
      </c>
      <c r="H78" s="349">
        <f>IF(H$16=0,0,H$16/MAE!H$5*1000)</f>
        <v>4.4056564982722577</v>
      </c>
      <c r="I78" s="349">
        <f>IF(I$16=0,0,I$16/MAE!I$5*1000)</f>
        <v>4.2682004677284011</v>
      </c>
      <c r="J78" s="349">
        <f>IF(J$16=0,0,J$16/MAE!J$5*1000)</f>
        <v>4.4024823775302382</v>
      </c>
      <c r="K78" s="349">
        <f>IF(K$16=0,0,K$16/MAE!K$5*1000)</f>
        <v>4.7860646480600826</v>
      </c>
      <c r="L78" s="349">
        <f>IF(L$16=0,0,L$16/MAE!L$5*1000)</f>
        <v>4.8257120035673244</v>
      </c>
      <c r="M78" s="349">
        <f>IF(M$16=0,0,M$16/MAE!M$5*1000)</f>
        <v>4.3639608858401111</v>
      </c>
      <c r="N78" s="349">
        <f>IF(N$16=0,0,N$16/MAE!N$5*1000)</f>
        <v>4.152047174932683</v>
      </c>
      <c r="O78" s="349">
        <f>IF(O$16=0,0,O$16/MAE!O$5*1000)</f>
        <v>4.2382528537039104</v>
      </c>
      <c r="P78" s="349">
        <f>IF(P$16=0,0,P$16/MAE!P$5*1000)</f>
        <v>3.8881404195229248</v>
      </c>
      <c r="Q78" s="349">
        <f>IF(Q$16=0,0,Q$16/MAE!Q$5*1000)</f>
        <v>3.8618811419824821</v>
      </c>
      <c r="R78" s="349">
        <f>IF(R$16=0,0,R$16/MAE!R$5*1000)</f>
        <v>3.8132808065935899</v>
      </c>
      <c r="S78" s="349">
        <f>IF(S$16=0,0,S$16/MAE!S$5*1000)</f>
        <v>3.7069919960821709</v>
      </c>
      <c r="T78" s="349">
        <f>IF(T$16=0,0,T$16/MAE!T$5*1000)</f>
        <v>3.6112541181481967</v>
      </c>
      <c r="U78" s="349">
        <f>IF(U$16=0,0,U$16/MAE!U$5*1000)</f>
        <v>3.5443671640017742</v>
      </c>
      <c r="V78" s="349">
        <f>IF(V$16=0,0,V$16/MAE!V$5*1000)</f>
        <v>3.5451213547669127</v>
      </c>
      <c r="W78" s="349">
        <f>IF(W$16=0,0,W$16/MAE!W$5*1000)</f>
        <v>3.5645289524771604</v>
      </c>
      <c r="X78" s="349">
        <f>IF(X$16=0,0,X$16/MAE!X$5*1000)</f>
        <v>3.401894929235862</v>
      </c>
      <c r="Y78" s="349">
        <f>IF(Y$16=0,0,Y$16/MAE!Y$5*1000)</f>
        <v>3.3204240445635729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1.8179005451709598</v>
      </c>
      <c r="C79" s="349">
        <f>IF(C$24=0,0,C$24/MAE!C$5*1000)</f>
        <v>2.0792244487494234</v>
      </c>
      <c r="D79" s="349">
        <f>IF(D$24=0,0,D$24/MAE!D$5*1000)</f>
        <v>2.0798420804651285</v>
      </c>
      <c r="E79" s="349">
        <f>IF(E$24=0,0,E$24/MAE!E$5*1000)</f>
        <v>2.4424729047392022</v>
      </c>
      <c r="F79" s="349">
        <f>IF(F$24=0,0,F$24/MAE!F$5*1000)</f>
        <v>2.4030588133313473</v>
      </c>
      <c r="G79" s="349">
        <f>IF(G$24=0,0,G$24/MAE!G$5*1000)</f>
        <v>2.2210316791151135</v>
      </c>
      <c r="H79" s="349">
        <f>IF(H$24=0,0,H$24/MAE!H$5*1000)</f>
        <v>2.2085112377538327</v>
      </c>
      <c r="I79" s="349">
        <f>IF(I$24=0,0,I$24/MAE!I$5*1000)</f>
        <v>2.1284029317800384</v>
      </c>
      <c r="J79" s="349">
        <f>IF(J$24=0,0,J$24/MAE!J$5*1000)</f>
        <v>2.2101754033379062</v>
      </c>
      <c r="K79" s="349">
        <f>IF(K$24=0,0,K$24/MAE!K$5*1000)</f>
        <v>2.4180471909048089</v>
      </c>
      <c r="L79" s="349">
        <f>IF(L$24=0,0,L$24/MAE!L$5*1000)</f>
        <v>2.4383121629761142</v>
      </c>
      <c r="M79" s="349">
        <f>IF(M$24=0,0,M$24/MAE!M$5*1000)</f>
        <v>2.161411806755599</v>
      </c>
      <c r="N79" s="349">
        <f>IF(N$24=0,0,N$24/MAE!N$5*1000)</f>
        <v>2.1369762585942249</v>
      </c>
      <c r="O79" s="349">
        <f>IF(O$24=0,0,O$24/MAE!O$5*1000)</f>
        <v>2.1809330227107311</v>
      </c>
      <c r="P79" s="349">
        <f>IF(P$24=0,0,P$24/MAE!P$5*1000)</f>
        <v>1.9948976864979218</v>
      </c>
      <c r="Q79" s="349">
        <f>IF(Q$24=0,0,Q$24/MAE!Q$5*1000)</f>
        <v>1.9422743175691306</v>
      </c>
      <c r="R79" s="349">
        <f>IF(R$24=0,0,R$24/MAE!R$5*1000)</f>
        <v>1.9455584890931408</v>
      </c>
      <c r="S79" s="349">
        <f>IF(S$24=0,0,S$24/MAE!S$5*1000)</f>
        <v>1.8856825045254291</v>
      </c>
      <c r="T79" s="349">
        <f>IF(T$24=0,0,T$24/MAE!T$5*1000)</f>
        <v>1.8398328786615512</v>
      </c>
      <c r="U79" s="349">
        <f>IF(U$24=0,0,U$24/MAE!U$5*1000)</f>
        <v>1.805383506767398</v>
      </c>
      <c r="V79" s="349">
        <f>IF(V$24=0,0,V$24/MAE!V$5*1000)</f>
        <v>1.8037722281266058</v>
      </c>
      <c r="W79" s="349">
        <f>IF(W$24=0,0,W$24/MAE!W$5*1000)</f>
        <v>1.816107961183107</v>
      </c>
      <c r="X79" s="349">
        <f>IF(X$24=0,0,X$24/MAE!X$5*1000)</f>
        <v>1.7319671042598621</v>
      </c>
      <c r="Y79" s="349">
        <f>IF(Y$24=0,0,Y$24/MAE!Y$5*1000)</f>
        <v>1.6428706141426574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5.6067791726952008</v>
      </c>
      <c r="C80" s="349">
        <f>IF(C$27=0,0,C$27/MAE!C$5*1000)</f>
        <v>6.0485610356842336</v>
      </c>
      <c r="D80" s="349">
        <f>IF(D$27=0,0,D$27/MAE!D$5*1000)</f>
        <v>5.8716890548221974</v>
      </c>
      <c r="E80" s="349">
        <f>IF(E$27=0,0,E$27/MAE!E$5*1000)</f>
        <v>6.7394231014283417</v>
      </c>
      <c r="F80" s="349">
        <f>IF(F$27=0,0,F$27/MAE!F$5*1000)</f>
        <v>6.7848295062833905</v>
      </c>
      <c r="G80" s="349">
        <f>IF(G$27=0,0,G$27/MAE!G$5*1000)</f>
        <v>6.271714509441674</v>
      </c>
      <c r="H80" s="349">
        <f>IF(H$27=0,0,H$27/MAE!H$5*1000)</f>
        <v>6.2937949975317977</v>
      </c>
      <c r="I80" s="349">
        <f>IF(I$27=0,0,I$27/MAE!I$5*1000)</f>
        <v>6.0974292396120031</v>
      </c>
      <c r="J80" s="349">
        <f>IF(J$27=0,0,J$27/MAE!J$5*1000)</f>
        <v>6.2892605393289127</v>
      </c>
      <c r="K80" s="349">
        <f>IF(K$27=0,0,K$27/MAE!K$5*1000)</f>
        <v>6.8372352115144066</v>
      </c>
      <c r="L80" s="349">
        <f>IF(L$27=0,0,L$27/MAE!L$5*1000)</f>
        <v>6.8938742908104622</v>
      </c>
      <c r="M80" s="349">
        <f>IF(M$27=0,0,M$27/MAE!M$5*1000)</f>
        <v>6.2342298369144435</v>
      </c>
      <c r="N80" s="349">
        <f>IF(N$27=0,0,N$27/MAE!N$5*1000)</f>
        <v>5.9314959641895477</v>
      </c>
      <c r="O80" s="349">
        <f>IF(O$27=0,0,O$27/MAE!O$5*1000)</f>
        <v>6.0546469338627276</v>
      </c>
      <c r="P80" s="349">
        <f>IF(P$27=0,0,P$27/MAE!P$5*1000)</f>
        <v>5.5544863136041762</v>
      </c>
      <c r="Q80" s="349">
        <f>IF(Q$27=0,0,Q$27/MAE!Q$5*1000)</f>
        <v>5.5169730599749744</v>
      </c>
      <c r="R80" s="349">
        <f>IF(R$27=0,0,R$27/MAE!R$5*1000)</f>
        <v>5.4475440094194116</v>
      </c>
      <c r="S80" s="349">
        <f>IF(S$27=0,0,S$27/MAE!S$5*1000)</f>
        <v>5.2957028515459577</v>
      </c>
      <c r="T80" s="349">
        <f>IF(T$27=0,0,T$27/MAE!T$5*1000)</f>
        <v>5.1589344544974249</v>
      </c>
      <c r="U80" s="349">
        <f>IF(U$27=0,0,U$27/MAE!U$5*1000)</f>
        <v>5.0633816628596762</v>
      </c>
      <c r="V80" s="349">
        <f>IF(V$27=0,0,V$27/MAE!V$5*1000)</f>
        <v>5.064459078238448</v>
      </c>
      <c r="W80" s="349">
        <f>IF(W$27=0,0,W$27/MAE!W$5*1000)</f>
        <v>5.0921842178245154</v>
      </c>
      <c r="X80" s="349">
        <f>IF(X$27=0,0,X$27/MAE!X$5*1000)</f>
        <v>4.859849898908374</v>
      </c>
      <c r="Y80" s="349">
        <f>IF(Y$27=0,0,Y$27/MAE!Y$5*1000)</f>
        <v>4.7434629208051025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6.9456787395979234</v>
      </c>
      <c r="C81" s="349">
        <f>IF(C$35=0,0,C$35/MAE!C$5*1000)</f>
        <v>6.5866946003508851</v>
      </c>
      <c r="D81" s="349">
        <f>IF(D$35=0,0,D$35/MAE!D$5*1000)</f>
        <v>7.4995661110552874</v>
      </c>
      <c r="E81" s="349">
        <f>IF(E$35=0,0,E$35/MAE!E$5*1000)</f>
        <v>7.5865804708582161</v>
      </c>
      <c r="F81" s="349">
        <f>IF(F$35=0,0,F$35/MAE!F$5*1000)</f>
        <v>6.7858378254469782</v>
      </c>
      <c r="G81" s="349">
        <f>IF(G$35=0,0,G$35/MAE!G$5*1000)</f>
        <v>8.1210862972220674</v>
      </c>
      <c r="H81" s="349">
        <f>IF(H$35=0,0,H$35/MAE!H$5*1000)</f>
        <v>6.5078990740294902</v>
      </c>
      <c r="I81" s="349">
        <f>IF(I$35=0,0,I$35/MAE!I$5*1000)</f>
        <v>5.831012314091117</v>
      </c>
      <c r="J81" s="349">
        <f>IF(J$35=0,0,J$35/MAE!J$5*1000)</f>
        <v>6.4158234929060267</v>
      </c>
      <c r="K81" s="349">
        <f>IF(K$35=0,0,K$35/MAE!K$5*1000)</f>
        <v>5.8956425124984397</v>
      </c>
      <c r="L81" s="349">
        <f>IF(L$35=0,0,L$35/MAE!L$5*1000)</f>
        <v>5.4881889127839294</v>
      </c>
      <c r="M81" s="349">
        <f>IF(M$35=0,0,M$35/MAE!M$5*1000)</f>
        <v>5.3304110107840437</v>
      </c>
      <c r="N81" s="349">
        <f>IF(N$35=0,0,N$35/MAE!N$5*1000)</f>
        <v>5.8095815650055975</v>
      </c>
      <c r="O81" s="349">
        <f>IF(O$35=0,0,O$35/MAE!O$5*1000)</f>
        <v>5.9988508573420551</v>
      </c>
      <c r="P81" s="349">
        <f>IF(P$35=0,0,P$35/MAE!P$5*1000)</f>
        <v>6.2899950897362071</v>
      </c>
      <c r="Q81" s="349">
        <f>IF(Q$35=0,0,Q$35/MAE!Q$5*1000)</f>
        <v>5.5566909429288636</v>
      </c>
      <c r="R81" s="349">
        <f>IF(R$35=0,0,R$35/MAE!R$5*1000)</f>
        <v>5.48587177856834</v>
      </c>
      <c r="S81" s="349">
        <f>IF(S$35=0,0,S$35/MAE!S$5*1000)</f>
        <v>6.0900808347757449</v>
      </c>
      <c r="T81" s="349">
        <f>IF(T$35=0,0,T$35/MAE!T$5*1000)</f>
        <v>6.0104762206707463</v>
      </c>
      <c r="U81" s="349">
        <f>IF(U$35=0,0,U$35/MAE!U$5*1000)</f>
        <v>5.8118363137227753</v>
      </c>
      <c r="V81" s="349">
        <f>IF(V$35=0,0,V$35/MAE!V$5*1000)</f>
        <v>5.9579608451324138</v>
      </c>
      <c r="W81" s="349">
        <f>IF(W$35=0,0,W$35/MAE!W$5*1000)</f>
        <v>5.950805174033329</v>
      </c>
      <c r="X81" s="349">
        <f>IF(X$35=0,0,X$35/MAE!X$5*1000)</f>
        <v>5.5829418849628523</v>
      </c>
      <c r="Y81" s="349">
        <f>IF(Y$35=0,0,Y$35/MAE!Y$5*1000)</f>
        <v>5.1226602838125803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2.5578658851611862</v>
      </c>
      <c r="C82" s="349">
        <f>IF(C$46=0,0,C$46/MAE!C$5*1000)</f>
        <v>2.7311059436855358</v>
      </c>
      <c r="D82" s="349">
        <f>IF(D$46=0,0,D$46/MAE!D$5*1000)</f>
        <v>2.623319194354254</v>
      </c>
      <c r="E82" s="349">
        <f>IF(E$46=0,0,E$46/MAE!E$5*1000)</f>
        <v>2.9627161244161351</v>
      </c>
      <c r="F82" s="349">
        <f>IF(F$46=0,0,F$46/MAE!F$5*1000)</f>
        <v>3.0032271647062023</v>
      </c>
      <c r="G82" s="349">
        <f>IF(G$46=0,0,G$46/MAE!G$5*1000)</f>
        <v>2.6988910508481845</v>
      </c>
      <c r="H82" s="349">
        <f>IF(H$46=0,0,H$46/MAE!H$5*1000)</f>
        <v>2.6163858876045016</v>
      </c>
      <c r="I82" s="349">
        <f>IF(I$46=0,0,I$46/MAE!I$5*1000)</f>
        <v>2.515729561630573</v>
      </c>
      <c r="J82" s="349">
        <f>IF(J$46=0,0,J$46/MAE!J$5*1000)</f>
        <v>2.6572150956735818</v>
      </c>
      <c r="K82" s="349">
        <f>IF(K$46=0,0,K$46/MAE!K$5*1000)</f>
        <v>2.8975317129871505</v>
      </c>
      <c r="L82" s="349">
        <f>IF(L$46=0,0,L$46/MAE!L$5*1000)</f>
        <v>2.8579882952735134</v>
      </c>
      <c r="M82" s="349">
        <f>IF(M$46=0,0,M$46/MAE!M$5*1000)</f>
        <v>2.6674628241620071</v>
      </c>
      <c r="N82" s="349">
        <f>IF(N$46=0,0,N$46/MAE!N$5*1000)</f>
        <v>2.6269172220875516</v>
      </c>
      <c r="O82" s="349">
        <f>IF(O$46=0,0,O$46/MAE!O$5*1000)</f>
        <v>2.6922443418146331</v>
      </c>
      <c r="P82" s="349">
        <f>IF(P$46=0,0,P$46/MAE!P$5*1000)</f>
        <v>2.3757838125809503</v>
      </c>
      <c r="Q82" s="349">
        <f>IF(Q$46=0,0,Q$46/MAE!Q$5*1000)</f>
        <v>2.3875300388378453</v>
      </c>
      <c r="R82" s="349">
        <f>IF(R$46=0,0,R$46/MAE!R$5*1000)</f>
        <v>2.3636166562581442</v>
      </c>
      <c r="S82" s="349">
        <f>IF(S$46=0,0,S$46/MAE!S$5*1000)</f>
        <v>2.1779404024162652</v>
      </c>
      <c r="T82" s="349">
        <f>IF(T$46=0,0,T$46/MAE!T$5*1000)</f>
        <v>2.1323831697587226</v>
      </c>
      <c r="U82" s="349">
        <f>IF(U$46=0,0,U$46/MAE!U$5*1000)</f>
        <v>2.1752120065705016</v>
      </c>
      <c r="V82" s="349">
        <f>IF(V$46=0,0,V$46/MAE!V$5*1000)</f>
        <v>2.2131112622225726</v>
      </c>
      <c r="W82" s="349">
        <f>IF(W$46=0,0,W$46/MAE!W$5*1000)</f>
        <v>2.1784428581385678</v>
      </c>
      <c r="X82" s="349">
        <f>IF(X$46=0,0,X$46/MAE!X$5*1000)</f>
        <v>2.0631471234198999</v>
      </c>
      <c r="Y82" s="349">
        <f>IF(Y$46=0,0,Y$46/MAE!Y$5*1000)</f>
        <v>1.9936388475946207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1.7320734138023792</v>
      </c>
      <c r="C83" s="337">
        <f>IF(C$47=0,0,C$47/MAE!C$5*1000)</f>
        <v>1.8493839035025388</v>
      </c>
      <c r="D83" s="337">
        <f>IF(D$47=0,0,D$47/MAE!D$5*1000)</f>
        <v>1.7763954939225233</v>
      </c>
      <c r="E83" s="337">
        <f>IF(E$47=0,0,E$47/MAE!E$5*1000)</f>
        <v>2.0062200530194856</v>
      </c>
      <c r="F83" s="337">
        <f>IF(F$47=0,0,F$47/MAE!F$5*1000)</f>
        <v>2.0336523340702484</v>
      </c>
      <c r="G83" s="337">
        <f>IF(G$47=0,0,G$47/MAE!G$5*1000)</f>
        <v>1.827569405824701</v>
      </c>
      <c r="H83" s="337">
        <f>IF(H$47=0,0,H$47/MAE!H$5*1000)</f>
        <v>1.77170056587307</v>
      </c>
      <c r="I83" s="337">
        <f>IF(I$47=0,0,I$47/MAE!I$5*1000)</f>
        <v>1.7035405629730429</v>
      </c>
      <c r="J83" s="337">
        <f>IF(J$47=0,0,J$47/MAE!J$5*1000)</f>
        <v>1.7993482960427083</v>
      </c>
      <c r="K83" s="337">
        <f>IF(K$47=0,0,K$47/MAE!K$5*1000)</f>
        <v>1.9620800585477312</v>
      </c>
      <c r="L83" s="337">
        <f>IF(L$47=0,0,L$47/MAE!L$5*1000)</f>
        <v>1.9353030086210685</v>
      </c>
      <c r="M83" s="337">
        <f>IF(M$47=0,0,M$47/MAE!M$5*1000)</f>
        <v>1.8062876035996991</v>
      </c>
      <c r="N83" s="337">
        <f>IF(N$47=0,0,N$47/MAE!N$5*1000)</f>
        <v>1.7788319188403112</v>
      </c>
      <c r="O83" s="337">
        <f>IF(O$47=0,0,O$47/MAE!O$5*1000)</f>
        <v>1.8230685490467595</v>
      </c>
      <c r="P83" s="337">
        <f>IF(P$47=0,0,P$47/MAE!P$5*1000)</f>
        <v>1.6087755040582208</v>
      </c>
      <c r="Q83" s="337">
        <f>IF(Q$47=0,0,Q$47/MAE!Q$5*1000)</f>
        <v>1.6167295278911764</v>
      </c>
      <c r="R83" s="337">
        <f>IF(R$47=0,0,R$47/MAE!R$5*1000)</f>
        <v>1.600536445040089</v>
      </c>
      <c r="S83" s="337">
        <f>IF(S$47=0,0,S$47/MAE!S$5*1000)</f>
        <v>1.4748047150382735</v>
      </c>
      <c r="T83" s="337">
        <f>IF(T$47=0,0,T$47/MAE!T$5*1000)</f>
        <v>1.4439553761615544</v>
      </c>
      <c r="U83" s="337">
        <f>IF(U$47=0,0,U$47/MAE!U$5*1000)</f>
        <v>1.4729571662929732</v>
      </c>
      <c r="V83" s="337">
        <f>IF(V$47=0,0,V$47/MAE!V$5*1000)</f>
        <v>1.4986208625401729</v>
      </c>
      <c r="W83" s="337">
        <f>IF(W$47=0,0,W$47/MAE!W$5*1000)</f>
        <v>1.4751449557847736</v>
      </c>
      <c r="X83" s="337">
        <f>IF(X$47=0,0,X$47/MAE!X$5*1000)</f>
        <v>1.3970717940957542</v>
      </c>
      <c r="Y83" s="337">
        <f>IF(Y$47=0,0,Y$47/MAE!Y$5*1000)</f>
        <v>1.3500038702868316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LV: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11.7873882738622</v>
      </c>
      <c r="C5" s="223">
        <v>15.120185015975901</v>
      </c>
      <c r="D5" s="223">
        <v>13.388990016256869</v>
      </c>
      <c r="E5" s="223">
        <v>14.149120575810221</v>
      </c>
      <c r="F5" s="223">
        <v>14.33629822600529</v>
      </c>
      <c r="G5" s="223">
        <v>16.590487664367419</v>
      </c>
      <c r="H5" s="223">
        <v>16.95793210532333</v>
      </c>
      <c r="I5" s="223">
        <v>14.5391892590394</v>
      </c>
      <c r="J5" s="223">
        <v>13.79414007334343</v>
      </c>
      <c r="K5" s="223">
        <v>8.4531141331255242</v>
      </c>
      <c r="L5" s="223">
        <v>9.6720830276533523</v>
      </c>
      <c r="M5" s="223">
        <v>10.31684725141317</v>
      </c>
      <c r="N5" s="223">
        <v>10.265351685080571</v>
      </c>
      <c r="O5" s="223">
        <v>10.767024725605269</v>
      </c>
      <c r="P5" s="223">
        <v>10.937087900691219</v>
      </c>
      <c r="Q5" s="223">
        <v>8.9370462914805842</v>
      </c>
      <c r="R5" s="223">
        <v>9.2572331937179015</v>
      </c>
      <c r="S5" s="223">
        <v>9.6013521561347428</v>
      </c>
      <c r="T5" s="223">
        <v>9.8651892303627093</v>
      </c>
      <c r="U5" s="223">
        <v>8.8417436205052198</v>
      </c>
      <c r="V5" s="223">
        <v>8.53187761199246</v>
      </c>
      <c r="W5" s="223">
        <v>9.7205270314608576</v>
      </c>
      <c r="X5" s="223">
        <v>9.1506708075410952</v>
      </c>
      <c r="Y5" s="223">
        <v>8.9722422590847515</v>
      </c>
      <c r="DA5" s="89" t="s">
        <v>2596</v>
      </c>
    </row>
    <row r="6" spans="1:105" ht="12" customHeight="1" x14ac:dyDescent="0.25">
      <c r="A6" s="55" t="s">
        <v>91</v>
      </c>
      <c r="B6" s="259">
        <v>0.2063203816190117</v>
      </c>
      <c r="C6" s="259">
        <v>0.27174627514788002</v>
      </c>
      <c r="D6" s="259">
        <v>0.22728668959909751</v>
      </c>
      <c r="E6" s="259">
        <v>0.24596705389368489</v>
      </c>
      <c r="F6" s="259">
        <v>0.25876716339150702</v>
      </c>
      <c r="G6" s="259">
        <v>0.26936768572756647</v>
      </c>
      <c r="H6" s="259">
        <v>0.29204038704104401</v>
      </c>
      <c r="I6" s="259">
        <v>0.25732740762401302</v>
      </c>
      <c r="J6" s="259">
        <v>0.2427159874766274</v>
      </c>
      <c r="K6" s="259">
        <v>0.1556681087407896</v>
      </c>
      <c r="L6" s="259">
        <v>0.17931621341232551</v>
      </c>
      <c r="M6" s="259">
        <v>0.19246059783150771</v>
      </c>
      <c r="N6" s="259">
        <v>0.18661564602826131</v>
      </c>
      <c r="O6" s="259">
        <v>0.19551956988155481</v>
      </c>
      <c r="P6" s="259">
        <v>0.18904194512237341</v>
      </c>
      <c r="Q6" s="259">
        <v>0.16104064675022961</v>
      </c>
      <c r="R6" s="259">
        <v>0.16810044542940189</v>
      </c>
      <c r="S6" s="259">
        <v>0.16293575343892899</v>
      </c>
      <c r="T6" s="259">
        <v>0.16681803519571639</v>
      </c>
      <c r="U6" s="259">
        <v>0.1529047078431735</v>
      </c>
      <c r="V6" s="259">
        <v>0.14656897547644529</v>
      </c>
      <c r="W6" s="259">
        <v>0.16518202721505129</v>
      </c>
      <c r="X6" s="259">
        <v>0.1556464855641031</v>
      </c>
      <c r="Y6" s="259">
        <v>0.1549978172396278</v>
      </c>
      <c r="DA6" s="67" t="s">
        <v>2597</v>
      </c>
    </row>
    <row r="7" spans="1:105" ht="12" customHeight="1" x14ac:dyDescent="0.25">
      <c r="A7" s="173" t="s">
        <v>92</v>
      </c>
      <c r="B7" s="224">
        <v>7.2859373205864233E-2</v>
      </c>
      <c r="C7" s="224">
        <v>9.5963680965188869E-2</v>
      </c>
      <c r="D7" s="224">
        <v>8.0263353587652173E-2</v>
      </c>
      <c r="E7" s="224">
        <v>8.6860082534548591E-2</v>
      </c>
      <c r="F7" s="224">
        <v>9.1380275584113005E-2</v>
      </c>
      <c r="G7" s="224">
        <v>9.5123712887783166E-2</v>
      </c>
      <c r="H7" s="224">
        <v>0.1031302839963717</v>
      </c>
      <c r="I7" s="224">
        <v>9.087184446370708E-2</v>
      </c>
      <c r="J7" s="224">
        <v>8.571201049465263E-2</v>
      </c>
      <c r="K7" s="224">
        <v>5.4972178424621217E-2</v>
      </c>
      <c r="L7" s="224">
        <v>6.3323200608442182E-2</v>
      </c>
      <c r="M7" s="224">
        <v>6.7964969891939342E-2</v>
      </c>
      <c r="N7" s="224">
        <v>6.5900900789986033E-2</v>
      </c>
      <c r="O7" s="224">
        <v>6.9045206291619171E-2</v>
      </c>
      <c r="P7" s="224">
        <v>6.6757716921382132E-2</v>
      </c>
      <c r="Q7" s="224">
        <v>5.6869420707816011E-2</v>
      </c>
      <c r="R7" s="224">
        <v>5.9362497265196171E-2</v>
      </c>
      <c r="S7" s="224">
        <v>5.7538653114296602E-2</v>
      </c>
      <c r="T7" s="224">
        <v>5.8909630684173417E-2</v>
      </c>
      <c r="U7" s="224">
        <v>5.399631915305092E-2</v>
      </c>
      <c r="V7" s="224">
        <v>5.1758937245274417E-2</v>
      </c>
      <c r="W7" s="224">
        <v>5.8331895633977698E-2</v>
      </c>
      <c r="X7" s="224">
        <v>5.4964542479554929E-2</v>
      </c>
      <c r="Y7" s="224">
        <v>5.4735473653833917E-2</v>
      </c>
      <c r="DA7" s="177" t="s">
        <v>2598</v>
      </c>
    </row>
    <row r="8" spans="1:105" ht="12" customHeight="1" x14ac:dyDescent="0.25">
      <c r="A8" s="173" t="s">
        <v>93</v>
      </c>
      <c r="B8" s="224">
        <v>0.48228456445013962</v>
      </c>
      <c r="C8" s="224">
        <v>0.63522097488485108</v>
      </c>
      <c r="D8" s="224">
        <v>0.53129439388606692</v>
      </c>
      <c r="E8" s="224">
        <v>0.57496071171123164</v>
      </c>
      <c r="F8" s="224">
        <v>0.60488162977869941</v>
      </c>
      <c r="G8" s="224">
        <v>0.62966089907663614</v>
      </c>
      <c r="H8" s="224">
        <v>0.6826595111966467</v>
      </c>
      <c r="I8" s="224">
        <v>0.60151612619736849</v>
      </c>
      <c r="J8" s="224">
        <v>0.56736117579216572</v>
      </c>
      <c r="K8" s="224">
        <v>0.36388225648721201</v>
      </c>
      <c r="L8" s="224">
        <v>0.4191609244117584</v>
      </c>
      <c r="M8" s="224">
        <v>0.44988660291635052</v>
      </c>
      <c r="N8" s="224">
        <v>0.43622372573213619</v>
      </c>
      <c r="O8" s="224">
        <v>0.45703710831598832</v>
      </c>
      <c r="P8" s="224">
        <v>0.44189532537075288</v>
      </c>
      <c r="Q8" s="224">
        <v>0.37644084199166911</v>
      </c>
      <c r="R8" s="224">
        <v>0.39294348658922351</v>
      </c>
      <c r="S8" s="224">
        <v>0.3808707519054349</v>
      </c>
      <c r="T8" s="224">
        <v>0.38994578633224392</v>
      </c>
      <c r="U8" s="224">
        <v>0.35742266394550731</v>
      </c>
      <c r="V8" s="224">
        <v>0.34261256180735478</v>
      </c>
      <c r="W8" s="224">
        <v>0.38612153305100949</v>
      </c>
      <c r="X8" s="224">
        <v>0.36383171119319691</v>
      </c>
      <c r="Y8" s="224">
        <v>0.36231541543081391</v>
      </c>
      <c r="DA8" s="177" t="s">
        <v>2599</v>
      </c>
    </row>
    <row r="9" spans="1:105" ht="12" customHeight="1" x14ac:dyDescent="0.25">
      <c r="A9" s="173" t="s">
        <v>94</v>
      </c>
      <c r="B9" s="224">
        <v>0.2115150940053859</v>
      </c>
      <c r="C9" s="224">
        <v>0.27858827364741962</v>
      </c>
      <c r="D9" s="224">
        <v>0.23300928943365321</v>
      </c>
      <c r="E9" s="224">
        <v>0.25215998593207622</v>
      </c>
      <c r="F9" s="224">
        <v>0.26528237521066211</v>
      </c>
      <c r="G9" s="224">
        <v>0.2761497963584098</v>
      </c>
      <c r="H9" s="224">
        <v>0.29939334850795818</v>
      </c>
      <c r="I9" s="224">
        <v>0.26380636942724589</v>
      </c>
      <c r="J9" s="224">
        <v>0.24882706451430051</v>
      </c>
      <c r="K9" s="224">
        <v>0.15958750364639071</v>
      </c>
      <c r="L9" s="224">
        <v>0.18383101775487859</v>
      </c>
      <c r="M9" s="224">
        <v>0.19730635007178079</v>
      </c>
      <c r="N9" s="224">
        <v>0.1913142347004379</v>
      </c>
      <c r="O9" s="224">
        <v>0.20044234059122601</v>
      </c>
      <c r="P9" s="224">
        <v>0.19380162289228389</v>
      </c>
      <c r="Q9" s="224">
        <v>0.16509531084021711</v>
      </c>
      <c r="R9" s="224">
        <v>0.17233286037151671</v>
      </c>
      <c r="S9" s="224">
        <v>0.1670381323213769</v>
      </c>
      <c r="T9" s="224">
        <v>0.1710181617508427</v>
      </c>
      <c r="U9" s="224">
        <v>0.1567545261380747</v>
      </c>
      <c r="V9" s="224">
        <v>0.1502592733829877</v>
      </c>
      <c r="W9" s="224">
        <v>0.16934096253713171</v>
      </c>
      <c r="X9" s="224">
        <v>0.15956533604368631</v>
      </c>
      <c r="Y9" s="224">
        <v>0.15890033561787739</v>
      </c>
      <c r="DA9" s="177" t="s">
        <v>2600</v>
      </c>
    </row>
    <row r="10" spans="1:105" ht="12" customHeight="1" x14ac:dyDescent="0.25">
      <c r="A10" s="56" t="s">
        <v>95</v>
      </c>
      <c r="B10" s="260">
        <v>0.37926277901979938</v>
      </c>
      <c r="C10" s="260">
        <v>0.50099347368709812</v>
      </c>
      <c r="D10" s="260">
        <v>0.42296494417448682</v>
      </c>
      <c r="E10" s="260">
        <v>0.46369570667228399</v>
      </c>
      <c r="F10" s="260">
        <v>0.48122696883750099</v>
      </c>
      <c r="G10" s="260">
        <v>0.50777934632143018</v>
      </c>
      <c r="H10" s="260">
        <v>0.55739526231043479</v>
      </c>
      <c r="I10" s="260">
        <v>0.49183553992912199</v>
      </c>
      <c r="J10" s="260">
        <v>0.45968200463732761</v>
      </c>
      <c r="K10" s="260">
        <v>0.29502990055024758</v>
      </c>
      <c r="L10" s="260">
        <v>0.34462172355438592</v>
      </c>
      <c r="M10" s="260">
        <v>0.35975917738133739</v>
      </c>
      <c r="N10" s="260">
        <v>0.34950149655909968</v>
      </c>
      <c r="O10" s="260">
        <v>0.36553289326783628</v>
      </c>
      <c r="P10" s="260">
        <v>0.35965447621262953</v>
      </c>
      <c r="Q10" s="260">
        <v>0.30194408294578973</v>
      </c>
      <c r="R10" s="260">
        <v>0.31666596690373272</v>
      </c>
      <c r="S10" s="260">
        <v>0.31743131280635412</v>
      </c>
      <c r="T10" s="260">
        <v>0.32404578513058502</v>
      </c>
      <c r="U10" s="260">
        <v>0.29079239631684611</v>
      </c>
      <c r="V10" s="260">
        <v>0.27649207528160352</v>
      </c>
      <c r="W10" s="260">
        <v>0.31484891157795902</v>
      </c>
      <c r="X10" s="260">
        <v>0.29767401086727768</v>
      </c>
      <c r="Y10" s="260">
        <v>0.29407258759386318</v>
      </c>
      <c r="DA10" s="68" t="s">
        <v>2601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2.984448567049679E-2</v>
      </c>
      <c r="G11" s="226">
        <v>0</v>
      </c>
      <c r="H11" s="226">
        <v>3.3334857632038563E-2</v>
      </c>
      <c r="I11" s="226">
        <v>3.2991737702396537E-2</v>
      </c>
      <c r="J11" s="226">
        <v>3.2319646281991833E-2</v>
      </c>
      <c r="K11" s="226">
        <v>2.8515748740080529E-2</v>
      </c>
      <c r="L11" s="226">
        <v>2.7948747576640089E-2</v>
      </c>
      <c r="M11" s="226">
        <v>3.0831326639598249E-2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1.122817140066454E-2</v>
      </c>
      <c r="T11" s="226">
        <v>1.085334264084107E-2</v>
      </c>
      <c r="U11" s="226">
        <v>1.086479313149079E-2</v>
      </c>
      <c r="V11" s="226">
        <v>1.034187215978521E-2</v>
      </c>
      <c r="W11" s="226">
        <v>1.6017023474141912E-2</v>
      </c>
      <c r="X11" s="226">
        <v>1.1203582340826589E-2</v>
      </c>
      <c r="Y11" s="226">
        <v>2.0600931152771781E-2</v>
      </c>
      <c r="DA11" s="69" t="s">
        <v>2602</v>
      </c>
    </row>
    <row r="12" spans="1:105" ht="12" customHeight="1" x14ac:dyDescent="0.25">
      <c r="A12" s="37" t="s">
        <v>35</v>
      </c>
      <c r="B12" s="226">
        <v>5.5625466663549603E-2</v>
      </c>
      <c r="C12" s="226">
        <v>0.1240815165592896</v>
      </c>
      <c r="D12" s="226">
        <v>0.12983410188651831</v>
      </c>
      <c r="E12" s="226">
        <v>0.19255855629365581</v>
      </c>
      <c r="F12" s="226">
        <v>0.15996793998732811</v>
      </c>
      <c r="G12" s="226">
        <v>0.1858364936848198</v>
      </c>
      <c r="H12" s="226">
        <v>0.22498063409574659</v>
      </c>
      <c r="I12" s="226">
        <v>0.2016163687584237</v>
      </c>
      <c r="J12" s="226">
        <v>0.17384989318201979</v>
      </c>
      <c r="K12" s="226">
        <v>0.1202738474379538</v>
      </c>
      <c r="L12" s="226">
        <v>0.16168963622006011</v>
      </c>
      <c r="M12" s="226">
        <v>0.1239721731732608</v>
      </c>
      <c r="N12" s="226">
        <v>0.14384095698300631</v>
      </c>
      <c r="O12" s="226">
        <v>0.14675542220750659</v>
      </c>
      <c r="P12" s="226">
        <v>0.15678342112442961</v>
      </c>
      <c r="Q12" s="226">
        <v>0.1134941028540246</v>
      </c>
      <c r="R12" s="226">
        <v>0.13103028027856489</v>
      </c>
      <c r="S12" s="226">
        <v>0.1448918478252775</v>
      </c>
      <c r="T12" s="226">
        <v>0.14637359963323829</v>
      </c>
      <c r="U12" s="226">
        <v>0.1115493681300858</v>
      </c>
      <c r="V12" s="226">
        <v>9.6488391003545074E-2</v>
      </c>
      <c r="W12" s="226">
        <v>0.1205394899929112</v>
      </c>
      <c r="X12" s="226">
        <v>0.11977998610799161</v>
      </c>
      <c r="Y12" s="226">
        <v>9.9787444486742233E-2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3.1464288476193919E-3</v>
      </c>
      <c r="T14" s="226">
        <v>2.845732154081813E-3</v>
      </c>
      <c r="U14" s="226">
        <v>2.6587853514006702E-3</v>
      </c>
      <c r="V14" s="226">
        <v>2.479828726992143E-3</v>
      </c>
      <c r="W14" s="226">
        <v>2.8604822802507919E-3</v>
      </c>
      <c r="X14" s="226">
        <v>2.6595541206024839E-3</v>
      </c>
      <c r="Y14" s="226">
        <v>2.579382194160039E-3</v>
      </c>
      <c r="DA14" s="69" t="s">
        <v>2605</v>
      </c>
    </row>
    <row r="15" spans="1:105" ht="12" customHeight="1" x14ac:dyDescent="0.25">
      <c r="A15" s="37" t="s">
        <v>40</v>
      </c>
      <c r="B15" s="226">
        <v>0.32363731235624982</v>
      </c>
      <c r="C15" s="226">
        <v>0.37691195712780851</v>
      </c>
      <c r="D15" s="226">
        <v>0.29313084228796848</v>
      </c>
      <c r="E15" s="226">
        <v>0.27113715037862818</v>
      </c>
      <c r="F15" s="226">
        <v>0.29141454317967608</v>
      </c>
      <c r="G15" s="226">
        <v>0.32194285263661032</v>
      </c>
      <c r="H15" s="226">
        <v>0.29907977058264967</v>
      </c>
      <c r="I15" s="226">
        <v>0.25722743346830168</v>
      </c>
      <c r="J15" s="226">
        <v>0.25351246517331599</v>
      </c>
      <c r="K15" s="226">
        <v>0.1462403043722133</v>
      </c>
      <c r="L15" s="226">
        <v>0.15498333975768569</v>
      </c>
      <c r="M15" s="226">
        <v>0.20495567756847841</v>
      </c>
      <c r="N15" s="226">
        <v>0.2056605395760934</v>
      </c>
      <c r="O15" s="226">
        <v>0.2187774710603298</v>
      </c>
      <c r="P15" s="226">
        <v>0.2028710550882</v>
      </c>
      <c r="Q15" s="226">
        <v>0.1884499800917652</v>
      </c>
      <c r="R15" s="226">
        <v>0.1856356866251678</v>
      </c>
      <c r="S15" s="226">
        <v>0.15816486473279259</v>
      </c>
      <c r="T15" s="226">
        <v>0.16397311070242379</v>
      </c>
      <c r="U15" s="226">
        <v>0.1657194497038689</v>
      </c>
      <c r="V15" s="226">
        <v>0.16718198339128101</v>
      </c>
      <c r="W15" s="226">
        <v>0.17543191583065509</v>
      </c>
      <c r="X15" s="226">
        <v>0.164030888297857</v>
      </c>
      <c r="Y15" s="226">
        <v>0.1711048297601892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1.820865490674392</v>
      </c>
      <c r="C16" s="261">
        <f t="shared" si="0"/>
        <v>2.4136357558468546</v>
      </c>
      <c r="D16" s="261">
        <f t="shared" si="0"/>
        <v>2.046387093351786</v>
      </c>
      <c r="E16" s="261">
        <f t="shared" si="0"/>
        <v>2.2511217108915664</v>
      </c>
      <c r="F16" s="261">
        <f t="shared" si="0"/>
        <v>2.336793987258762</v>
      </c>
      <c r="G16" s="261">
        <f t="shared" si="0"/>
        <v>2.4776695661505341</v>
      </c>
      <c r="H16" s="261">
        <f t="shared" si="0"/>
        <v>2.7246295199269728</v>
      </c>
      <c r="I16" s="261">
        <f t="shared" si="0"/>
        <v>2.406079919983596</v>
      </c>
      <c r="J16" s="261">
        <f t="shared" si="0"/>
        <v>2.252138049861252</v>
      </c>
      <c r="K16" s="261">
        <f t="shared" si="0"/>
        <v>1.4361720758715402</v>
      </c>
      <c r="L16" s="261">
        <f t="shared" si="0"/>
        <v>1.6772261652542291</v>
      </c>
      <c r="M16" s="261">
        <f t="shared" si="0"/>
        <v>1.7632014483016474</v>
      </c>
      <c r="N16" s="261">
        <f t="shared" si="0"/>
        <v>1.6967151571958228</v>
      </c>
      <c r="O16" s="261">
        <f t="shared" si="0"/>
        <v>1.7744756998701947</v>
      </c>
      <c r="P16" s="261">
        <f t="shared" si="0"/>
        <v>1.7411901198094932</v>
      </c>
      <c r="Q16" s="261">
        <f t="shared" si="0"/>
        <v>1.4792365132966547</v>
      </c>
      <c r="R16" s="261">
        <f t="shared" si="0"/>
        <v>1.5314447338617261</v>
      </c>
      <c r="S16" s="261">
        <f t="shared" si="0"/>
        <v>1.5400293567103025</v>
      </c>
      <c r="T16" s="261">
        <f t="shared" si="0"/>
        <v>1.5764482264936421</v>
      </c>
      <c r="U16" s="261">
        <f t="shared" si="0"/>
        <v>1.4111568547226854</v>
      </c>
      <c r="V16" s="261">
        <f t="shared" si="0"/>
        <v>1.3412354342232717</v>
      </c>
      <c r="W16" s="261">
        <f t="shared" si="0"/>
        <v>1.5275999826578404</v>
      </c>
      <c r="X16" s="261">
        <f t="shared" si="0"/>
        <v>1.4463994375872931</v>
      </c>
      <c r="Y16" s="261">
        <f t="shared" si="0"/>
        <v>1.4418584505622687</v>
      </c>
      <c r="DA16" s="70"/>
    </row>
    <row r="17" spans="1:105" ht="12" customHeight="1" x14ac:dyDescent="0.25">
      <c r="A17" s="169" t="s">
        <v>2556</v>
      </c>
      <c r="B17" s="351">
        <v>0.51299797214696907</v>
      </c>
      <c r="C17" s="351">
        <v>0.80860583996053859</v>
      </c>
      <c r="D17" s="351">
        <v>0.73145458251613904</v>
      </c>
      <c r="E17" s="351">
        <v>0.93685835379314764</v>
      </c>
      <c r="F17" s="351">
        <v>0.94574154198875626</v>
      </c>
      <c r="G17" s="351">
        <v>1.086751890814897</v>
      </c>
      <c r="H17" s="351">
        <v>1.410093414434952</v>
      </c>
      <c r="I17" s="351">
        <v>1.288075189528773</v>
      </c>
      <c r="J17" s="351">
        <v>1.1114604693641359</v>
      </c>
      <c r="K17" s="351">
        <v>0.72731210187341599</v>
      </c>
      <c r="L17" s="351">
        <v>0.92598671274902755</v>
      </c>
      <c r="M17" s="351">
        <v>0.85630525251559975</v>
      </c>
      <c r="N17" s="351">
        <v>0.6998318057683226</v>
      </c>
      <c r="O17" s="351">
        <v>0.71401160200780378</v>
      </c>
      <c r="P17" s="351">
        <v>0.80740412343922863</v>
      </c>
      <c r="Q17" s="351">
        <v>0.66597743858885172</v>
      </c>
      <c r="R17" s="351">
        <v>0.68086775858045445</v>
      </c>
      <c r="S17" s="351">
        <v>0.81870630329207583</v>
      </c>
      <c r="T17" s="351">
        <v>0.82614093095059782</v>
      </c>
      <c r="U17" s="351">
        <v>0.64333721865812876</v>
      </c>
      <c r="V17" s="351">
        <v>0.56277538786938375</v>
      </c>
      <c r="W17" s="351">
        <v>0.70672807655495096</v>
      </c>
      <c r="X17" s="351">
        <v>0.69163168840169353</v>
      </c>
      <c r="Y17" s="351">
        <v>0.71293574988608244</v>
      </c>
      <c r="DA17" s="170" t="s">
        <v>2607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3.2792288328380242E-2</v>
      </c>
      <c r="G18" s="230">
        <v>9.3127886967988238E-2</v>
      </c>
      <c r="H18" s="230">
        <v>8.8490006451287295E-2</v>
      </c>
      <c r="I18" s="230">
        <v>8.6554837530281384E-2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8.3059658240635756E-2</v>
      </c>
      <c r="Q18" s="230">
        <v>0</v>
      </c>
      <c r="R18" s="230">
        <v>7.8250502012225234E-2</v>
      </c>
      <c r="S18" s="230">
        <v>3.1783070181405047E-2</v>
      </c>
      <c r="T18" s="230">
        <v>6.3076101927206666E-3</v>
      </c>
      <c r="U18" s="230">
        <v>4.514590540538291E-3</v>
      </c>
      <c r="V18" s="230">
        <v>6.7048854627415797E-4</v>
      </c>
      <c r="W18" s="230">
        <v>3.2328936727078722E-3</v>
      </c>
      <c r="X18" s="230">
        <v>3.6855379512996909E-3</v>
      </c>
      <c r="Y18" s="230">
        <v>5.0379993742729707E-3</v>
      </c>
      <c r="DA18" s="71" t="s">
        <v>2608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0.18774214187035651</v>
      </c>
      <c r="H19" s="230">
        <v>0.17839235793030481</v>
      </c>
      <c r="I19" s="230">
        <v>0.17449113381861131</v>
      </c>
      <c r="J19" s="230">
        <v>0.17675921197521749</v>
      </c>
      <c r="K19" s="230">
        <v>0</v>
      </c>
      <c r="L19" s="230">
        <v>0</v>
      </c>
      <c r="M19" s="230">
        <v>0.1654088357224241</v>
      </c>
      <c r="N19" s="230">
        <v>0</v>
      </c>
      <c r="O19" s="230">
        <v>0</v>
      </c>
      <c r="P19" s="230">
        <v>0</v>
      </c>
      <c r="Q19" s="230">
        <v>0.17436387259613789</v>
      </c>
      <c r="R19" s="230">
        <v>0</v>
      </c>
      <c r="S19" s="230">
        <v>7.1007805423106474E-2</v>
      </c>
      <c r="T19" s="230">
        <v>9.6487315006450525E-2</v>
      </c>
      <c r="U19" s="230">
        <v>6.8290999262249963E-2</v>
      </c>
      <c r="V19" s="230">
        <v>6.1622186441747599E-2</v>
      </c>
      <c r="W19" s="230">
        <v>6.0296976633617168E-2</v>
      </c>
      <c r="X19" s="230">
        <v>8.1722866111837364E-2</v>
      </c>
      <c r="Y19" s="230">
        <v>0.19095688667350441</v>
      </c>
      <c r="DA19" s="71" t="s">
        <v>2609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0.14650076030048559</v>
      </c>
      <c r="G20" s="230">
        <v>0</v>
      </c>
      <c r="H20" s="230">
        <v>0.15067027547353951</v>
      </c>
      <c r="I20" s="230">
        <v>0.1474602768078879</v>
      </c>
      <c r="J20" s="230">
        <v>0.14954561524577409</v>
      </c>
      <c r="K20" s="230">
        <v>0.1421417470269086</v>
      </c>
      <c r="L20" s="230">
        <v>0.13931543035985111</v>
      </c>
      <c r="M20" s="230">
        <v>0.14029213888231259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5.2658966246437067E-2</v>
      </c>
      <c r="T20" s="230">
        <v>5.1070903957384971E-2</v>
      </c>
      <c r="U20" s="230">
        <v>5.1766725076956233E-2</v>
      </c>
      <c r="V20" s="230">
        <v>4.9521012642661802E-2</v>
      </c>
      <c r="W20" s="230">
        <v>7.7071195509168841E-2</v>
      </c>
      <c r="X20" s="230">
        <v>5.3013698725365661E-2</v>
      </c>
      <c r="Y20" s="230">
        <v>9.0250487230970816E-2</v>
      </c>
      <c r="DA20" s="71" t="s">
        <v>2610</v>
      </c>
    </row>
    <row r="21" spans="1:105" ht="12" customHeight="1" x14ac:dyDescent="0.25">
      <c r="A21" s="59" t="s">
        <v>32</v>
      </c>
      <c r="B21" s="230">
        <v>0.28736811112334992</v>
      </c>
      <c r="C21" s="230">
        <v>0.2782491522503675</v>
      </c>
      <c r="D21" s="230">
        <v>0.146868508138467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0.2256298610236192</v>
      </c>
      <c r="C22" s="230">
        <v>0.53035668771017108</v>
      </c>
      <c r="D22" s="230">
        <v>0.58458607437767207</v>
      </c>
      <c r="E22" s="230">
        <v>0.93685835379314764</v>
      </c>
      <c r="F22" s="230">
        <v>0.7664484933598904</v>
      </c>
      <c r="G22" s="230">
        <v>0.80588186197655198</v>
      </c>
      <c r="H22" s="230">
        <v>0.99254077457982082</v>
      </c>
      <c r="I22" s="230">
        <v>0.87956894137199226</v>
      </c>
      <c r="J22" s="230">
        <v>0.78515564214314415</v>
      </c>
      <c r="K22" s="230">
        <v>0.58517035484650737</v>
      </c>
      <c r="L22" s="230">
        <v>0.78667128238917639</v>
      </c>
      <c r="M22" s="230">
        <v>0.55060427791086308</v>
      </c>
      <c r="N22" s="230">
        <v>0.6998318057683226</v>
      </c>
      <c r="O22" s="230">
        <v>0.71401160200780378</v>
      </c>
      <c r="P22" s="230">
        <v>0.72434446519859286</v>
      </c>
      <c r="Q22" s="230">
        <v>0.49161356599271389</v>
      </c>
      <c r="R22" s="230">
        <v>0.60261725656822918</v>
      </c>
      <c r="S22" s="230">
        <v>0.66325646144112727</v>
      </c>
      <c r="T22" s="230">
        <v>0.67227510179404171</v>
      </c>
      <c r="U22" s="230">
        <v>0.51876490377838425</v>
      </c>
      <c r="V22" s="230">
        <v>0.45096170023870019</v>
      </c>
      <c r="W22" s="230">
        <v>0.56612701073945704</v>
      </c>
      <c r="X22" s="230">
        <v>0.55320958561319078</v>
      </c>
      <c r="Y22" s="230">
        <v>0.42669037660733428</v>
      </c>
      <c r="DA22" s="71" t="s">
        <v>2612</v>
      </c>
    </row>
    <row r="23" spans="1:105" ht="12" customHeight="1" x14ac:dyDescent="0.25">
      <c r="A23" s="60" t="s">
        <v>2563</v>
      </c>
      <c r="B23" s="329">
        <v>1.3078675185274229</v>
      </c>
      <c r="C23" s="329">
        <v>1.6050299158863159</v>
      </c>
      <c r="D23" s="329">
        <v>1.3149325108356471</v>
      </c>
      <c r="E23" s="329">
        <v>1.314263357098419</v>
      </c>
      <c r="F23" s="329">
        <v>1.3910524452700059</v>
      </c>
      <c r="G23" s="329">
        <v>1.3909176753356369</v>
      </c>
      <c r="H23" s="329">
        <v>1.314536105492021</v>
      </c>
      <c r="I23" s="329">
        <v>1.1180047304548231</v>
      </c>
      <c r="J23" s="329">
        <v>1.1406775804971161</v>
      </c>
      <c r="K23" s="329">
        <v>0.70885997399812406</v>
      </c>
      <c r="L23" s="329">
        <v>0.75123945250520141</v>
      </c>
      <c r="M23" s="329">
        <v>0.90689619578604763</v>
      </c>
      <c r="N23" s="329">
        <v>0.99688335142750018</v>
      </c>
      <c r="O23" s="329">
        <v>1.0604640978623909</v>
      </c>
      <c r="P23" s="329">
        <v>0.9337859963702646</v>
      </c>
      <c r="Q23" s="329">
        <v>0.8132590747078029</v>
      </c>
      <c r="R23" s="329">
        <v>0.85057697528127174</v>
      </c>
      <c r="S23" s="329">
        <v>0.72132305341822667</v>
      </c>
      <c r="T23" s="329">
        <v>0.75030729554304443</v>
      </c>
      <c r="U23" s="329">
        <v>0.76781963606455661</v>
      </c>
      <c r="V23" s="329">
        <v>0.7784600463538881</v>
      </c>
      <c r="W23" s="329">
        <v>0.82087190610288951</v>
      </c>
      <c r="X23" s="329">
        <v>0.75476774918559952</v>
      </c>
      <c r="Y23" s="329">
        <v>0.72892270067618614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0.68661206003487474</v>
      </c>
      <c r="C24" s="261">
        <f t="shared" si="1"/>
        <v>0.9643971362689534</v>
      </c>
      <c r="D24" s="261">
        <f t="shared" si="1"/>
        <v>0.83789889256230399</v>
      </c>
      <c r="E24" s="261">
        <f t="shared" si="1"/>
        <v>0.94068262733538366</v>
      </c>
      <c r="F24" s="261">
        <f t="shared" si="1"/>
        <v>0.9622367514062673</v>
      </c>
      <c r="G24" s="261">
        <f t="shared" si="1"/>
        <v>1.028457911977207</v>
      </c>
      <c r="H24" s="261">
        <f t="shared" si="1"/>
        <v>1.1420180732574481</v>
      </c>
      <c r="I24" s="261">
        <f t="shared" si="1"/>
        <v>1.0084431403600209</v>
      </c>
      <c r="J24" s="261">
        <f t="shared" si="1"/>
        <v>0.93605143631208376</v>
      </c>
      <c r="K24" s="261">
        <f t="shared" si="1"/>
        <v>0.60221866284514891</v>
      </c>
      <c r="L24" s="261">
        <f t="shared" si="1"/>
        <v>0.70829912327672384</v>
      </c>
      <c r="M24" s="261">
        <f t="shared" si="1"/>
        <v>0.72418641539168538</v>
      </c>
      <c r="N24" s="261">
        <f t="shared" si="1"/>
        <v>0.70480487604461994</v>
      </c>
      <c r="O24" s="261">
        <f t="shared" si="1"/>
        <v>0.73551936979804688</v>
      </c>
      <c r="P24" s="261">
        <f t="shared" si="1"/>
        <v>0.73558912726799919</v>
      </c>
      <c r="Q24" s="261">
        <f t="shared" si="1"/>
        <v>0.60822500144392366</v>
      </c>
      <c r="R24" s="261">
        <f t="shared" si="1"/>
        <v>0.64195118111132043</v>
      </c>
      <c r="S24" s="261">
        <f t="shared" si="1"/>
        <v>0.65260014446729975</v>
      </c>
      <c r="T24" s="261">
        <f t="shared" si="1"/>
        <v>0.66596113509526123</v>
      </c>
      <c r="U24" s="261">
        <f t="shared" si="1"/>
        <v>0.58849697585112215</v>
      </c>
      <c r="V24" s="261">
        <f t="shared" si="1"/>
        <v>0.5545479957096654</v>
      </c>
      <c r="W24" s="261">
        <f t="shared" si="1"/>
        <v>0.63841314615013101</v>
      </c>
      <c r="X24" s="261">
        <f t="shared" si="1"/>
        <v>0.60550562076738379</v>
      </c>
      <c r="Y24" s="261">
        <f t="shared" si="1"/>
        <v>0.59254268154344691</v>
      </c>
      <c r="DA24" s="70"/>
    </row>
    <row r="25" spans="1:105" ht="12" customHeight="1" x14ac:dyDescent="0.25">
      <c r="A25" s="169" t="s">
        <v>2566</v>
      </c>
      <c r="B25" s="352">
        <v>0.44891807306900861</v>
      </c>
      <c r="C25" s="352">
        <v>0.65132842693369064</v>
      </c>
      <c r="D25" s="352">
        <v>0.57605040715748368</v>
      </c>
      <c r="E25" s="352">
        <v>0.65731319362524998</v>
      </c>
      <c r="F25" s="352">
        <v>0.66412079078365793</v>
      </c>
      <c r="G25" s="352">
        <v>0.71812948645798136</v>
      </c>
      <c r="H25" s="352">
        <v>0.8055692774277492</v>
      </c>
      <c r="I25" s="352">
        <v>0.71198586845225076</v>
      </c>
      <c r="J25" s="352">
        <v>0.65642743450013363</v>
      </c>
      <c r="K25" s="352">
        <v>0.4228792630258888</v>
      </c>
      <c r="L25" s="352">
        <v>0.50171562745756793</v>
      </c>
      <c r="M25" s="352">
        <v>0.50245976641291201</v>
      </c>
      <c r="N25" s="352">
        <v>0.48981197720160602</v>
      </c>
      <c r="O25" s="352">
        <v>0.51026859364925159</v>
      </c>
      <c r="P25" s="352">
        <v>0.5178009800800295</v>
      </c>
      <c r="Q25" s="352">
        <v>0.42269610173343342</v>
      </c>
      <c r="R25" s="352">
        <v>0.44828895166355037</v>
      </c>
      <c r="S25" s="352">
        <v>0.46488796329412541</v>
      </c>
      <c r="T25" s="352">
        <v>0.47377632246389362</v>
      </c>
      <c r="U25" s="352">
        <v>0.41234118674344122</v>
      </c>
      <c r="V25" s="352">
        <v>0.3856913666499589</v>
      </c>
      <c r="W25" s="352">
        <v>0.44811311706065488</v>
      </c>
      <c r="X25" s="352">
        <v>0.42619113220040589</v>
      </c>
      <c r="Y25" s="352">
        <v>0.41397549946675899</v>
      </c>
      <c r="DA25" s="170" t="s">
        <v>2614</v>
      </c>
    </row>
    <row r="26" spans="1:105" ht="12" customHeight="1" x14ac:dyDescent="0.25">
      <c r="A26" s="61" t="s">
        <v>2568</v>
      </c>
      <c r="B26" s="263">
        <v>0.23769398696586611</v>
      </c>
      <c r="C26" s="263">
        <v>0.31306870933526282</v>
      </c>
      <c r="D26" s="263">
        <v>0.26184848540482031</v>
      </c>
      <c r="E26" s="263">
        <v>0.28336943371013368</v>
      </c>
      <c r="F26" s="263">
        <v>0.29811596062260931</v>
      </c>
      <c r="G26" s="263">
        <v>0.31032842551922579</v>
      </c>
      <c r="H26" s="263">
        <v>0.33644879582969889</v>
      </c>
      <c r="I26" s="263">
        <v>0.2964572719077701</v>
      </c>
      <c r="J26" s="263">
        <v>0.27962400181195007</v>
      </c>
      <c r="K26" s="263">
        <v>0.17933939981926009</v>
      </c>
      <c r="L26" s="263">
        <v>0.20658349581915589</v>
      </c>
      <c r="M26" s="263">
        <v>0.22172664897877339</v>
      </c>
      <c r="N26" s="263">
        <v>0.2149928988430139</v>
      </c>
      <c r="O26" s="263">
        <v>0.2252507761487953</v>
      </c>
      <c r="P26" s="263">
        <v>0.21778814718796971</v>
      </c>
      <c r="Q26" s="263">
        <v>0.1855288997104903</v>
      </c>
      <c r="R26" s="263">
        <v>0.19366222944777009</v>
      </c>
      <c r="S26" s="263">
        <v>0.18771218117317429</v>
      </c>
      <c r="T26" s="263">
        <v>0.19218481263136761</v>
      </c>
      <c r="U26" s="263">
        <v>0.1761557891076809</v>
      </c>
      <c r="V26" s="263">
        <v>0.1688566290597065</v>
      </c>
      <c r="W26" s="263">
        <v>0.1903000290894761</v>
      </c>
      <c r="X26" s="263">
        <v>0.1793144885669779</v>
      </c>
      <c r="Y26" s="263">
        <v>0.1785671820766879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2.2296312130706841</v>
      </c>
      <c r="C27" s="261">
        <f t="shared" si="2"/>
        <v>2.9554723540981902</v>
      </c>
      <c r="D27" s="261">
        <f t="shared" si="2"/>
        <v>2.5057801143083096</v>
      </c>
      <c r="E27" s="261">
        <f t="shared" si="2"/>
        <v>2.7564755643570207</v>
      </c>
      <c r="F27" s="261">
        <f t="shared" si="2"/>
        <v>2.8613803925617489</v>
      </c>
      <c r="G27" s="261">
        <f t="shared" si="2"/>
        <v>3.0338811014088174</v>
      </c>
      <c r="H27" s="261">
        <f t="shared" si="2"/>
        <v>3.3362810448085387</v>
      </c>
      <c r="I27" s="261">
        <f t="shared" si="2"/>
        <v>2.9462203101839952</v>
      </c>
      <c r="J27" s="261">
        <f t="shared" si="2"/>
        <v>2.7577200610545951</v>
      </c>
      <c r="K27" s="261">
        <f t="shared" si="2"/>
        <v>1.7585780520876002</v>
      </c>
      <c r="L27" s="261">
        <f t="shared" si="2"/>
        <v>2.0537463248010974</v>
      </c>
      <c r="M27" s="261">
        <f t="shared" si="2"/>
        <v>2.1590221815938531</v>
      </c>
      <c r="N27" s="261">
        <f t="shared" si="2"/>
        <v>2.077610396566314</v>
      </c>
      <c r="O27" s="261">
        <f t="shared" si="2"/>
        <v>2.1728273875961572</v>
      </c>
      <c r="P27" s="261">
        <f t="shared" si="2"/>
        <v>2.1320695344606042</v>
      </c>
      <c r="Q27" s="261">
        <f t="shared" si="2"/>
        <v>1.8113100162816185</v>
      </c>
      <c r="R27" s="261">
        <f t="shared" si="2"/>
        <v>1.8752384496266037</v>
      </c>
      <c r="S27" s="261">
        <f t="shared" si="2"/>
        <v>1.885750232706493</v>
      </c>
      <c r="T27" s="261">
        <f t="shared" si="2"/>
        <v>1.9303447671350731</v>
      </c>
      <c r="U27" s="261">
        <f t="shared" si="2"/>
        <v>1.727947169048186</v>
      </c>
      <c r="V27" s="261">
        <f t="shared" si="2"/>
        <v>1.6423291031305367</v>
      </c>
      <c r="W27" s="261">
        <f t="shared" si="2"/>
        <v>1.8705305910096004</v>
      </c>
      <c r="X27" s="261">
        <f t="shared" si="2"/>
        <v>1.7711013521477059</v>
      </c>
      <c r="Y27" s="261">
        <f t="shared" si="2"/>
        <v>1.7655409598721654</v>
      </c>
      <c r="DA27" s="70"/>
    </row>
    <row r="28" spans="1:105" ht="12" customHeight="1" x14ac:dyDescent="0.25">
      <c r="A28" s="169" t="s">
        <v>2571</v>
      </c>
      <c r="B28" s="351">
        <v>0.62816078222077842</v>
      </c>
      <c r="C28" s="351">
        <v>0.99012959995168015</v>
      </c>
      <c r="D28" s="351">
        <v>0.89565867246874165</v>
      </c>
      <c r="E28" s="351">
        <v>1.1471734944405889</v>
      </c>
      <c r="F28" s="351">
        <v>1.1580508677413339</v>
      </c>
      <c r="G28" s="351">
        <v>1.3307166009978331</v>
      </c>
      <c r="H28" s="351">
        <v>1.726644997267289</v>
      </c>
      <c r="I28" s="351">
        <v>1.5772349259535989</v>
      </c>
      <c r="J28" s="351">
        <v>1.3609720033030239</v>
      </c>
      <c r="K28" s="351">
        <v>0.89058624719193802</v>
      </c>
      <c r="L28" s="351">
        <v>1.1338612809171771</v>
      </c>
      <c r="M28" s="351">
        <v>1.0485370438966519</v>
      </c>
      <c r="N28" s="351">
        <v>0.85693690502243602</v>
      </c>
      <c r="O28" s="351">
        <v>0.87429992082588226</v>
      </c>
      <c r="P28" s="351">
        <v>0.98865811033374917</v>
      </c>
      <c r="Q28" s="351">
        <v>0.8154825778639001</v>
      </c>
      <c r="R28" s="351">
        <v>0.83371562275157673</v>
      </c>
      <c r="S28" s="351">
        <v>1.0024975142351951</v>
      </c>
      <c r="T28" s="351">
        <v>1.011601139939508</v>
      </c>
      <c r="U28" s="351">
        <v>0.78775985958138217</v>
      </c>
      <c r="V28" s="351">
        <v>0.68911271984006162</v>
      </c>
      <c r="W28" s="351">
        <v>0.8653813182305522</v>
      </c>
      <c r="X28" s="351">
        <v>0.84689594498166554</v>
      </c>
      <c r="Y28" s="351">
        <v>0.87298255088091725</v>
      </c>
      <c r="DA28" s="170" t="s">
        <v>2616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4.0153822442914558E-2</v>
      </c>
      <c r="G29" s="230">
        <v>0.1140341473077407</v>
      </c>
      <c r="H29" s="230">
        <v>0.1083551099403518</v>
      </c>
      <c r="I29" s="230">
        <v>0.10598551534320171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0.10170570396812539</v>
      </c>
      <c r="Q29" s="230">
        <v>0</v>
      </c>
      <c r="R29" s="230">
        <v>9.5816941239459469E-2</v>
      </c>
      <c r="S29" s="230">
        <v>3.8918045120087813E-2</v>
      </c>
      <c r="T29" s="230">
        <v>7.7236043176171446E-3</v>
      </c>
      <c r="U29" s="230">
        <v>5.5280700496387232E-3</v>
      </c>
      <c r="V29" s="230">
        <v>8.2100638319284648E-4</v>
      </c>
      <c r="W29" s="230">
        <v>3.958645313519844E-3</v>
      </c>
      <c r="X29" s="230">
        <v>4.5129036138363571E-3</v>
      </c>
      <c r="Y29" s="230">
        <v>6.1689788256403732E-3</v>
      </c>
      <c r="DA29" s="71" t="s">
        <v>2617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0.2298883369841099</v>
      </c>
      <c r="H30" s="230">
        <v>0.21843962195547531</v>
      </c>
      <c r="I30" s="230">
        <v>0.21366261283911581</v>
      </c>
      <c r="J30" s="230">
        <v>0.21643985139822561</v>
      </c>
      <c r="K30" s="230">
        <v>0</v>
      </c>
      <c r="L30" s="230">
        <v>0</v>
      </c>
      <c r="M30" s="230">
        <v>0.2025414314968457</v>
      </c>
      <c r="N30" s="230">
        <v>0</v>
      </c>
      <c r="O30" s="230">
        <v>0</v>
      </c>
      <c r="P30" s="230">
        <v>0</v>
      </c>
      <c r="Q30" s="230">
        <v>0.21350678277078111</v>
      </c>
      <c r="R30" s="230">
        <v>0</v>
      </c>
      <c r="S30" s="230">
        <v>8.6948333171150763E-2</v>
      </c>
      <c r="T30" s="230">
        <v>0.11814773266095981</v>
      </c>
      <c r="U30" s="230">
        <v>8.3621631749693837E-2</v>
      </c>
      <c r="V30" s="230">
        <v>7.5455738500099082E-2</v>
      </c>
      <c r="W30" s="230">
        <v>7.383303261259247E-2</v>
      </c>
      <c r="X30" s="230">
        <v>0.1000688156471478</v>
      </c>
      <c r="Y30" s="230">
        <v>0.23382475919204621</v>
      </c>
      <c r="DA30" s="71" t="s">
        <v>2618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0.17938868608222719</v>
      </c>
      <c r="G31" s="230">
        <v>0</v>
      </c>
      <c r="H31" s="230">
        <v>0.1844942148655587</v>
      </c>
      <c r="I31" s="230">
        <v>0.18056360425455659</v>
      </c>
      <c r="J31" s="230">
        <v>0.1831170798927847</v>
      </c>
      <c r="K31" s="230">
        <v>0.1740511188084595</v>
      </c>
      <c r="L31" s="230">
        <v>0.17059032288961359</v>
      </c>
      <c r="M31" s="230">
        <v>0.17178629250895411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6.4480366832371919E-2</v>
      </c>
      <c r="T31" s="230">
        <v>6.2535800764144889E-2</v>
      </c>
      <c r="U31" s="230">
        <v>6.3387826624844379E-2</v>
      </c>
      <c r="V31" s="230">
        <v>6.0637974664483847E-2</v>
      </c>
      <c r="W31" s="230">
        <v>9.4372892460206748E-2</v>
      </c>
      <c r="X31" s="230">
        <v>6.491473313310081E-2</v>
      </c>
      <c r="Y31" s="230">
        <v>0.11051080069098471</v>
      </c>
      <c r="DA31" s="71" t="s">
        <v>2619</v>
      </c>
    </row>
    <row r="32" spans="1:105" ht="12" customHeight="1" x14ac:dyDescent="0.25">
      <c r="A32" s="59" t="s">
        <v>32</v>
      </c>
      <c r="B32" s="230">
        <v>0.35187931974287728</v>
      </c>
      <c r="C32" s="230">
        <v>0.34071324765351108</v>
      </c>
      <c r="D32" s="230">
        <v>0.17983898955730651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0.27628146247790109</v>
      </c>
      <c r="C33" s="230">
        <v>0.64941635229816896</v>
      </c>
      <c r="D33" s="230">
        <v>0.71581968291143516</v>
      </c>
      <c r="E33" s="230">
        <v>1.1471734944405889</v>
      </c>
      <c r="F33" s="230">
        <v>0.93850835921619202</v>
      </c>
      <c r="G33" s="230">
        <v>0.98679411670598205</v>
      </c>
      <c r="H33" s="230">
        <v>1.2153560505059029</v>
      </c>
      <c r="I33" s="230">
        <v>1.0770231935167249</v>
      </c>
      <c r="J33" s="230">
        <v>0.96141507201201348</v>
      </c>
      <c r="K33" s="230">
        <v>0.71653512838347855</v>
      </c>
      <c r="L33" s="230">
        <v>0.96327095802756302</v>
      </c>
      <c r="M33" s="230">
        <v>0.67420931989085242</v>
      </c>
      <c r="N33" s="230">
        <v>0.85693690502243602</v>
      </c>
      <c r="O33" s="230">
        <v>0.87429992082588226</v>
      </c>
      <c r="P33" s="230">
        <v>0.88695240636562378</v>
      </c>
      <c r="Q33" s="230">
        <v>0.60197579509311894</v>
      </c>
      <c r="R33" s="230">
        <v>0.73789868151211724</v>
      </c>
      <c r="S33" s="230">
        <v>0.81215076911158446</v>
      </c>
      <c r="T33" s="230">
        <v>0.82319400219678618</v>
      </c>
      <c r="U33" s="230">
        <v>0.63522233115720517</v>
      </c>
      <c r="V33" s="230">
        <v>0.55219800029228583</v>
      </c>
      <c r="W33" s="230">
        <v>0.69321674784423315</v>
      </c>
      <c r="X33" s="230">
        <v>0.67739949258758059</v>
      </c>
      <c r="Y33" s="230">
        <v>0.52247801217224599</v>
      </c>
      <c r="DA33" s="71" t="s">
        <v>2621</v>
      </c>
    </row>
    <row r="34" spans="1:105" ht="12" customHeight="1" x14ac:dyDescent="0.25">
      <c r="A34" s="60" t="s">
        <v>2578</v>
      </c>
      <c r="B34" s="329">
        <v>1.6014704308499059</v>
      </c>
      <c r="C34" s="329">
        <v>1.9653427541465101</v>
      </c>
      <c r="D34" s="329">
        <v>1.610121441839568</v>
      </c>
      <c r="E34" s="329">
        <v>1.609302069916432</v>
      </c>
      <c r="F34" s="329">
        <v>1.703329524820415</v>
      </c>
      <c r="G34" s="329">
        <v>1.7031645004109841</v>
      </c>
      <c r="H34" s="329">
        <v>1.6096360475412499</v>
      </c>
      <c r="I34" s="329">
        <v>1.3689853842303961</v>
      </c>
      <c r="J34" s="329">
        <v>1.396748057751571</v>
      </c>
      <c r="K34" s="329">
        <v>0.86799180489566219</v>
      </c>
      <c r="L34" s="329">
        <v>0.91988504388392023</v>
      </c>
      <c r="M34" s="329">
        <v>1.1104851376972009</v>
      </c>
      <c r="N34" s="329">
        <v>1.2206734915438779</v>
      </c>
      <c r="O34" s="329">
        <v>1.2985274667702751</v>
      </c>
      <c r="P34" s="329">
        <v>1.1434114241268549</v>
      </c>
      <c r="Q34" s="329">
        <v>0.99582743841771826</v>
      </c>
      <c r="R34" s="329">
        <v>1.041522826875027</v>
      </c>
      <c r="S34" s="329">
        <v>0.88325271847129794</v>
      </c>
      <c r="T34" s="329">
        <v>0.91874362719556502</v>
      </c>
      <c r="U34" s="329">
        <v>0.94018730946680396</v>
      </c>
      <c r="V34" s="329">
        <v>0.9532163832904752</v>
      </c>
      <c r="W34" s="329">
        <v>1.0051492727790481</v>
      </c>
      <c r="X34" s="329">
        <v>0.92420540716604027</v>
      </c>
      <c r="Y34" s="329">
        <v>0.89255840899124816</v>
      </c>
      <c r="DA34" s="72" t="s">
        <v>2622</v>
      </c>
    </row>
    <row r="35" spans="1:105" ht="12" customHeight="1" x14ac:dyDescent="0.25">
      <c r="A35" s="39" t="s">
        <v>2580</v>
      </c>
      <c r="B35" s="228">
        <v>3.5939929763835772</v>
      </c>
      <c r="C35" s="228">
        <v>4.2329129475862093</v>
      </c>
      <c r="D35" s="228">
        <v>4.1862476038857439</v>
      </c>
      <c r="E35" s="228">
        <v>4.0688381237679341</v>
      </c>
      <c r="F35" s="228">
        <v>3.835454833480628</v>
      </c>
      <c r="G35" s="228">
        <v>5.525400229742818</v>
      </c>
      <c r="H35" s="228">
        <v>4.8421722505136344</v>
      </c>
      <c r="I35" s="228">
        <v>3.8488773055566399</v>
      </c>
      <c r="J35" s="228">
        <v>3.768727477888643</v>
      </c>
      <c r="K35" s="228">
        <v>2.039510253361402</v>
      </c>
      <c r="L35" s="228">
        <v>2.2139010725553421</v>
      </c>
      <c r="M35" s="228">
        <v>2.440356508785436</v>
      </c>
      <c r="N35" s="228">
        <v>2.6535687616210231</v>
      </c>
      <c r="O35" s="228">
        <v>2.802726915539008</v>
      </c>
      <c r="P35" s="228">
        <v>3.1492482729333009</v>
      </c>
      <c r="Q35" s="228">
        <v>2.3346004575950299</v>
      </c>
      <c r="R35" s="228">
        <v>2.3849141193279642</v>
      </c>
      <c r="S35" s="228">
        <v>2.775547621239705</v>
      </c>
      <c r="T35" s="228">
        <v>2.880496201062416</v>
      </c>
      <c r="U35" s="228">
        <v>2.5429578825995018</v>
      </c>
      <c r="V35" s="228">
        <v>2.5313705944866109</v>
      </c>
      <c r="W35" s="228">
        <v>2.905640403019087</v>
      </c>
      <c r="X35" s="228">
        <v>2.7087076817927209</v>
      </c>
      <c r="Y35" s="228">
        <v>2.5666189937436918</v>
      </c>
      <c r="DA35" s="92" t="s">
        <v>2623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3.113844615924314E-2</v>
      </c>
      <c r="G36" s="229">
        <v>5.6702758232173398E-2</v>
      </c>
      <c r="H36" s="229">
        <v>7.1690502322008201E-2</v>
      </c>
      <c r="I36" s="229">
        <v>7.7944181445445612E-2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6.1198460075673457E-2</v>
      </c>
      <c r="Q36" s="229">
        <v>0</v>
      </c>
      <c r="R36" s="229">
        <v>7.0699402488265187E-2</v>
      </c>
      <c r="S36" s="229">
        <v>2.1533509138224442E-2</v>
      </c>
      <c r="T36" s="229">
        <v>4.2195218725622112E-3</v>
      </c>
      <c r="U36" s="229">
        <v>3.2860239483835959E-3</v>
      </c>
      <c r="V36" s="229">
        <v>4.8509052620865502E-4</v>
      </c>
      <c r="W36" s="229">
        <v>2.2715975843202521E-3</v>
      </c>
      <c r="X36" s="229">
        <v>2.625834669747655E-3</v>
      </c>
      <c r="Y36" s="229">
        <v>3.9026596695668631E-3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0.1154499239036179</v>
      </c>
      <c r="H38" s="229">
        <v>0.14596579241874991</v>
      </c>
      <c r="I38" s="229">
        <v>0.1586986259074184</v>
      </c>
      <c r="J38" s="229">
        <v>0.1512960618210428</v>
      </c>
      <c r="K38" s="229">
        <v>0</v>
      </c>
      <c r="L38" s="229">
        <v>0</v>
      </c>
      <c r="M38" s="229">
        <v>0.1883414728704691</v>
      </c>
      <c r="N38" s="229">
        <v>0</v>
      </c>
      <c r="O38" s="229">
        <v>0</v>
      </c>
      <c r="P38" s="229">
        <v>0</v>
      </c>
      <c r="Q38" s="229">
        <v>0.1591139816830005</v>
      </c>
      <c r="R38" s="229">
        <v>0</v>
      </c>
      <c r="S38" s="229">
        <v>4.8588388950025103E-2</v>
      </c>
      <c r="T38" s="229">
        <v>6.5189261960479736E-2</v>
      </c>
      <c r="U38" s="229">
        <v>5.0202260308388043E-2</v>
      </c>
      <c r="V38" s="229">
        <v>4.5027307687043633E-2</v>
      </c>
      <c r="W38" s="229">
        <v>4.279006639014022E-2</v>
      </c>
      <c r="X38" s="229">
        <v>5.8805443095363931E-2</v>
      </c>
      <c r="Y38" s="229">
        <v>0.1493981925539534</v>
      </c>
      <c r="DA38" s="73" t="s">
        <v>2626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0.1431706186426342</v>
      </c>
      <c r="G39" s="229">
        <v>0</v>
      </c>
      <c r="H39" s="229">
        <v>0.12562723139939999</v>
      </c>
      <c r="I39" s="229">
        <v>0.13666465510441211</v>
      </c>
      <c r="J39" s="229">
        <v>0.1304369435863818</v>
      </c>
      <c r="K39" s="229">
        <v>0.15906758484243161</v>
      </c>
      <c r="L39" s="229">
        <v>0.16906472652889029</v>
      </c>
      <c r="M39" s="229">
        <v>0.16278034222299659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3.6718091615867518E-2</v>
      </c>
      <c r="T39" s="229">
        <v>3.5160962174552043E-2</v>
      </c>
      <c r="U39" s="229">
        <v>3.8778576060438961E-2</v>
      </c>
      <c r="V39" s="229">
        <v>3.6873108926742032E-2</v>
      </c>
      <c r="W39" s="229">
        <v>5.573408588185845E-2</v>
      </c>
      <c r="X39" s="229">
        <v>3.887258358289325E-2</v>
      </c>
      <c r="Y39" s="229">
        <v>7.1951679581454764E-2</v>
      </c>
      <c r="DA39" s="73" t="s">
        <v>2627</v>
      </c>
    </row>
    <row r="40" spans="1:105" ht="12" customHeight="1" x14ac:dyDescent="0.25">
      <c r="A40" s="64" t="s">
        <v>32</v>
      </c>
      <c r="B40" s="229">
        <v>0.21648055009353631</v>
      </c>
      <c r="C40" s="229">
        <v>0.24588331489108939</v>
      </c>
      <c r="D40" s="229">
        <v>9.7972468002500923E-2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2.4513146479911811E-2</v>
      </c>
      <c r="T41" s="229">
        <v>2.5234121375463802E-3</v>
      </c>
      <c r="U41" s="229">
        <v>3.6460730475836187E-2</v>
      </c>
      <c r="V41" s="229">
        <v>4.3773475857715027E-3</v>
      </c>
      <c r="W41" s="229">
        <v>6.9007597237637688E-3</v>
      </c>
      <c r="X41" s="229">
        <v>6.2827812403479276E-3</v>
      </c>
      <c r="Y41" s="229">
        <v>9.4241718602364466E-3</v>
      </c>
      <c r="DA41" s="73" t="s">
        <v>2629</v>
      </c>
    </row>
    <row r="42" spans="1:105" ht="12" customHeight="1" x14ac:dyDescent="0.25">
      <c r="A42" s="64" t="s">
        <v>35</v>
      </c>
      <c r="B42" s="229">
        <v>0.17163803744967329</v>
      </c>
      <c r="C42" s="229">
        <v>0.47326012481375551</v>
      </c>
      <c r="D42" s="229">
        <v>0.39378619353846622</v>
      </c>
      <c r="E42" s="229">
        <v>0.73586190990437395</v>
      </c>
      <c r="F42" s="229">
        <v>0.7332820301977504</v>
      </c>
      <c r="G42" s="229">
        <v>0.49437747096463319</v>
      </c>
      <c r="H42" s="229">
        <v>0.81017457138104598</v>
      </c>
      <c r="I42" s="229">
        <v>0.79804079915276271</v>
      </c>
      <c r="J42" s="229">
        <v>0.67043508002849161</v>
      </c>
      <c r="K42" s="229">
        <v>0.64108615665760471</v>
      </c>
      <c r="L42" s="229">
        <v>0.93458999264608178</v>
      </c>
      <c r="M42" s="229">
        <v>0.62543509408235243</v>
      </c>
      <c r="N42" s="229">
        <v>0.68919985854792654</v>
      </c>
      <c r="O42" s="229">
        <v>0.69726687000227461</v>
      </c>
      <c r="P42" s="229">
        <v>0.53772268027099701</v>
      </c>
      <c r="Q42" s="229">
        <v>0.44753922332800422</v>
      </c>
      <c r="R42" s="229">
        <v>0.54857123270534658</v>
      </c>
      <c r="S42" s="229">
        <v>0.452755053009049</v>
      </c>
      <c r="T42" s="229">
        <v>0.45311483123722618</v>
      </c>
      <c r="U42" s="229">
        <v>0.38043967166418158</v>
      </c>
      <c r="V42" s="229">
        <v>0.32872591519659311</v>
      </c>
      <c r="W42" s="229">
        <v>0.40078984349649149</v>
      </c>
      <c r="X42" s="229">
        <v>0.39711751435464338</v>
      </c>
      <c r="Y42" s="229">
        <v>0.33302610161446022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1.6682140417489071</v>
      </c>
      <c r="C44" s="229">
        <v>1.7794683487104801</v>
      </c>
      <c r="D44" s="229">
        <v>1.9601877831133261</v>
      </c>
      <c r="E44" s="229">
        <v>1.848933476091241</v>
      </c>
      <c r="F44" s="229">
        <v>1.390203391492165</v>
      </c>
      <c r="G44" s="229">
        <v>1.3902033915241729</v>
      </c>
      <c r="H44" s="229">
        <v>1.4179794331058979</v>
      </c>
      <c r="I44" s="229">
        <v>1.5153206958811249</v>
      </c>
      <c r="J44" s="229">
        <v>1.654351044402095</v>
      </c>
      <c r="K44" s="229">
        <v>0.79239291151174573</v>
      </c>
      <c r="L44" s="229">
        <v>0.80630595578037323</v>
      </c>
      <c r="M44" s="229">
        <v>1.0704536085717</v>
      </c>
      <c r="N44" s="229">
        <v>1.195570912983158</v>
      </c>
      <c r="O44" s="229">
        <v>1.265086087209089</v>
      </c>
      <c r="P44" s="229">
        <v>1.709953174294891</v>
      </c>
      <c r="Q44" s="229">
        <v>1.3346012615096221</v>
      </c>
      <c r="R44" s="229">
        <v>1.5153206958370931</v>
      </c>
      <c r="S44" s="229">
        <v>1.8628465201902831</v>
      </c>
      <c r="T44" s="229">
        <v>1.9051862158946169</v>
      </c>
      <c r="U44" s="229">
        <v>1.4874445602733199</v>
      </c>
      <c r="V44" s="229">
        <v>1.216290338534713</v>
      </c>
      <c r="W44" s="229">
        <v>1.3387051091197411</v>
      </c>
      <c r="X44" s="229">
        <v>1.253725435899349</v>
      </c>
      <c r="Y44" s="229">
        <v>1.1177979964857221</v>
      </c>
      <c r="DA44" s="73" t="s">
        <v>2632</v>
      </c>
    </row>
    <row r="45" spans="1:105" ht="12" customHeight="1" x14ac:dyDescent="0.25">
      <c r="A45" s="64" t="s">
        <v>39</v>
      </c>
      <c r="B45" s="229">
        <v>1.53766034709146</v>
      </c>
      <c r="C45" s="229">
        <v>1.7343011591708839</v>
      </c>
      <c r="D45" s="229">
        <v>1.734301159231451</v>
      </c>
      <c r="E45" s="229">
        <v>1.48404273777232</v>
      </c>
      <c r="F45" s="229">
        <v>1.537660346988835</v>
      </c>
      <c r="G45" s="229">
        <v>3.4686666851182211</v>
      </c>
      <c r="H45" s="229">
        <v>2.2707347198865331</v>
      </c>
      <c r="I45" s="229">
        <v>1.162208348065477</v>
      </c>
      <c r="J45" s="229">
        <v>1.162208348050632</v>
      </c>
      <c r="K45" s="229">
        <v>0.44696360034961968</v>
      </c>
      <c r="L45" s="229">
        <v>0.30394039759999691</v>
      </c>
      <c r="M45" s="229">
        <v>0.39334599103791829</v>
      </c>
      <c r="N45" s="229">
        <v>0.76879799008993843</v>
      </c>
      <c r="O45" s="229">
        <v>0.84037395832764417</v>
      </c>
      <c r="P45" s="229">
        <v>0.84037395829174022</v>
      </c>
      <c r="Q45" s="229">
        <v>0.39334599107440338</v>
      </c>
      <c r="R45" s="229">
        <v>0.25032278829725868</v>
      </c>
      <c r="S45" s="229">
        <v>0.32859291185634321</v>
      </c>
      <c r="T45" s="229">
        <v>0.41510199578543222</v>
      </c>
      <c r="U45" s="229">
        <v>0.54634605986895413</v>
      </c>
      <c r="V45" s="229">
        <v>0.89959148602953964</v>
      </c>
      <c r="W45" s="229">
        <v>1.058448940822772</v>
      </c>
      <c r="X45" s="229">
        <v>0.95127808895037591</v>
      </c>
      <c r="Y45" s="229">
        <v>0.88111819197829822</v>
      </c>
      <c r="DA45" s="73" t="s">
        <v>2633</v>
      </c>
    </row>
    <row r="46" spans="1:105" ht="12" customHeight="1" x14ac:dyDescent="0.25">
      <c r="A46" s="39" t="s">
        <v>2592</v>
      </c>
      <c r="B46" s="228">
        <v>1.293745092515628</v>
      </c>
      <c r="C46" s="228">
        <v>1.7040023245554881</v>
      </c>
      <c r="D46" s="228">
        <v>1.4252156619501879</v>
      </c>
      <c r="E46" s="228">
        <v>1.5423520759238409</v>
      </c>
      <c r="F46" s="228">
        <v>1.6226159777086371</v>
      </c>
      <c r="G46" s="228">
        <v>1.6890872281142519</v>
      </c>
      <c r="H46" s="228">
        <v>1.8312578456180011</v>
      </c>
      <c r="I46" s="228">
        <v>1.613587897477301</v>
      </c>
      <c r="J46" s="228">
        <v>1.52196605691057</v>
      </c>
      <c r="K46" s="228">
        <v>0.9761267896279805</v>
      </c>
      <c r="L46" s="228">
        <v>1.1244137360072819</v>
      </c>
      <c r="M46" s="228">
        <v>1.2068364356117161</v>
      </c>
      <c r="N46" s="228">
        <v>1.170185293092</v>
      </c>
      <c r="O46" s="228">
        <v>1.2260179146630621</v>
      </c>
      <c r="P46" s="228">
        <v>1.185399556081195</v>
      </c>
      <c r="Q46" s="228">
        <v>1.0098156313678219</v>
      </c>
      <c r="R46" s="228">
        <v>1.0540845485909081</v>
      </c>
      <c r="S46" s="228">
        <v>1.0216990185497341</v>
      </c>
      <c r="T46" s="228">
        <v>1.046043113549914</v>
      </c>
      <c r="U46" s="228">
        <v>0.95879870831148772</v>
      </c>
      <c r="V46" s="228">
        <v>0.919070095012957</v>
      </c>
      <c r="W46" s="228">
        <v>1.035784421317508</v>
      </c>
      <c r="X46" s="228">
        <v>0.97599120012148932</v>
      </c>
      <c r="Y46" s="228">
        <v>0.97192368408223617</v>
      </c>
      <c r="DA46" s="92" t="s">
        <v>2634</v>
      </c>
    </row>
    <row r="47" spans="1:105" ht="12" customHeight="1" x14ac:dyDescent="0.25">
      <c r="A47" s="39" t="s">
        <v>2594</v>
      </c>
      <c r="B47" s="228">
        <v>0.81029924888284244</v>
      </c>
      <c r="C47" s="228">
        <v>1.0672518192877709</v>
      </c>
      <c r="D47" s="228">
        <v>0.89264197951757696</v>
      </c>
      <c r="E47" s="228">
        <v>0.96600693279065275</v>
      </c>
      <c r="F47" s="228">
        <v>1.0162778707867639</v>
      </c>
      <c r="G47" s="228">
        <v>1.0579101866019629</v>
      </c>
      <c r="H47" s="228">
        <v>1.1469545781462771</v>
      </c>
      <c r="I47" s="228">
        <v>1.010623397836393</v>
      </c>
      <c r="J47" s="228">
        <v>0.95323874840121892</v>
      </c>
      <c r="K47" s="228">
        <v>0.61136835148259205</v>
      </c>
      <c r="L47" s="228">
        <v>0.70424352601688867</v>
      </c>
      <c r="M47" s="228">
        <v>0.75586656363591775</v>
      </c>
      <c r="N47" s="228">
        <v>0.73291119675087213</v>
      </c>
      <c r="O47" s="228">
        <v>0.76788031979057547</v>
      </c>
      <c r="P47" s="228">
        <v>0.74244020361920304</v>
      </c>
      <c r="Q47" s="228">
        <v>0.63246836825981279</v>
      </c>
      <c r="R47" s="228">
        <v>0.66019490464030928</v>
      </c>
      <c r="S47" s="228">
        <v>0.63991117887481863</v>
      </c>
      <c r="T47" s="228">
        <v>0.65515838793284253</v>
      </c>
      <c r="U47" s="228">
        <v>0.60051541657558261</v>
      </c>
      <c r="V47" s="228">
        <v>0.57563256623575221</v>
      </c>
      <c r="W47" s="228">
        <v>0.64873315729156156</v>
      </c>
      <c r="X47" s="228">
        <v>0.61128342897668142</v>
      </c>
      <c r="Y47" s="228">
        <v>0.60873585974492705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0.99999999999999978</v>
      </c>
      <c r="C51" s="232">
        <f t="shared" si="3"/>
        <v>1.0000000000000002</v>
      </c>
      <c r="D51" s="232">
        <f t="shared" si="3"/>
        <v>0.99999999999999967</v>
      </c>
      <c r="E51" s="232">
        <f t="shared" si="3"/>
        <v>1.0000000000000002</v>
      </c>
      <c r="F51" s="232">
        <f t="shared" si="3"/>
        <v>0.99999999999999989</v>
      </c>
      <c r="G51" s="232">
        <f t="shared" si="3"/>
        <v>0.99999999999999978</v>
      </c>
      <c r="H51" s="232">
        <f t="shared" si="3"/>
        <v>0.99999999999999989</v>
      </c>
      <c r="I51" s="232">
        <f t="shared" si="3"/>
        <v>1</v>
      </c>
      <c r="J51" s="232">
        <f t="shared" si="3"/>
        <v>1.0000000000000004</v>
      </c>
      <c r="K51" s="232">
        <f t="shared" si="3"/>
        <v>1.0000000000000002</v>
      </c>
      <c r="L51" s="232">
        <f t="shared" si="3"/>
        <v>1.0000000000000002</v>
      </c>
      <c r="M51" s="232">
        <f t="shared" si="3"/>
        <v>1</v>
      </c>
      <c r="N51" s="232">
        <f t="shared" si="3"/>
        <v>1.0000000000000002</v>
      </c>
      <c r="O51" s="232">
        <f t="shared" si="3"/>
        <v>1</v>
      </c>
      <c r="P51" s="232">
        <f t="shared" si="3"/>
        <v>0.99999999999999978</v>
      </c>
      <c r="Q51" s="232">
        <f t="shared" si="3"/>
        <v>0.99999999999999978</v>
      </c>
      <c r="R51" s="232">
        <f t="shared" si="3"/>
        <v>1</v>
      </c>
      <c r="S51" s="232">
        <f t="shared" si="3"/>
        <v>1</v>
      </c>
      <c r="T51" s="232">
        <f t="shared" si="3"/>
        <v>1.0000000000000002</v>
      </c>
      <c r="U51" s="232">
        <f t="shared" si="3"/>
        <v>0.99999999999999978</v>
      </c>
      <c r="V51" s="232">
        <f t="shared" si="3"/>
        <v>0.99999999999999989</v>
      </c>
      <c r="W51" s="232">
        <f t="shared" si="3"/>
        <v>1</v>
      </c>
      <c r="X51" s="232">
        <f t="shared" si="3"/>
        <v>0.99999999999999978</v>
      </c>
      <c r="Y51" s="232">
        <f t="shared" si="3"/>
        <v>1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1.750348565988229E-2</v>
      </c>
      <c r="C52" s="233">
        <f t="shared" si="4"/>
        <v>1.7972417325631561E-2</v>
      </c>
      <c r="D52" s="233">
        <f t="shared" si="4"/>
        <v>1.6975641129250731E-2</v>
      </c>
      <c r="E52" s="233">
        <f t="shared" si="4"/>
        <v>1.7383911076014003E-2</v>
      </c>
      <c r="F52" s="233">
        <f t="shared" si="4"/>
        <v>1.804978937464603E-2</v>
      </c>
      <c r="G52" s="233">
        <f t="shared" si="4"/>
        <v>1.6236272928016864E-2</v>
      </c>
      <c r="H52" s="233">
        <f t="shared" si="4"/>
        <v>1.7221462217634924E-2</v>
      </c>
      <c r="I52" s="233">
        <f t="shared" si="4"/>
        <v>1.7698882863363633E-2</v>
      </c>
      <c r="J52" s="233">
        <f t="shared" si="4"/>
        <v>1.7595586690152973E-2</v>
      </c>
      <c r="K52" s="233">
        <f t="shared" si="4"/>
        <v>1.8415474615534569E-2</v>
      </c>
      <c r="L52" s="233">
        <f t="shared" si="4"/>
        <v>1.8539565148442624E-2</v>
      </c>
      <c r="M52" s="233">
        <f t="shared" si="4"/>
        <v>1.8654981811923699E-2</v>
      </c>
      <c r="N52" s="233">
        <f t="shared" si="4"/>
        <v>1.8179177075782434E-2</v>
      </c>
      <c r="O52" s="233">
        <f t="shared" si="4"/>
        <v>1.8159108469082079E-2</v>
      </c>
      <c r="P52" s="233">
        <f t="shared" si="4"/>
        <v>1.7284486221458093E-2</v>
      </c>
      <c r="Q52" s="233">
        <f t="shared" si="4"/>
        <v>1.8019448652038961E-2</v>
      </c>
      <c r="R52" s="233">
        <f t="shared" si="4"/>
        <v>1.8158821530333425E-2</v>
      </c>
      <c r="S52" s="233">
        <f t="shared" si="4"/>
        <v>1.6970084087044125E-2</v>
      </c>
      <c r="T52" s="233">
        <f t="shared" si="4"/>
        <v>1.6909765367935377E-2</v>
      </c>
      <c r="U52" s="233">
        <f t="shared" si="4"/>
        <v>1.7293501644694429E-2</v>
      </c>
      <c r="V52" s="233">
        <f t="shared" si="4"/>
        <v>1.7178982416534788E-2</v>
      </c>
      <c r="W52" s="233">
        <f t="shared" si="4"/>
        <v>1.6993114332220192E-2</v>
      </c>
      <c r="X52" s="233">
        <f t="shared" si="4"/>
        <v>1.7009297879652097E-2</v>
      </c>
      <c r="Y52" s="233">
        <f t="shared" si="4"/>
        <v>1.7275259936576762E-2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6.1811294845886561E-3</v>
      </c>
      <c r="C53" s="233">
        <f t="shared" si="5"/>
        <v>6.3467266348787525E-3</v>
      </c>
      <c r="D53" s="233">
        <f t="shared" si="5"/>
        <v>5.9947280183342182E-3</v>
      </c>
      <c r="E53" s="233">
        <f t="shared" si="5"/>
        <v>6.1389032674615341E-3</v>
      </c>
      <c r="F53" s="233">
        <f t="shared" si="5"/>
        <v>6.3740495728774665E-3</v>
      </c>
      <c r="G53" s="233">
        <f t="shared" si="5"/>
        <v>5.7336297046944066E-3</v>
      </c>
      <c r="H53" s="233">
        <f t="shared" si="5"/>
        <v>6.0815365550377261E-3</v>
      </c>
      <c r="I53" s="233">
        <f t="shared" si="5"/>
        <v>6.2501314787693297E-3</v>
      </c>
      <c r="J53" s="233">
        <f t="shared" si="5"/>
        <v>6.2136537717408956E-3</v>
      </c>
      <c r="K53" s="233">
        <f t="shared" si="5"/>
        <v>6.5031865841252224E-3</v>
      </c>
      <c r="L53" s="233">
        <f t="shared" si="5"/>
        <v>6.5470075502242356E-3</v>
      </c>
      <c r="M53" s="233">
        <f t="shared" si="5"/>
        <v>6.5877654515656137E-3</v>
      </c>
      <c r="N53" s="233">
        <f t="shared" si="5"/>
        <v>6.4197411653966916E-3</v>
      </c>
      <c r="O53" s="233">
        <f t="shared" si="5"/>
        <v>6.4126541966065551E-3</v>
      </c>
      <c r="P53" s="233">
        <f t="shared" si="5"/>
        <v>6.1037926665253438E-3</v>
      </c>
      <c r="Q53" s="233">
        <f t="shared" si="5"/>
        <v>6.3633351392649619E-3</v>
      </c>
      <c r="R53" s="233">
        <f t="shared" si="5"/>
        <v>6.4125528679001478E-3</v>
      </c>
      <c r="S53" s="233">
        <f t="shared" si="5"/>
        <v>5.9927656207810816E-3</v>
      </c>
      <c r="T53" s="233">
        <f t="shared" si="5"/>
        <v>5.971464845586901E-3</v>
      </c>
      <c r="U53" s="233">
        <f t="shared" si="5"/>
        <v>6.1069763465914154E-3</v>
      </c>
      <c r="V53" s="233">
        <f t="shared" si="5"/>
        <v>6.0665353629219595E-3</v>
      </c>
      <c r="W53" s="233">
        <f t="shared" si="5"/>
        <v>6.0008984538785079E-3</v>
      </c>
      <c r="X53" s="233">
        <f t="shared" si="5"/>
        <v>6.0066134642564658E-3</v>
      </c>
      <c r="Y53" s="233">
        <f t="shared" si="5"/>
        <v>6.100534523397658E-3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4.0915303139676465E-2</v>
      </c>
      <c r="C54" s="233">
        <f t="shared" si="6"/>
        <v>4.2011455164978485E-2</v>
      </c>
      <c r="D54" s="233">
        <f t="shared" si="6"/>
        <v>3.9681439245303117E-2</v>
      </c>
      <c r="E54" s="233">
        <f t="shared" si="6"/>
        <v>4.0635791364602721E-2</v>
      </c>
      <c r="F54" s="233">
        <f t="shared" si="6"/>
        <v>4.2192316331804258E-2</v>
      </c>
      <c r="G54" s="233">
        <f t="shared" si="6"/>
        <v>3.7953127829328609E-2</v>
      </c>
      <c r="H54" s="233">
        <f t="shared" si="6"/>
        <v>4.0256058755085498E-2</v>
      </c>
      <c r="I54" s="233">
        <f t="shared" si="6"/>
        <v>4.1372054210202264E-2</v>
      </c>
      <c r="J54" s="233">
        <f t="shared" si="6"/>
        <v>4.1130594062080486E-2</v>
      </c>
      <c r="K54" s="233">
        <f t="shared" si="6"/>
        <v>4.3047124498325824E-2</v>
      </c>
      <c r="L54" s="233">
        <f t="shared" si="6"/>
        <v>4.3337192537878322E-2</v>
      </c>
      <c r="M54" s="233">
        <f t="shared" si="6"/>
        <v>4.3606984958968587E-2</v>
      </c>
      <c r="N54" s="233">
        <f t="shared" si="6"/>
        <v>4.2494766776099237E-2</v>
      </c>
      <c r="O54" s="233">
        <f t="shared" si="6"/>
        <v>4.2447855369840429E-2</v>
      </c>
      <c r="P54" s="233">
        <f t="shared" si="6"/>
        <v>4.0403380624089644E-2</v>
      </c>
      <c r="Q54" s="233">
        <f t="shared" si="6"/>
        <v>4.2121393323263721E-2</v>
      </c>
      <c r="R54" s="233">
        <f t="shared" si="6"/>
        <v>4.2447184635672881E-2</v>
      </c>
      <c r="S54" s="233">
        <f t="shared" si="6"/>
        <v>3.9668449371693879E-2</v>
      </c>
      <c r="T54" s="233">
        <f t="shared" si="6"/>
        <v>3.9527451245647008E-2</v>
      </c>
      <c r="U54" s="233">
        <f t="shared" si="6"/>
        <v>4.0424454642248954E-2</v>
      </c>
      <c r="V54" s="233">
        <f t="shared" si="6"/>
        <v>4.0156760022644539E-2</v>
      </c>
      <c r="W54" s="233">
        <f t="shared" si="6"/>
        <v>3.9722283761087475E-2</v>
      </c>
      <c r="X54" s="233">
        <f t="shared" si="6"/>
        <v>3.9760113640342314E-2</v>
      </c>
      <c r="Y54" s="233">
        <f t="shared" si="6"/>
        <v>4.0381813705927874E-2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1.7944186539982521E-2</v>
      </c>
      <c r="C55" s="233">
        <f t="shared" si="7"/>
        <v>1.8424924916795982E-2</v>
      </c>
      <c r="D55" s="233">
        <f t="shared" si="7"/>
        <v>1.7403051996508628E-2</v>
      </c>
      <c r="E55" s="233">
        <f t="shared" si="7"/>
        <v>1.7821601320097365E-2</v>
      </c>
      <c r="F55" s="233">
        <f t="shared" si="7"/>
        <v>1.8504245030942078E-2</v>
      </c>
      <c r="G55" s="233">
        <f t="shared" si="7"/>
        <v>1.6645068062195456E-2</v>
      </c>
      <c r="H55" s="233">
        <f t="shared" si="7"/>
        <v>1.7655062341827305E-2</v>
      </c>
      <c r="I55" s="233">
        <f t="shared" si="7"/>
        <v>1.814450343324546E-2</v>
      </c>
      <c r="J55" s="233">
        <f t="shared" si="7"/>
        <v>1.8038606480091347E-2</v>
      </c>
      <c r="K55" s="233">
        <f t="shared" si="7"/>
        <v>1.8879137455509964E-2</v>
      </c>
      <c r="L55" s="233">
        <f t="shared" si="7"/>
        <v>1.9006352326514282E-2</v>
      </c>
      <c r="M55" s="233">
        <f t="shared" si="7"/>
        <v>1.9124674938339751E-2</v>
      </c>
      <c r="N55" s="233">
        <f t="shared" si="7"/>
        <v>1.86368904417069E-2</v>
      </c>
      <c r="O55" s="233">
        <f t="shared" si="7"/>
        <v>1.861631654978466E-2</v>
      </c>
      <c r="P55" s="233">
        <f t="shared" si="7"/>
        <v>1.7719673157242863E-2</v>
      </c>
      <c r="Q55" s="233">
        <f t="shared" si="7"/>
        <v>1.8473140392883215E-2</v>
      </c>
      <c r="R55" s="233">
        <f t="shared" si="7"/>
        <v>1.8616022386523049E-2</v>
      </c>
      <c r="S55" s="233">
        <f t="shared" si="7"/>
        <v>1.7397355039690799E-2</v>
      </c>
      <c r="T55" s="233">
        <f t="shared" si="7"/>
        <v>1.7335517622357351E-2</v>
      </c>
      <c r="U55" s="233">
        <f t="shared" si="7"/>
        <v>1.772891556983618E-2</v>
      </c>
      <c r="V55" s="233">
        <f t="shared" si="7"/>
        <v>1.7611512988862186E-2</v>
      </c>
      <c r="W55" s="233">
        <f t="shared" si="7"/>
        <v>1.7420965137903862E-2</v>
      </c>
      <c r="X55" s="233">
        <f t="shared" si="7"/>
        <v>1.7437556152953074E-2</v>
      </c>
      <c r="Y55" s="233">
        <f t="shared" si="7"/>
        <v>1.7710214573952738E-2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3.2175302128698936E-2</v>
      </c>
      <c r="C56" s="233">
        <f t="shared" si="8"/>
        <v>3.3134083555045872E-2</v>
      </c>
      <c r="D56" s="233">
        <f t="shared" si="8"/>
        <v>3.159050411277655E-2</v>
      </c>
      <c r="E56" s="233">
        <f t="shared" si="8"/>
        <v>3.2772051392722788E-2</v>
      </c>
      <c r="F56" s="233">
        <f t="shared" si="8"/>
        <v>3.356703112973617E-2</v>
      </c>
      <c r="G56" s="233">
        <f t="shared" si="8"/>
        <v>3.0606655849666452E-2</v>
      </c>
      <c r="H56" s="233">
        <f t="shared" si="8"/>
        <v>3.2869294372010173E-2</v>
      </c>
      <c r="I56" s="233">
        <f t="shared" si="8"/>
        <v>3.3828264504042742E-2</v>
      </c>
      <c r="J56" s="233">
        <f t="shared" si="8"/>
        <v>3.3324440827278742E-2</v>
      </c>
      <c r="K56" s="233">
        <f t="shared" si="8"/>
        <v>3.4901918500556288E-2</v>
      </c>
      <c r="L56" s="233">
        <f t="shared" si="8"/>
        <v>3.5630558853670044E-2</v>
      </c>
      <c r="M56" s="233">
        <f t="shared" si="8"/>
        <v>3.4871038468855753E-2</v>
      </c>
      <c r="N56" s="233">
        <f t="shared" si="8"/>
        <v>3.4046714353396894E-2</v>
      </c>
      <c r="O56" s="233">
        <f t="shared" si="8"/>
        <v>3.3949294497165543E-2</v>
      </c>
      <c r="P56" s="233">
        <f t="shared" si="8"/>
        <v>3.2883933957401905E-2</v>
      </c>
      <c r="Q56" s="233">
        <f t="shared" si="8"/>
        <v>3.378566845218469E-2</v>
      </c>
      <c r="R56" s="233">
        <f t="shared" si="8"/>
        <v>3.4207409522601963E-2</v>
      </c>
      <c r="S56" s="233">
        <f t="shared" si="8"/>
        <v>3.3061105107318946E-2</v>
      </c>
      <c r="T56" s="233">
        <f t="shared" si="8"/>
        <v>3.284739679734161E-2</v>
      </c>
      <c r="U56" s="233">
        <f t="shared" si="8"/>
        <v>3.2888580442714775E-2</v>
      </c>
      <c r="V56" s="233">
        <f t="shared" si="8"/>
        <v>3.2406943448528208E-2</v>
      </c>
      <c r="W56" s="233">
        <f t="shared" si="8"/>
        <v>3.2390107095936101E-2</v>
      </c>
      <c r="X56" s="233">
        <f t="shared" si="8"/>
        <v>3.2530293912656508E-2</v>
      </c>
      <c r="Y56" s="233">
        <f t="shared" si="8"/>
        <v>3.2775818920415686E-2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0.15447573698001005</v>
      </c>
      <c r="C57" s="234">
        <f t="shared" si="9"/>
        <v>0.15963004112030513</v>
      </c>
      <c r="D57" s="234">
        <f t="shared" si="9"/>
        <v>0.15284103512416317</v>
      </c>
      <c r="E57" s="234">
        <f t="shared" si="9"/>
        <v>0.1590997616304263</v>
      </c>
      <c r="F57" s="234">
        <f t="shared" si="9"/>
        <v>0.16299842193711767</v>
      </c>
      <c r="G57" s="234">
        <f t="shared" si="9"/>
        <v>0.14934278101251977</v>
      </c>
      <c r="H57" s="234">
        <f t="shared" si="9"/>
        <v>0.16066991558904012</v>
      </c>
      <c r="I57" s="234">
        <f t="shared" si="9"/>
        <v>0.16548927709209593</v>
      </c>
      <c r="J57" s="234">
        <f t="shared" si="9"/>
        <v>0.16326773817625717</v>
      </c>
      <c r="K57" s="234">
        <f t="shared" si="9"/>
        <v>0.16989857858934623</v>
      </c>
      <c r="L57" s="234">
        <f t="shared" si="9"/>
        <v>0.17340899167830642</v>
      </c>
      <c r="M57" s="234">
        <f t="shared" si="9"/>
        <v>0.17090506482589721</v>
      </c>
      <c r="N57" s="234">
        <f t="shared" si="9"/>
        <v>0.16528563358056111</v>
      </c>
      <c r="O57" s="234">
        <f t="shared" si="9"/>
        <v>0.16480650366208222</v>
      </c>
      <c r="P57" s="234">
        <f t="shared" si="9"/>
        <v>0.15920052354150421</v>
      </c>
      <c r="Q57" s="234">
        <f t="shared" si="9"/>
        <v>0.16551738293073026</v>
      </c>
      <c r="R57" s="234">
        <f t="shared" si="9"/>
        <v>0.16543223032352558</v>
      </c>
      <c r="S57" s="234">
        <f t="shared" si="9"/>
        <v>0.16039713278575116</v>
      </c>
      <c r="T57" s="234">
        <f t="shared" si="9"/>
        <v>0.15979908643229151</v>
      </c>
      <c r="U57" s="234">
        <f t="shared" si="9"/>
        <v>0.15960164819188136</v>
      </c>
      <c r="V57" s="234">
        <f t="shared" si="9"/>
        <v>0.15720284504995979</v>
      </c>
      <c r="W57" s="234">
        <f t="shared" si="9"/>
        <v>0.15715197105195064</v>
      </c>
      <c r="X57" s="234">
        <f t="shared" si="9"/>
        <v>0.15806485316850333</v>
      </c>
      <c r="Y57" s="234">
        <f t="shared" si="9"/>
        <v>0.16070213096423358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4.3520919157682296E-2</v>
      </c>
      <c r="C58" s="302">
        <f t="shared" si="10"/>
        <v>5.3478567828777905E-2</v>
      </c>
      <c r="D58" s="302">
        <f t="shared" si="10"/>
        <v>5.4631049961797656E-2</v>
      </c>
      <c r="E58" s="302">
        <f t="shared" si="10"/>
        <v>6.6213186096868104E-2</v>
      </c>
      <c r="F58" s="302">
        <f t="shared" si="10"/>
        <v>6.5968322301863877E-2</v>
      </c>
      <c r="G58" s="302">
        <f t="shared" si="10"/>
        <v>6.5504517576598545E-2</v>
      </c>
      <c r="H58" s="302">
        <f t="shared" si="10"/>
        <v>8.3152438969389675E-2</v>
      </c>
      <c r="I58" s="302">
        <f t="shared" si="10"/>
        <v>8.8593329832882012E-2</v>
      </c>
      <c r="J58" s="302">
        <f t="shared" si="10"/>
        <v>8.0574828402096954E-2</v>
      </c>
      <c r="K58" s="302">
        <f t="shared" si="10"/>
        <v>8.6040728945474876E-2</v>
      </c>
      <c r="L58" s="302">
        <f t="shared" si="10"/>
        <v>9.5738085591443797E-2</v>
      </c>
      <c r="M58" s="302">
        <f t="shared" si="10"/>
        <v>8.3000671779676266E-2</v>
      </c>
      <c r="N58" s="302">
        <f t="shared" si="10"/>
        <v>6.8174167552919038E-2</v>
      </c>
      <c r="O58" s="302">
        <f t="shared" si="10"/>
        <v>6.6314661682702281E-2</v>
      </c>
      <c r="P58" s="302">
        <f t="shared" si="10"/>
        <v>7.3822587033263304E-2</v>
      </c>
      <c r="Q58" s="302">
        <f t="shared" si="10"/>
        <v>7.4518741077094774E-2</v>
      </c>
      <c r="R58" s="302">
        <f t="shared" si="10"/>
        <v>7.3549811734514969E-2</v>
      </c>
      <c r="S58" s="302">
        <f t="shared" si="10"/>
        <v>8.5269896362354228E-2</v>
      </c>
      <c r="T58" s="302">
        <f t="shared" si="10"/>
        <v>8.3743039455131008E-2</v>
      </c>
      <c r="U58" s="302">
        <f t="shared" si="10"/>
        <v>7.2761351863465176E-2</v>
      </c>
      <c r="V58" s="302">
        <f t="shared" si="10"/>
        <v>6.5961493291739573E-2</v>
      </c>
      <c r="W58" s="302">
        <f t="shared" si="10"/>
        <v>7.2704707704386654E-2</v>
      </c>
      <c r="X58" s="302">
        <f t="shared" si="10"/>
        <v>7.5582621531059532E-2</v>
      </c>
      <c r="Y58" s="302">
        <f t="shared" si="10"/>
        <v>7.9460153805388692E-2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0.11095481782232776</v>
      </c>
      <c r="C59" s="302">
        <f t="shared" si="11"/>
        <v>0.10615147329152722</v>
      </c>
      <c r="D59" s="302">
        <f t="shared" si="11"/>
        <v>9.820998516236551E-2</v>
      </c>
      <c r="E59" s="302">
        <f t="shared" si="11"/>
        <v>9.2886575533558238E-2</v>
      </c>
      <c r="F59" s="302">
        <f t="shared" si="11"/>
        <v>9.7030099635253816E-2</v>
      </c>
      <c r="G59" s="302">
        <f t="shared" si="11"/>
        <v>8.3838263435921212E-2</v>
      </c>
      <c r="H59" s="302">
        <f t="shared" si="11"/>
        <v>7.7517476619650458E-2</v>
      </c>
      <c r="I59" s="302">
        <f t="shared" si="11"/>
        <v>7.6895947259213906E-2</v>
      </c>
      <c r="J59" s="302">
        <f t="shared" si="11"/>
        <v>8.2692909774160217E-2</v>
      </c>
      <c r="K59" s="302">
        <f t="shared" si="11"/>
        <v>8.3857849643871343E-2</v>
      </c>
      <c r="L59" s="302">
        <f t="shared" si="11"/>
        <v>7.7670906086862626E-2</v>
      </c>
      <c r="M59" s="302">
        <f t="shared" si="11"/>
        <v>8.7904393046220955E-2</v>
      </c>
      <c r="N59" s="302">
        <f t="shared" si="11"/>
        <v>9.7111466027642077E-2</v>
      </c>
      <c r="O59" s="302">
        <f t="shared" si="11"/>
        <v>9.8491841979379949E-2</v>
      </c>
      <c r="P59" s="302">
        <f t="shared" si="11"/>
        <v>8.5377936508240895E-2</v>
      </c>
      <c r="Q59" s="302">
        <f t="shared" si="11"/>
        <v>9.0998641853635487E-2</v>
      </c>
      <c r="R59" s="302">
        <f t="shared" si="11"/>
        <v>9.1882418589010612E-2</v>
      </c>
      <c r="S59" s="302">
        <f t="shared" si="11"/>
        <v>7.5127236423396929E-2</v>
      </c>
      <c r="T59" s="302">
        <f t="shared" si="11"/>
        <v>7.6056046977160535E-2</v>
      </c>
      <c r="U59" s="302">
        <f t="shared" si="11"/>
        <v>8.6840296328416181E-2</v>
      </c>
      <c r="V59" s="302">
        <f t="shared" si="11"/>
        <v>9.1241351758220235E-2</v>
      </c>
      <c r="W59" s="302">
        <f t="shared" si="11"/>
        <v>8.4447263347564E-2</v>
      </c>
      <c r="X59" s="302">
        <f t="shared" si="11"/>
        <v>8.2482231637443795E-2</v>
      </c>
      <c r="Y59" s="302">
        <f t="shared" si="11"/>
        <v>8.1241977158844875E-2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5.8249719452899862E-2</v>
      </c>
      <c r="C60" s="301">
        <f t="shared" si="12"/>
        <v>6.3782098912809393E-2</v>
      </c>
      <c r="D60" s="301">
        <f t="shared" si="12"/>
        <v>6.2581187344596556E-2</v>
      </c>
      <c r="E60" s="301">
        <f t="shared" si="12"/>
        <v>6.6483469576448739E-2</v>
      </c>
      <c r="F60" s="301">
        <f t="shared" si="12"/>
        <v>6.7118912862793298E-2</v>
      </c>
      <c r="G60" s="301">
        <f t="shared" si="12"/>
        <v>6.1990818641582179E-2</v>
      </c>
      <c r="H60" s="301">
        <f t="shared" si="12"/>
        <v>6.7344182425341403E-2</v>
      </c>
      <c r="I60" s="301">
        <f t="shared" si="12"/>
        <v>6.9360342065362762E-2</v>
      </c>
      <c r="J60" s="301">
        <f t="shared" si="12"/>
        <v>6.7858629195810621E-2</v>
      </c>
      <c r="K60" s="301">
        <f t="shared" si="12"/>
        <v>7.1242225452181326E-2</v>
      </c>
      <c r="L60" s="301">
        <f t="shared" si="12"/>
        <v>7.323129063839022E-2</v>
      </c>
      <c r="M60" s="301">
        <f t="shared" si="12"/>
        <v>7.019454662299944E-2</v>
      </c>
      <c r="N60" s="301">
        <f t="shared" si="12"/>
        <v>6.8658619564779977E-2</v>
      </c>
      <c r="O60" s="301">
        <f t="shared" si="12"/>
        <v>6.8312220742736296E-2</v>
      </c>
      <c r="P60" s="301">
        <f t="shared" si="12"/>
        <v>6.725639712756723E-2</v>
      </c>
      <c r="Q60" s="301">
        <f t="shared" si="12"/>
        <v>6.8056601880167739E-2</v>
      </c>
      <c r="R60" s="301">
        <f t="shared" si="12"/>
        <v>6.9345901488898243E-2</v>
      </c>
      <c r="S60" s="301">
        <f t="shared" si="12"/>
        <v>6.7969608223392125E-2</v>
      </c>
      <c r="T60" s="301">
        <f t="shared" si="12"/>
        <v>6.7506169374388789E-2</v>
      </c>
      <c r="U60" s="301">
        <f t="shared" si="12"/>
        <v>6.6558927866480627E-2</v>
      </c>
      <c r="V60" s="301">
        <f t="shared" si="12"/>
        <v>6.4997181268773629E-2</v>
      </c>
      <c r="W60" s="301">
        <f t="shared" si="12"/>
        <v>6.5676803745710749E-2</v>
      </c>
      <c r="X60" s="301">
        <f t="shared" si="12"/>
        <v>6.6170626558698278E-2</v>
      </c>
      <c r="Y60" s="301">
        <f t="shared" si="12"/>
        <v>6.6041761293669246E-2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3.808460895993869E-2</v>
      </c>
      <c r="C61" s="302">
        <f t="shared" si="13"/>
        <v>4.3076749804681673E-2</v>
      </c>
      <c r="D61" s="302">
        <f t="shared" si="13"/>
        <v>4.3024186772717368E-2</v>
      </c>
      <c r="E61" s="302">
        <f t="shared" si="13"/>
        <v>4.6456116484653698E-2</v>
      </c>
      <c r="F61" s="302">
        <f t="shared" si="13"/>
        <v>4.6324426313828895E-2</v>
      </c>
      <c r="G61" s="302">
        <f t="shared" si="13"/>
        <v>4.3285616492175792E-2</v>
      </c>
      <c r="H61" s="302">
        <f t="shared" si="13"/>
        <v>4.7503980581150566E-2</v>
      </c>
      <c r="I61" s="302">
        <f t="shared" si="13"/>
        <v>4.8970121770001047E-2</v>
      </c>
      <c r="J61" s="302">
        <f t="shared" si="13"/>
        <v>4.7587412554165001E-2</v>
      </c>
      <c r="K61" s="302">
        <f t="shared" si="13"/>
        <v>5.0026446628555092E-2</v>
      </c>
      <c r="L61" s="302">
        <f t="shared" si="13"/>
        <v>5.1872551757787641E-2</v>
      </c>
      <c r="M61" s="302">
        <f t="shared" si="13"/>
        <v>4.870284052563506E-2</v>
      </c>
      <c r="N61" s="302">
        <f t="shared" si="13"/>
        <v>4.7715070289650927E-2</v>
      </c>
      <c r="O61" s="302">
        <f t="shared" si="13"/>
        <v>4.7391791758012038E-2</v>
      </c>
      <c r="P61" s="302">
        <f t="shared" si="13"/>
        <v>4.7343587688209461E-2</v>
      </c>
      <c r="Q61" s="302">
        <f t="shared" si="13"/>
        <v>4.7297069741753135E-2</v>
      </c>
      <c r="R61" s="302">
        <f t="shared" si="13"/>
        <v>4.8425803075563233E-2</v>
      </c>
      <c r="S61" s="302">
        <f t="shared" si="13"/>
        <v>4.841900971178182E-2</v>
      </c>
      <c r="T61" s="302">
        <f t="shared" si="13"/>
        <v>4.8025061800712615E-2</v>
      </c>
      <c r="U61" s="302">
        <f t="shared" si="13"/>
        <v>4.6635732095552433E-2</v>
      </c>
      <c r="V61" s="302">
        <f t="shared" si="13"/>
        <v>4.5205918812973679E-2</v>
      </c>
      <c r="W61" s="302">
        <f t="shared" si="13"/>
        <v>4.6099672950892442E-2</v>
      </c>
      <c r="X61" s="302">
        <f t="shared" si="13"/>
        <v>4.6574851304800574E-2</v>
      </c>
      <c r="Y61" s="302">
        <f t="shared" si="13"/>
        <v>4.6139581111688373E-2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2.0165110492961168E-2</v>
      </c>
      <c r="C62" s="302">
        <f t="shared" si="14"/>
        <v>2.0705349108127727E-2</v>
      </c>
      <c r="D62" s="302">
        <f t="shared" si="14"/>
        <v>1.9557000571879188E-2</v>
      </c>
      <c r="E62" s="302">
        <f t="shared" si="14"/>
        <v>2.0027353091795042E-2</v>
      </c>
      <c r="F62" s="302">
        <f t="shared" si="14"/>
        <v>2.079448654896441E-2</v>
      </c>
      <c r="G62" s="302">
        <f t="shared" si="14"/>
        <v>1.8705202149406398E-2</v>
      </c>
      <c r="H62" s="302">
        <f t="shared" si="14"/>
        <v>1.9840201844190834E-2</v>
      </c>
      <c r="I62" s="302">
        <f t="shared" si="14"/>
        <v>2.0390220295361708E-2</v>
      </c>
      <c r="J62" s="302">
        <f t="shared" si="14"/>
        <v>2.027121664164562E-2</v>
      </c>
      <c r="K62" s="302">
        <f t="shared" si="14"/>
        <v>2.1215778823626231E-2</v>
      </c>
      <c r="L62" s="302">
        <f t="shared" si="14"/>
        <v>2.1358738880602572E-2</v>
      </c>
      <c r="M62" s="302">
        <f t="shared" si="14"/>
        <v>2.1491706097364383E-2</v>
      </c>
      <c r="N62" s="302">
        <f t="shared" si="14"/>
        <v>2.0943549275129043E-2</v>
      </c>
      <c r="O62" s="302">
        <f t="shared" si="14"/>
        <v>2.0920428984724265E-2</v>
      </c>
      <c r="P62" s="302">
        <f t="shared" si="14"/>
        <v>1.9912809439357766E-2</v>
      </c>
      <c r="Q62" s="302">
        <f t="shared" si="14"/>
        <v>2.075953213841461E-2</v>
      </c>
      <c r="R62" s="302">
        <f t="shared" si="14"/>
        <v>2.0920098413335014E-2</v>
      </c>
      <c r="S62" s="302">
        <f t="shared" si="14"/>
        <v>1.9550598511610305E-2</v>
      </c>
      <c r="T62" s="302">
        <f t="shared" si="14"/>
        <v>1.9481107573676174E-2</v>
      </c>
      <c r="U62" s="302">
        <f t="shared" si="14"/>
        <v>1.9923195770928191E-2</v>
      </c>
      <c r="V62" s="302">
        <f t="shared" si="14"/>
        <v>1.979126245579995E-2</v>
      </c>
      <c r="W62" s="302">
        <f t="shared" si="14"/>
        <v>1.9577130794818303E-2</v>
      </c>
      <c r="X62" s="302">
        <f t="shared" si="14"/>
        <v>1.9595775253897704E-2</v>
      </c>
      <c r="Y62" s="302">
        <f t="shared" si="14"/>
        <v>1.990218018198088E-2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0.1891539636489919</v>
      </c>
      <c r="C63" s="301">
        <f t="shared" si="15"/>
        <v>0.19546535647384308</v>
      </c>
      <c r="D63" s="301">
        <f t="shared" si="15"/>
        <v>0.18715228790713859</v>
      </c>
      <c r="E63" s="301">
        <f t="shared" si="15"/>
        <v>0.19481603464950165</v>
      </c>
      <c r="F63" s="301">
        <f t="shared" si="15"/>
        <v>0.19958990441279711</v>
      </c>
      <c r="G63" s="301">
        <f t="shared" si="15"/>
        <v>0.18286871144390177</v>
      </c>
      <c r="H63" s="301">
        <f t="shared" si="15"/>
        <v>0.19673867214984508</v>
      </c>
      <c r="I63" s="301">
        <f t="shared" si="15"/>
        <v>0.20263993113317869</v>
      </c>
      <c r="J63" s="301">
        <f t="shared" si="15"/>
        <v>0.19991967939949865</v>
      </c>
      <c r="K63" s="301">
        <f t="shared" si="15"/>
        <v>0.20803907582368925</v>
      </c>
      <c r="L63" s="301">
        <f t="shared" si="15"/>
        <v>0.21233754083057937</v>
      </c>
      <c r="M63" s="301">
        <f t="shared" si="15"/>
        <v>0.20927150795007815</v>
      </c>
      <c r="N63" s="301">
        <f t="shared" si="15"/>
        <v>0.20239057173129935</v>
      </c>
      <c r="O63" s="301">
        <f t="shared" si="15"/>
        <v>0.20180388203520278</v>
      </c>
      <c r="P63" s="301">
        <f t="shared" si="15"/>
        <v>0.19493941658143374</v>
      </c>
      <c r="Q63" s="301">
        <f t="shared" si="15"/>
        <v>0.20267434644579221</v>
      </c>
      <c r="R63" s="301">
        <f t="shared" si="15"/>
        <v>0.20257007794717419</v>
      </c>
      <c r="S63" s="301">
        <f t="shared" si="15"/>
        <v>0.19640465239071572</v>
      </c>
      <c r="T63" s="301">
        <f t="shared" si="15"/>
        <v>0.19567235073341832</v>
      </c>
      <c r="U63" s="301">
        <f t="shared" si="15"/>
        <v>0.19543058962271184</v>
      </c>
      <c r="V63" s="301">
        <f t="shared" si="15"/>
        <v>0.19249327965301199</v>
      </c>
      <c r="W63" s="301">
        <f t="shared" si="15"/>
        <v>0.19243098496157221</v>
      </c>
      <c r="X63" s="301">
        <f t="shared" si="15"/>
        <v>0.19354879979816736</v>
      </c>
      <c r="Y63" s="301">
        <f t="shared" si="15"/>
        <v>0.19677811954804109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5.3290921417570157E-2</v>
      </c>
      <c r="C64" s="302">
        <f t="shared" si="16"/>
        <v>6.5483960606666836E-2</v>
      </c>
      <c r="D64" s="302">
        <f t="shared" si="16"/>
        <v>6.6895163218527745E-2</v>
      </c>
      <c r="E64" s="302">
        <f t="shared" si="16"/>
        <v>8.1077370730858897E-2</v>
      </c>
      <c r="F64" s="302">
        <f t="shared" si="16"/>
        <v>8.0777537512486355E-2</v>
      </c>
      <c r="G64" s="302">
        <f t="shared" si="16"/>
        <v>8.0209613359100262E-2</v>
      </c>
      <c r="H64" s="302">
        <f t="shared" si="16"/>
        <v>0.10181931302374252</v>
      </c>
      <c r="I64" s="302">
        <f t="shared" si="16"/>
        <v>0.10848162836679426</v>
      </c>
      <c r="J64" s="302">
        <f t="shared" si="16"/>
        <v>9.8663055186241189E-2</v>
      </c>
      <c r="K64" s="302">
        <f t="shared" si="16"/>
        <v>0.10535599462711209</v>
      </c>
      <c r="L64" s="302">
        <f t="shared" si="16"/>
        <v>0.11723030888748226</v>
      </c>
      <c r="M64" s="302">
        <f t="shared" si="16"/>
        <v>0.1016334756485831</v>
      </c>
      <c r="N64" s="302">
        <f t="shared" si="16"/>
        <v>8.3478572513778423E-2</v>
      </c>
      <c r="O64" s="302">
        <f t="shared" si="16"/>
        <v>8.1201626550247694E-2</v>
      </c>
      <c r="P64" s="302">
        <f t="shared" si="16"/>
        <v>9.0395004530526485E-2</v>
      </c>
      <c r="Q64" s="302">
        <f t="shared" si="16"/>
        <v>9.1247438053585442E-2</v>
      </c>
      <c r="R64" s="302">
        <f t="shared" si="16"/>
        <v>9.0060993960630567E-2</v>
      </c>
      <c r="S64" s="302">
        <f t="shared" si="16"/>
        <v>0.10441211799471949</v>
      </c>
      <c r="T64" s="302">
        <f t="shared" si="16"/>
        <v>0.10254249729199719</v>
      </c>
      <c r="U64" s="302">
        <f t="shared" si="16"/>
        <v>8.9095532894038987E-2</v>
      </c>
      <c r="V64" s="302">
        <f t="shared" si="16"/>
        <v>8.0769175459272938E-2</v>
      </c>
      <c r="W64" s="302">
        <f t="shared" si="16"/>
        <v>8.9026172699248965E-2</v>
      </c>
      <c r="X64" s="302">
        <f t="shared" si="16"/>
        <v>9.2550148813542288E-2</v>
      </c>
      <c r="Y64" s="302">
        <f t="shared" si="16"/>
        <v>9.7298147516802477E-2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0.13586304223142176</v>
      </c>
      <c r="C65" s="302">
        <f t="shared" si="17"/>
        <v>0.12998139586717625</v>
      </c>
      <c r="D65" s="302">
        <f t="shared" si="17"/>
        <v>0.12025712468861084</v>
      </c>
      <c r="E65" s="302">
        <f t="shared" si="17"/>
        <v>0.11373866391864278</v>
      </c>
      <c r="F65" s="302">
        <f t="shared" si="17"/>
        <v>0.11881236690031077</v>
      </c>
      <c r="G65" s="302">
        <f t="shared" si="17"/>
        <v>0.10265909808480149</v>
      </c>
      <c r="H65" s="302">
        <f t="shared" si="17"/>
        <v>9.4919359126102582E-2</v>
      </c>
      <c r="I65" s="302">
        <f t="shared" si="17"/>
        <v>9.4158302766384414E-2</v>
      </c>
      <c r="J65" s="302">
        <f t="shared" si="17"/>
        <v>0.10125662421325743</v>
      </c>
      <c r="K65" s="302">
        <f t="shared" si="17"/>
        <v>0.10268308119657717</v>
      </c>
      <c r="L65" s="302">
        <f t="shared" si="17"/>
        <v>9.5107231943097101E-2</v>
      </c>
      <c r="M65" s="302">
        <f t="shared" si="17"/>
        <v>0.10763803230149502</v>
      </c>
      <c r="N65" s="302">
        <f t="shared" si="17"/>
        <v>0.11891199921752092</v>
      </c>
      <c r="O65" s="302">
        <f t="shared" si="17"/>
        <v>0.12060225548495508</v>
      </c>
      <c r="P65" s="302">
        <f t="shared" si="17"/>
        <v>0.10454441205090724</v>
      </c>
      <c r="Q65" s="302">
        <f t="shared" si="17"/>
        <v>0.11142690839220677</v>
      </c>
      <c r="R65" s="302">
        <f t="shared" si="17"/>
        <v>0.11250908398654363</v>
      </c>
      <c r="S65" s="302">
        <f t="shared" si="17"/>
        <v>9.1992534395996237E-2</v>
      </c>
      <c r="T65" s="302">
        <f t="shared" si="17"/>
        <v>9.3129853441421107E-2</v>
      </c>
      <c r="U65" s="302">
        <f t="shared" si="17"/>
        <v>0.10633505672867287</v>
      </c>
      <c r="V65" s="302">
        <f t="shared" si="17"/>
        <v>0.11172410419373906</v>
      </c>
      <c r="W65" s="302">
        <f t="shared" si="17"/>
        <v>0.10340481226232323</v>
      </c>
      <c r="X65" s="302">
        <f t="shared" si="17"/>
        <v>0.10099865098462507</v>
      </c>
      <c r="Y65" s="302">
        <f t="shared" si="17"/>
        <v>9.9479972031238609E-2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0.30490155180117656</v>
      </c>
      <c r="C66" s="301">
        <f t="shared" si="18"/>
        <v>0.27995113440171121</v>
      </c>
      <c r="D66" s="301">
        <f t="shared" si="18"/>
        <v>0.31266343456846374</v>
      </c>
      <c r="E66" s="301">
        <f t="shared" si="18"/>
        <v>0.28756826984174177</v>
      </c>
      <c r="F66" s="301">
        <f t="shared" si="18"/>
        <v>0.26753453178891851</v>
      </c>
      <c r="G66" s="301">
        <f t="shared" si="18"/>
        <v>0.33304628179255491</v>
      </c>
      <c r="H66" s="301">
        <f t="shared" si="18"/>
        <v>0.28554025458054577</v>
      </c>
      <c r="I66" s="301">
        <f t="shared" si="18"/>
        <v>0.26472434170727166</v>
      </c>
      <c r="J66" s="301">
        <f t="shared" si="18"/>
        <v>0.27321220879665731</v>
      </c>
      <c r="K66" s="301">
        <f t="shared" si="18"/>
        <v>0.24127324217344936</v>
      </c>
      <c r="L66" s="301">
        <f t="shared" si="18"/>
        <v>0.22889599543610209</v>
      </c>
      <c r="M66" s="301">
        <f t="shared" si="18"/>
        <v>0.23654091694060542</v>
      </c>
      <c r="N66" s="301">
        <f t="shared" si="18"/>
        <v>0.25849759881852463</v>
      </c>
      <c r="O66" s="301">
        <f t="shared" si="18"/>
        <v>0.26030653657493596</v>
      </c>
      <c r="P66" s="301">
        <f t="shared" si="18"/>
        <v>0.28794211965090538</v>
      </c>
      <c r="Q66" s="301">
        <f t="shared" si="18"/>
        <v>0.26122729831001701</v>
      </c>
      <c r="R66" s="301">
        <f t="shared" si="18"/>
        <v>0.25762709758099245</v>
      </c>
      <c r="S66" s="301">
        <f t="shared" si="18"/>
        <v>0.28907882724271089</v>
      </c>
      <c r="T66" s="301">
        <f t="shared" si="18"/>
        <v>0.29198590455791085</v>
      </c>
      <c r="U66" s="301">
        <f t="shared" si="18"/>
        <v>0.28760819039154595</v>
      </c>
      <c r="V66" s="301">
        <f t="shared" si="18"/>
        <v>0.29669560554039132</v>
      </c>
      <c r="W66" s="301">
        <f t="shared" si="18"/>
        <v>0.29891799010638731</v>
      </c>
      <c r="X66" s="301">
        <f t="shared" si="18"/>
        <v>0.296011925110503</v>
      </c>
      <c r="Y66" s="301">
        <f t="shared" si="18"/>
        <v>0.28606215922724204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0.10975672154487581</v>
      </c>
      <c r="C67" s="301">
        <f t="shared" si="19"/>
        <v>0.11269718741900638</v>
      </c>
      <c r="D67" s="301">
        <f t="shared" si="19"/>
        <v>0.10644683879961786</v>
      </c>
      <c r="E67" s="301">
        <f t="shared" si="19"/>
        <v>0.10900692150158747</v>
      </c>
      <c r="F67" s="301">
        <f t="shared" si="19"/>
        <v>0.11318235377981306</v>
      </c>
      <c r="G67" s="301">
        <f t="shared" si="19"/>
        <v>0.10181058340690165</v>
      </c>
      <c r="H67" s="301">
        <f t="shared" si="19"/>
        <v>0.1079882755895186</v>
      </c>
      <c r="I67" s="301">
        <f t="shared" si="19"/>
        <v>0.11098197215323341</v>
      </c>
      <c r="J67" s="301">
        <f t="shared" si="19"/>
        <v>0.11033424692066907</v>
      </c>
      <c r="K67" s="301">
        <f t="shared" si="19"/>
        <v>0.11547540637157579</v>
      </c>
      <c r="L67" s="301">
        <f t="shared" si="19"/>
        <v>0.11625352396091744</v>
      </c>
      <c r="M67" s="301">
        <f t="shared" si="19"/>
        <v>0.11697725149961945</v>
      </c>
      <c r="N67" s="301">
        <f t="shared" si="19"/>
        <v>0.11399368759988231</v>
      </c>
      <c r="O67" s="301">
        <f t="shared" si="19"/>
        <v>0.11386784612349271</v>
      </c>
      <c r="P67" s="301">
        <f t="shared" si="19"/>
        <v>0.10838347161919383</v>
      </c>
      <c r="Q67" s="301">
        <f t="shared" si="19"/>
        <v>0.11299210034644765</v>
      </c>
      <c r="R67" s="301">
        <f t="shared" si="19"/>
        <v>0.1138660468557955</v>
      </c>
      <c r="S67" s="301">
        <f t="shared" si="19"/>
        <v>0.10641199301255957</v>
      </c>
      <c r="T67" s="301">
        <f t="shared" si="19"/>
        <v>0.10603376064297294</v>
      </c>
      <c r="U67" s="301">
        <f t="shared" si="19"/>
        <v>0.10844000340474719</v>
      </c>
      <c r="V67" s="301">
        <f t="shared" si="19"/>
        <v>0.10772190329138177</v>
      </c>
      <c r="W67" s="301">
        <f t="shared" si="19"/>
        <v>0.1065564056316239</v>
      </c>
      <c r="X67" s="301">
        <f t="shared" si="19"/>
        <v>0.10665788559644961</v>
      </c>
      <c r="Y67" s="301">
        <f t="shared" si="19"/>
        <v>0.10832561761226686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6.8742899619216799E-2</v>
      </c>
      <c r="C68" s="235">
        <f t="shared" si="20"/>
        <v>7.0584574074994369E-2</v>
      </c>
      <c r="D68" s="235">
        <f t="shared" si="20"/>
        <v>6.6669851753846543E-2</v>
      </c>
      <c r="E68" s="235">
        <f t="shared" si="20"/>
        <v>6.8273284379395879E-2</v>
      </c>
      <c r="F68" s="235">
        <f t="shared" si="20"/>
        <v>7.0888443778554314E-2</v>
      </c>
      <c r="G68" s="235">
        <f t="shared" si="20"/>
        <v>6.3766069328637792E-2</v>
      </c>
      <c r="H68" s="235">
        <f t="shared" si="20"/>
        <v>6.7635285424113248E-2</v>
      </c>
      <c r="I68" s="235">
        <f t="shared" si="20"/>
        <v>6.951029935923432E-2</v>
      </c>
      <c r="J68" s="235">
        <f t="shared" si="20"/>
        <v>6.9104615679763254E-2</v>
      </c>
      <c r="K68" s="235">
        <f t="shared" si="20"/>
        <v>7.2324629935706278E-2</v>
      </c>
      <c r="L68" s="235">
        <f t="shared" si="20"/>
        <v>7.2811981038975085E-2</v>
      </c>
      <c r="M68" s="235">
        <f t="shared" si="20"/>
        <v>7.3265266531147052E-2</v>
      </c>
      <c r="N68" s="235">
        <f t="shared" si="20"/>
        <v>7.139659889257069E-2</v>
      </c>
      <c r="O68" s="235">
        <f t="shared" si="20"/>
        <v>7.1317781779070721E-2</v>
      </c>
      <c r="P68" s="235">
        <f t="shared" si="20"/>
        <v>6.7882804852677572E-2</v>
      </c>
      <c r="Q68" s="235">
        <f t="shared" si="20"/>
        <v>7.0769284127209425E-2</v>
      </c>
      <c r="R68" s="235">
        <f t="shared" si="20"/>
        <v>7.1316654860582696E-2</v>
      </c>
      <c r="S68" s="235">
        <f t="shared" si="20"/>
        <v>6.6648027118341877E-2</v>
      </c>
      <c r="T68" s="235">
        <f t="shared" si="20"/>
        <v>6.6411132380149451E-2</v>
      </c>
      <c r="U68" s="235">
        <f t="shared" si="20"/>
        <v>6.7918211876547147E-2</v>
      </c>
      <c r="V68" s="235">
        <f t="shared" si="20"/>
        <v>6.7468450956989764E-2</v>
      </c>
      <c r="W68" s="235">
        <f t="shared" si="20"/>
        <v>6.6738475721729071E-2</v>
      </c>
      <c r="X68" s="235">
        <f t="shared" si="20"/>
        <v>6.6802034717817732E-2</v>
      </c>
      <c r="Y68" s="235">
        <f t="shared" si="20"/>
        <v>6.7846569694276576E-2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0.57172603668817568</v>
      </c>
      <c r="C72" s="322">
        <f>IF(C$5=0,0,C$5/MAE_fec!C$5)</f>
        <v>0.56852357127181408</v>
      </c>
      <c r="D72" s="322">
        <f>IF(D$5=0,0,D$5/MAE_fec!D$5)</f>
        <v>0.57166021347803098</v>
      </c>
      <c r="E72" s="322">
        <f>IF(E$5=0,0,E$5/MAE_fec!E$5)</f>
        <v>0.56889981779316467</v>
      </c>
      <c r="F72" s="322">
        <f>IF(F$5=0,0,F$5/MAE_fec!F$5)</f>
        <v>0.56757221277238545</v>
      </c>
      <c r="G72" s="322">
        <f>IF(G$5=0,0,G$5/MAE_fec!G$5)</f>
        <v>0.57924758792132425</v>
      </c>
      <c r="H72" s="322">
        <f>IF(H$5=0,0,H$5/MAE_fec!H$5)</f>
        <v>0.56454113069501211</v>
      </c>
      <c r="I72" s="322">
        <f>IF(I$5=0,0,I$5/MAE_fec!I$5)</f>
        <v>0.55654917741632626</v>
      </c>
      <c r="J72" s="322">
        <f>IF(J$5=0,0,J$5/MAE_fec!J$5)</f>
        <v>0.56080208712350033</v>
      </c>
      <c r="K72" s="322">
        <f>IF(K$5=0,0,K$5/MAE_fec!K$5)</f>
        <v>0.55674321762515466</v>
      </c>
      <c r="L72" s="322">
        <f>IF(L$5=0,0,L$5/MAE_fec!L$5)</f>
        <v>0.55306818370786826</v>
      </c>
      <c r="M72" s="322">
        <f>IF(M$5=0,0,M$5/MAE_fec!M$5)</f>
        <v>0.55560669930001039</v>
      </c>
      <c r="N72" s="322">
        <f>IF(N$5=0,0,N$5/MAE_fec!N$5)</f>
        <v>0.56558813403962915</v>
      </c>
      <c r="O72" s="322">
        <f>IF(O$5=0,0,O$5/MAE_fec!O$5)</f>
        <v>0.56639330552545319</v>
      </c>
      <c r="P72" s="322">
        <f>IF(P$5=0,0,P$5/MAE_fec!P$5)</f>
        <v>0.56050557333614903</v>
      </c>
      <c r="Q72" s="322">
        <f>IF(Q$5=0,0,Q$5/MAE_fec!Q$5)</f>
        <v>0.55902203202271428</v>
      </c>
      <c r="R72" s="322">
        <f>IF(R$5=0,0,R$5/MAE_fec!R$5)</f>
        <v>0.55493965157231839</v>
      </c>
      <c r="S72" s="322">
        <f>IF(S$5=0,0,S$5/MAE_fec!S$5)</f>
        <v>0.55269613839259124</v>
      </c>
      <c r="T72" s="322">
        <f>IF(T$5=0,0,T$5/MAE_fec!T$5)</f>
        <v>0.5547950111153358</v>
      </c>
      <c r="U72" s="322">
        <f>IF(U$5=0,0,U$5/MAE_fec!U$5)</f>
        <v>0.56036108273856977</v>
      </c>
      <c r="V72" s="322">
        <f>IF(V$5=0,0,V$5/MAE_fec!V$5)</f>
        <v>0.56765747308781633</v>
      </c>
      <c r="W72" s="322">
        <f>IF(W$5=0,0,W$5/MAE_fec!W$5)</f>
        <v>0.56583384960550109</v>
      </c>
      <c r="X72" s="322">
        <f>IF(X$5=0,0,X$5/MAE_fec!X$5)</f>
        <v>0.56467413365857499</v>
      </c>
      <c r="Y72" s="322">
        <f>IF(Y$5=0,0,Y$5/MAE_fec!Y$5)</f>
        <v>0.56207670114607</v>
      </c>
      <c r="DA72" s="95"/>
    </row>
    <row r="73" spans="1:105" ht="12" customHeight="1" x14ac:dyDescent="0.25">
      <c r="A73" s="173" t="s">
        <v>91</v>
      </c>
      <c r="B73" s="335">
        <f>IF(B$6=0,0,B$6/MAE_fec!B$6)</f>
        <v>0.4857813888421853</v>
      </c>
      <c r="C73" s="335">
        <f>IF(C$6=0,0,C$6/MAE_fec!C$6)</f>
        <v>0.48578138884218552</v>
      </c>
      <c r="D73" s="335">
        <f>IF(D$6=0,0,D$6/MAE_fec!D$6)</f>
        <v>0.48578138884218541</v>
      </c>
      <c r="E73" s="335">
        <f>IF(E$6=0,0,E$6/MAE_fec!E$6)</f>
        <v>0.48578138884218541</v>
      </c>
      <c r="F73" s="335">
        <f>IF(F$6=0,0,F$6/MAE_fec!F$6)</f>
        <v>0.48578138884218558</v>
      </c>
      <c r="G73" s="335">
        <f>IF(G$6=0,0,G$6/MAE_fec!G$6)</f>
        <v>0.48578138884218525</v>
      </c>
      <c r="H73" s="335">
        <f>IF(H$6=0,0,H$6/MAE_fec!H$6)</f>
        <v>0.48578138884218541</v>
      </c>
      <c r="I73" s="335">
        <f>IF(I$6=0,0,I$6/MAE_fec!I$6)</f>
        <v>0.48578138884218541</v>
      </c>
      <c r="J73" s="335">
        <f>IF(J$6=0,0,J$6/MAE_fec!J$6)</f>
        <v>0.48578138884218547</v>
      </c>
      <c r="K73" s="335">
        <f>IF(K$6=0,0,K$6/MAE_fec!K$6)</f>
        <v>0.48578138884218552</v>
      </c>
      <c r="L73" s="335">
        <f>IF(L$6=0,0,L$6/MAE_fec!L$6)</f>
        <v>0.48578138884218547</v>
      </c>
      <c r="M73" s="335">
        <f>IF(M$6=0,0,M$6/MAE_fec!M$6)</f>
        <v>0.48578138884218552</v>
      </c>
      <c r="N73" s="335">
        <f>IF(N$6=0,0,N$6/MAE_fec!N$6)</f>
        <v>0.48578138884218552</v>
      </c>
      <c r="O73" s="335">
        <f>IF(O$6=0,0,O$6/MAE_fec!O$6)</f>
        <v>0.48578138884218547</v>
      </c>
      <c r="P73" s="335">
        <f>IF(P$6=0,0,P$6/MAE_fec!P$6)</f>
        <v>0.48578138884218541</v>
      </c>
      <c r="Q73" s="335">
        <f>IF(Q$6=0,0,Q$6/MAE_fec!Q$6)</f>
        <v>0.48578138884218547</v>
      </c>
      <c r="R73" s="335">
        <f>IF(R$6=0,0,R$6/MAE_fec!R$6)</f>
        <v>0.48578138884218536</v>
      </c>
      <c r="S73" s="335">
        <f>IF(S$6=0,0,S$6/MAE_fec!S$6)</f>
        <v>0.48578138884218541</v>
      </c>
      <c r="T73" s="335">
        <f>IF(T$6=0,0,T$6/MAE_fec!T$6)</f>
        <v>0.48578138884218519</v>
      </c>
      <c r="U73" s="335">
        <f>IF(U$6=0,0,U$6/MAE_fec!U$6)</f>
        <v>0.4857813888421853</v>
      </c>
      <c r="V73" s="335">
        <f>IF(V$6=0,0,V$6/MAE_fec!V$6)</f>
        <v>0.4857813888421853</v>
      </c>
      <c r="W73" s="335">
        <f>IF(W$6=0,0,W$6/MAE_fec!W$6)</f>
        <v>0.48578138884218536</v>
      </c>
      <c r="X73" s="335">
        <f>IF(X$6=0,0,X$6/MAE_fec!X$6)</f>
        <v>0.48578138884218525</v>
      </c>
      <c r="Y73" s="335">
        <f>IF(Y$6=0,0,Y$6/MAE_fec!Y$6)</f>
        <v>0.48578138884218541</v>
      </c>
      <c r="DA73" s="177"/>
    </row>
    <row r="74" spans="1:105" ht="12" customHeight="1" x14ac:dyDescent="0.25">
      <c r="A74" s="173" t="s">
        <v>92</v>
      </c>
      <c r="B74" s="335">
        <f>IF(B$7=0,0,B$7/MAE_fec!B$7)</f>
        <v>0.12613780292878149</v>
      </c>
      <c r="C74" s="335">
        <f>IF(C$7=0,0,C$7/MAE_fec!C$7)</f>
        <v>0.12613780292878149</v>
      </c>
      <c r="D74" s="335">
        <f>IF(D$7=0,0,D$7/MAE_fec!D$7)</f>
        <v>0.12613780292878146</v>
      </c>
      <c r="E74" s="335">
        <f>IF(E$7=0,0,E$7/MAE_fec!E$7)</f>
        <v>0.12613780292878149</v>
      </c>
      <c r="F74" s="335">
        <f>IF(F$7=0,0,F$7/MAE_fec!F$7)</f>
        <v>0.12613780292878146</v>
      </c>
      <c r="G74" s="335">
        <f>IF(G$7=0,0,G$7/MAE_fec!G$7)</f>
        <v>0.12613780292878149</v>
      </c>
      <c r="H74" s="335">
        <f>IF(H$7=0,0,H$7/MAE_fec!H$7)</f>
        <v>0.12613780292878149</v>
      </c>
      <c r="I74" s="335">
        <f>IF(I$7=0,0,I$7/MAE_fec!I$7)</f>
        <v>0.12613780292878146</v>
      </c>
      <c r="J74" s="335">
        <f>IF(J$7=0,0,J$7/MAE_fec!J$7)</f>
        <v>0.12613780292878146</v>
      </c>
      <c r="K74" s="335">
        <f>IF(K$7=0,0,K$7/MAE_fec!K$7)</f>
        <v>0.12613780292878149</v>
      </c>
      <c r="L74" s="335">
        <f>IF(L$7=0,0,L$7/MAE_fec!L$7)</f>
        <v>0.12613780292878149</v>
      </c>
      <c r="M74" s="335">
        <f>IF(M$7=0,0,M$7/MAE_fec!M$7)</f>
        <v>0.12613780292878146</v>
      </c>
      <c r="N74" s="335">
        <f>IF(N$7=0,0,N$7/MAE_fec!N$7)</f>
        <v>0.12613780292878146</v>
      </c>
      <c r="O74" s="335">
        <f>IF(O$7=0,0,O$7/MAE_fec!O$7)</f>
        <v>0.12613780292878149</v>
      </c>
      <c r="P74" s="335">
        <f>IF(P$7=0,0,P$7/MAE_fec!P$7)</f>
        <v>0.12613780292878146</v>
      </c>
      <c r="Q74" s="335">
        <f>IF(Q$7=0,0,Q$7/MAE_fec!Q$7)</f>
        <v>0.12613780292878152</v>
      </c>
      <c r="R74" s="335">
        <f>IF(R$7=0,0,R$7/MAE_fec!R$7)</f>
        <v>0.12613780292878149</v>
      </c>
      <c r="S74" s="335">
        <f>IF(S$7=0,0,S$7/MAE_fec!S$7)</f>
        <v>0.12613780292878146</v>
      </c>
      <c r="T74" s="335">
        <f>IF(T$7=0,0,T$7/MAE_fec!T$7)</f>
        <v>0.12613780292878149</v>
      </c>
      <c r="U74" s="335">
        <f>IF(U$7=0,0,U$7/MAE_fec!U$7)</f>
        <v>0.12613780292878146</v>
      </c>
      <c r="V74" s="335">
        <f>IF(V$7=0,0,V$7/MAE_fec!V$7)</f>
        <v>0.12613780292878146</v>
      </c>
      <c r="W74" s="335">
        <f>IF(W$7=0,0,W$7/MAE_fec!W$7)</f>
        <v>0.12613780292878146</v>
      </c>
      <c r="X74" s="335">
        <f>IF(X$7=0,0,X$7/MAE_fec!X$7)</f>
        <v>0.12613780292878149</v>
      </c>
      <c r="Y74" s="335">
        <f>IF(Y$7=0,0,Y$7/MAE_fec!Y$7)</f>
        <v>0.12613780292878143</v>
      </c>
      <c r="DA74" s="177"/>
    </row>
    <row r="75" spans="1:105" ht="12" customHeight="1" x14ac:dyDescent="0.25">
      <c r="A75" s="173" t="s">
        <v>93</v>
      </c>
      <c r="B75" s="335">
        <f>IF(B$8=0,0,B$8/MAE_fec!B$8)</f>
        <v>0.67591614560950997</v>
      </c>
      <c r="C75" s="335">
        <f>IF(C$8=0,0,C$8/MAE_fec!C$8)</f>
        <v>0.67591614560950997</v>
      </c>
      <c r="D75" s="335">
        <f>IF(D$8=0,0,D$8/MAE_fec!D$8)</f>
        <v>0.67591614560950997</v>
      </c>
      <c r="E75" s="335">
        <f>IF(E$8=0,0,E$8/MAE_fec!E$8)</f>
        <v>0.67591614560951008</v>
      </c>
      <c r="F75" s="335">
        <f>IF(F$8=0,0,F$8/MAE_fec!F$8)</f>
        <v>0.67591614560950997</v>
      </c>
      <c r="G75" s="335">
        <f>IF(G$8=0,0,G$8/MAE_fec!G$8)</f>
        <v>0.67591614560950997</v>
      </c>
      <c r="H75" s="335">
        <f>IF(H$8=0,0,H$8/MAE_fec!H$8)</f>
        <v>0.67591614560950997</v>
      </c>
      <c r="I75" s="335">
        <f>IF(I$8=0,0,I$8/MAE_fec!I$8)</f>
        <v>0.67591614560950997</v>
      </c>
      <c r="J75" s="335">
        <f>IF(J$8=0,0,J$8/MAE_fec!J$8)</f>
        <v>0.67591614560950997</v>
      </c>
      <c r="K75" s="335">
        <f>IF(K$8=0,0,K$8/MAE_fec!K$8)</f>
        <v>0.67591614560950997</v>
      </c>
      <c r="L75" s="335">
        <f>IF(L$8=0,0,L$8/MAE_fec!L$8)</f>
        <v>0.67591614560950997</v>
      </c>
      <c r="M75" s="335">
        <f>IF(M$8=0,0,M$8/MAE_fec!M$8)</f>
        <v>0.67591614560951008</v>
      </c>
      <c r="N75" s="335">
        <f>IF(N$8=0,0,N$8/MAE_fec!N$8)</f>
        <v>0.67591614560950986</v>
      </c>
      <c r="O75" s="335">
        <f>IF(O$8=0,0,O$8/MAE_fec!O$8)</f>
        <v>0.67591614560950997</v>
      </c>
      <c r="P75" s="335">
        <f>IF(P$8=0,0,P$8/MAE_fec!P$8)</f>
        <v>0.67591614560950986</v>
      </c>
      <c r="Q75" s="335">
        <f>IF(Q$8=0,0,Q$8/MAE_fec!Q$8)</f>
        <v>0.67591614560950986</v>
      </c>
      <c r="R75" s="335">
        <f>IF(R$8=0,0,R$8/MAE_fec!R$8)</f>
        <v>0.67591614560950997</v>
      </c>
      <c r="S75" s="335">
        <f>IF(S$8=0,0,S$8/MAE_fec!S$8)</f>
        <v>0.67591614560950997</v>
      </c>
      <c r="T75" s="335">
        <f>IF(T$8=0,0,T$8/MAE_fec!T$8)</f>
        <v>0.67591614560951008</v>
      </c>
      <c r="U75" s="335">
        <f>IF(U$8=0,0,U$8/MAE_fec!U$8)</f>
        <v>0.67591614560951008</v>
      </c>
      <c r="V75" s="335">
        <f>IF(V$8=0,0,V$8/MAE_fec!V$8)</f>
        <v>0.67591614560950997</v>
      </c>
      <c r="W75" s="335">
        <f>IF(W$8=0,0,W$8/MAE_fec!W$8)</f>
        <v>0.67591614560950986</v>
      </c>
      <c r="X75" s="335">
        <f>IF(X$8=0,0,X$8/MAE_fec!X$8)</f>
        <v>0.67591614560950997</v>
      </c>
      <c r="Y75" s="335">
        <f>IF(Y$8=0,0,Y$8/MAE_fec!Y$8)</f>
        <v>0.67591614560951008</v>
      </c>
      <c r="DA75" s="177"/>
    </row>
    <row r="76" spans="1:105" ht="12" customHeight="1" x14ac:dyDescent="0.25">
      <c r="A76" s="173" t="s">
        <v>94</v>
      </c>
      <c r="B76" s="335">
        <f>IF(B$9=0,0,B$9/MAE_fec!B$9)</f>
        <v>0.47885801963736607</v>
      </c>
      <c r="C76" s="335">
        <f>IF(C$9=0,0,C$9/MAE_fec!C$9)</f>
        <v>0.47885801963736602</v>
      </c>
      <c r="D76" s="335">
        <f>IF(D$9=0,0,D$9/MAE_fec!D$9)</f>
        <v>0.47885801963736602</v>
      </c>
      <c r="E76" s="335">
        <f>IF(E$9=0,0,E$9/MAE_fec!E$9)</f>
        <v>0.47885801963736613</v>
      </c>
      <c r="F76" s="335">
        <f>IF(F$9=0,0,F$9/MAE_fec!F$9)</f>
        <v>0.47885801963736613</v>
      </c>
      <c r="G76" s="335">
        <f>IF(G$9=0,0,G$9/MAE_fec!G$9)</f>
        <v>0.47885801963736596</v>
      </c>
      <c r="H76" s="335">
        <f>IF(H$9=0,0,H$9/MAE_fec!H$9)</f>
        <v>0.47885801963736591</v>
      </c>
      <c r="I76" s="335">
        <f>IF(I$9=0,0,I$9/MAE_fec!I$9)</f>
        <v>0.47885801963736591</v>
      </c>
      <c r="J76" s="335">
        <f>IF(J$9=0,0,J$9/MAE_fec!J$9)</f>
        <v>0.47885801963736613</v>
      </c>
      <c r="K76" s="335">
        <f>IF(K$9=0,0,K$9/MAE_fec!K$9)</f>
        <v>0.47885801963736596</v>
      </c>
      <c r="L76" s="335">
        <f>IF(L$9=0,0,L$9/MAE_fec!L$9)</f>
        <v>0.47885801963736596</v>
      </c>
      <c r="M76" s="335">
        <f>IF(M$9=0,0,M$9/MAE_fec!M$9)</f>
        <v>0.47885801963736596</v>
      </c>
      <c r="N76" s="335">
        <f>IF(N$9=0,0,N$9/MAE_fec!N$9)</f>
        <v>0.47885801963736607</v>
      </c>
      <c r="O76" s="335">
        <f>IF(O$9=0,0,O$9/MAE_fec!O$9)</f>
        <v>0.47885801963736596</v>
      </c>
      <c r="P76" s="335">
        <f>IF(P$9=0,0,P$9/MAE_fec!P$9)</f>
        <v>0.47885801963736602</v>
      </c>
      <c r="Q76" s="335">
        <f>IF(Q$9=0,0,Q$9/MAE_fec!Q$9)</f>
        <v>0.47885801963736613</v>
      </c>
      <c r="R76" s="335">
        <f>IF(R$9=0,0,R$9/MAE_fec!R$9)</f>
        <v>0.47885801963736596</v>
      </c>
      <c r="S76" s="335">
        <f>IF(S$9=0,0,S$9/MAE_fec!S$9)</f>
        <v>0.47885801963736591</v>
      </c>
      <c r="T76" s="335">
        <f>IF(T$9=0,0,T$9/MAE_fec!T$9)</f>
        <v>0.47885801963736602</v>
      </c>
      <c r="U76" s="335">
        <f>IF(U$9=0,0,U$9/MAE_fec!U$9)</f>
        <v>0.47885801963736596</v>
      </c>
      <c r="V76" s="335">
        <f>IF(V$9=0,0,V$9/MAE_fec!V$9)</f>
        <v>0.47885801963736591</v>
      </c>
      <c r="W76" s="335">
        <f>IF(W$9=0,0,W$9/MAE_fec!W$9)</f>
        <v>0.47885801963736591</v>
      </c>
      <c r="X76" s="335">
        <f>IF(X$9=0,0,X$9/MAE_fec!X$9)</f>
        <v>0.47885801963736596</v>
      </c>
      <c r="Y76" s="335">
        <f>IF(Y$9=0,0,Y$9/MAE_fec!Y$9)</f>
        <v>0.47885801963736596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0.82613374777987492</v>
      </c>
      <c r="C77" s="335">
        <f>IF(C$10=0,0,C$10/MAE_fec!C$10)</f>
        <v>0.80678482697299336</v>
      </c>
      <c r="D77" s="335">
        <f>IF(D$10=0,0,D$10/MAE_fec!D$10)</f>
        <v>0.79584311347453973</v>
      </c>
      <c r="E77" s="335">
        <f>IF(E$10=0,0,E$10/MAE_fec!E$10)</f>
        <v>0.77660348239507337</v>
      </c>
      <c r="F77" s="335">
        <f>IF(F$10=0,0,F$10/MAE_fec!F$10)</f>
        <v>0.77426446876039146</v>
      </c>
      <c r="G77" s="335">
        <f>IF(G$10=0,0,G$10/MAE_fec!G$10)</f>
        <v>0.7852427601717854</v>
      </c>
      <c r="H77" s="335">
        <f>IF(H$10=0,0,H$10/MAE_fec!H$10)</f>
        <v>0.76276059969706711</v>
      </c>
      <c r="I77" s="335">
        <f>IF(I$10=0,0,I$10/MAE_fec!I$10)</f>
        <v>0.75982831680638518</v>
      </c>
      <c r="J77" s="335">
        <f>IF(J$10=0,0,J$10/MAE_fec!J$10)</f>
        <v>0.76428658458697951</v>
      </c>
      <c r="K77" s="335">
        <f>IF(K$10=0,0,K$10/MAE_fec!K$10)</f>
        <v>0.75264458347534768</v>
      </c>
      <c r="L77" s="335">
        <f>IF(L$10=0,0,L$10/MAE_fec!L$10)</f>
        <v>0.74661387421250747</v>
      </c>
      <c r="M77" s="335">
        <f>IF(M$10=0,0,M$10/MAE_fec!M$10)</f>
        <v>0.76591481188886967</v>
      </c>
      <c r="N77" s="335">
        <f>IF(N$10=0,0,N$10/MAE_fec!N$10)</f>
        <v>0.77724692938609785</v>
      </c>
      <c r="O77" s="335">
        <f>IF(O$10=0,0,O$10/MAE_fec!O$10)</f>
        <v>0.779000542169064</v>
      </c>
      <c r="P77" s="335">
        <f>IF(P$10=0,0,P$10/MAE_fec!P$10)</f>
        <v>0.77303884721006444</v>
      </c>
      <c r="Q77" s="335">
        <f>IF(Q$10=0,0,Q$10/MAE_fec!Q$10)</f>
        <v>0.78349233294870557</v>
      </c>
      <c r="R77" s="335">
        <f>IF(R$10=0,0,R$10/MAE_fec!R$10)</f>
        <v>0.7768615877935946</v>
      </c>
      <c r="S77" s="335">
        <f>IF(S$10=0,0,S$10/MAE_fec!S$10)</f>
        <v>0.76109801720431103</v>
      </c>
      <c r="T77" s="335">
        <f>IF(T$10=0,0,T$10/MAE_fec!T$10)</f>
        <v>0.76228317023737424</v>
      </c>
      <c r="U77" s="335">
        <f>IF(U$10=0,0,U$10/MAE_fec!U$10)</f>
        <v>0.77282608001543263</v>
      </c>
      <c r="V77" s="335">
        <f>IF(V$10=0,0,V$10/MAE_fec!V$10)</f>
        <v>0.7787909475703203</v>
      </c>
      <c r="W77" s="335">
        <f>IF(W$10=0,0,W$10/MAE_fec!W$10)</f>
        <v>0.7693623338484733</v>
      </c>
      <c r="X77" s="335">
        <f>IF(X$10=0,0,X$10/MAE_fec!X$10)</f>
        <v>0.7695252740473616</v>
      </c>
      <c r="Y77" s="335">
        <f>IF(Y$10=0,0,Y$10/MAE_fec!Y$10)</f>
        <v>0.77167492390749426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0.58210542371908347</v>
      </c>
      <c r="C78" s="353">
        <f>IF(C$16=0,0,C$16/MAE_fec!C$16)</f>
        <v>0.57982402417906231</v>
      </c>
      <c r="D78" s="353">
        <f>IF(D$16=0,0,D$16/MAE_fec!D$16)</f>
        <v>0.58157197146534478</v>
      </c>
      <c r="E78" s="353">
        <f>IF(E$16=0,0,E$16/MAE_fec!E$16)</f>
        <v>0.58168913350564833</v>
      </c>
      <c r="F78" s="353">
        <f>IF(F$16=0,0,F$16/MAE_fec!F$16)</f>
        <v>0.57791251687716472</v>
      </c>
      <c r="G78" s="353">
        <f>IF(G$16=0,0,G$16/MAE_fec!G$16)</f>
        <v>0.57226680966122545</v>
      </c>
      <c r="H78" s="353">
        <f>IF(H$16=0,0,H$16/MAE_fec!H$16)</f>
        <v>0.56073200119903488</v>
      </c>
      <c r="I78" s="353">
        <f>IF(I$16=0,0,I$16/MAE_fec!I$16)</f>
        <v>0.55775411444733702</v>
      </c>
      <c r="J78" s="353">
        <f>IF(J$16=0,0,J$16/MAE_fec!J$16)</f>
        <v>0.56679412995314815</v>
      </c>
      <c r="K78" s="353">
        <f>IF(K$16=0,0,K$16/MAE_fec!K$16)</f>
        <v>0.56527021371318231</v>
      </c>
      <c r="L78" s="353">
        <f>IF(L$16=0,0,L$16/MAE_fec!L$16)</f>
        <v>0.56062279253240421</v>
      </c>
      <c r="M78" s="353">
        <f>IF(M$16=0,0,M$16/MAE_fec!M$16)</f>
        <v>0.56673138533211209</v>
      </c>
      <c r="N78" s="353">
        <f>IF(N$16=0,0,N$16/MAE_fec!N$16)</f>
        <v>0.58216304065456603</v>
      </c>
      <c r="O78" s="353">
        <f>IF(O$16=0,0,O$16/MAE_fec!O$16)</f>
        <v>0.58345459947117961</v>
      </c>
      <c r="P78" s="353">
        <f>IF(P$16=0,0,P$16/MAE_fec!P$16)</f>
        <v>0.56957724368664775</v>
      </c>
      <c r="Q78" s="353">
        <f>IF(Q$16=0,0,Q$16/MAE_fec!Q$16)</f>
        <v>0.57471388301557202</v>
      </c>
      <c r="R78" s="353">
        <f>IF(R$16=0,0,R$16/MAE_fec!R$16)</f>
        <v>0.57149226094574701</v>
      </c>
      <c r="S78" s="353">
        <f>IF(S$16=0,0,S$16/MAE_fec!S$16)</f>
        <v>0.56200034785343356</v>
      </c>
      <c r="T78" s="353">
        <f>IF(T$16=0,0,T$16/MAE_fec!T$16)</f>
        <v>0.56473348767824483</v>
      </c>
      <c r="U78" s="353">
        <f>IF(U$16=0,0,U$16/MAE_fec!U$16)</f>
        <v>0.5732142185578224</v>
      </c>
      <c r="V78" s="353">
        <f>IF(V$16=0,0,V$16/MAE_fec!V$16)</f>
        <v>0.5781422964506564</v>
      </c>
      <c r="W78" s="353">
        <f>IF(W$16=0,0,W$16/MAE_fec!W$16)</f>
        <v>0.57199273648482563</v>
      </c>
      <c r="X78" s="353">
        <f>IF(X$16=0,0,X$16/MAE_fec!X$16)</f>
        <v>0.57037156061075167</v>
      </c>
      <c r="Y78" s="353">
        <f>IF(Y$16=0,0,Y$16/MAE_fec!Y$16)</f>
        <v>0.56526177406299716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0.47388894722308755</v>
      </c>
      <c r="C79" s="349">
        <f>IF(C$24=0,0,C$24/MAE_fec!C$24)</f>
        <v>0.47176869720867243</v>
      </c>
      <c r="D79" s="349">
        <f>IF(D$24=0,0,D$24/MAE_fec!D$24)</f>
        <v>0.47058493958043912</v>
      </c>
      <c r="E79" s="349">
        <f>IF(E$24=0,0,E$24/MAE_fec!E$24)</f>
        <v>0.46948973956924445</v>
      </c>
      <c r="F79" s="349">
        <f>IF(F$24=0,0,F$24/MAE_fec!F$24)</f>
        <v>0.4703229740953922</v>
      </c>
      <c r="G79" s="349">
        <f>IF(G$24=0,0,G$24/MAE_fec!G$24)</f>
        <v>0.46953855982658838</v>
      </c>
      <c r="H79" s="349">
        <f>IF(H$24=0,0,H$24/MAE_fec!H$24)</f>
        <v>0.46884779833930451</v>
      </c>
      <c r="I79" s="349">
        <f>IF(I$24=0,0,I$24/MAE_fec!I$24)</f>
        <v>0.46878651536801502</v>
      </c>
      <c r="J79" s="349">
        <f>IF(J$24=0,0,J$24/MAE_fec!J$24)</f>
        <v>0.46924638391525192</v>
      </c>
      <c r="K79" s="349">
        <f>IF(K$24=0,0,K$24/MAE_fec!K$24)</f>
        <v>0.46915637453817527</v>
      </c>
      <c r="L79" s="349">
        <f>IF(L$24=0,0,L$24/MAE_fec!L$24)</f>
        <v>0.46856292321632304</v>
      </c>
      <c r="M79" s="349">
        <f>IF(M$24=0,0,M$24/MAE_fec!M$24)</f>
        <v>0.46996880753790854</v>
      </c>
      <c r="N79" s="349">
        <f>IF(N$24=0,0,N$24/MAE_fec!N$24)</f>
        <v>0.46985859177061834</v>
      </c>
      <c r="O79" s="349">
        <f>IF(O$24=0,0,O$24/MAE_fec!O$24)</f>
        <v>0.46997597810650565</v>
      </c>
      <c r="P79" s="349">
        <f>IF(P$24=0,0,P$24/MAE_fec!P$24)</f>
        <v>0.468989426056928</v>
      </c>
      <c r="Q79" s="349">
        <f>IF(Q$24=0,0,Q$24/MAE_fec!Q$24)</f>
        <v>0.46985805186680235</v>
      </c>
      <c r="R79" s="349">
        <f>IF(R$24=0,0,R$24/MAE_fec!R$24)</f>
        <v>0.46953235357840001</v>
      </c>
      <c r="S79" s="349">
        <f>IF(S$24=0,0,S$24/MAE_fec!S$24)</f>
        <v>0.46817457724063744</v>
      </c>
      <c r="T79" s="349">
        <f>IF(T$24=0,0,T$24/MAE_fec!T$24)</f>
        <v>0.46826574435760254</v>
      </c>
      <c r="U79" s="349">
        <f>IF(U$24=0,0,U$24/MAE_fec!U$24)</f>
        <v>0.46930494910958975</v>
      </c>
      <c r="V79" s="349">
        <f>IF(V$24=0,0,V$24/MAE_fec!V$24)</f>
        <v>0.46980569272517481</v>
      </c>
      <c r="W79" s="349">
        <f>IF(W$24=0,0,W$24/MAE_fec!W$24)</f>
        <v>0.46918397987254701</v>
      </c>
      <c r="X79" s="349">
        <f>IF(X$24=0,0,X$24/MAE_fec!X$24)</f>
        <v>0.46899590902248911</v>
      </c>
      <c r="Y79" s="349">
        <f>IF(Y$24=0,0,Y$24/MAE_fec!Y$24)</f>
        <v>0.46950131958041397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0.49894750604492866</v>
      </c>
      <c r="C80" s="349">
        <f>IF(C$27=0,0,C$27/MAE_fec!C$27)</f>
        <v>0.49699202072491089</v>
      </c>
      <c r="D80" s="349">
        <f>IF(D$27=0,0,D$27/MAE_fec!D$27)</f>
        <v>0.49849026125600987</v>
      </c>
      <c r="E80" s="349">
        <f>IF(E$27=0,0,E$27/MAE_fec!E$27)</f>
        <v>0.49859068586198441</v>
      </c>
      <c r="F80" s="349">
        <f>IF(F$27=0,0,F$27/MAE_fec!F$27)</f>
        <v>0.49535358589471262</v>
      </c>
      <c r="G80" s="349">
        <f>IF(G$27=0,0,G$27/MAE_fec!G$27)</f>
        <v>0.49051440828105042</v>
      </c>
      <c r="H80" s="349">
        <f>IF(H$27=0,0,H$27/MAE_fec!H$27)</f>
        <v>0.48062742959917265</v>
      </c>
      <c r="I80" s="349">
        <f>IF(I$27=0,0,I$27/MAE_fec!I$27)</f>
        <v>0.47807495524057447</v>
      </c>
      <c r="J80" s="349">
        <f>IF(J$27=0,0,J$27/MAE_fec!J$27)</f>
        <v>0.48582353995984129</v>
      </c>
      <c r="K80" s="349">
        <f>IF(K$27=0,0,K$27/MAE_fec!K$27)</f>
        <v>0.48451732603987036</v>
      </c>
      <c r="L80" s="349">
        <f>IF(L$27=0,0,L$27/MAE_fec!L$27)</f>
        <v>0.48053382217063245</v>
      </c>
      <c r="M80" s="349">
        <f>IF(M$27=0,0,M$27/MAE_fec!M$27)</f>
        <v>0.48576975885609586</v>
      </c>
      <c r="N80" s="349">
        <f>IF(N$27=0,0,N$27/MAE_fec!N$27)</f>
        <v>0.49899689198962804</v>
      </c>
      <c r="O80" s="349">
        <f>IF(O$27=0,0,O$27/MAE_fec!O$27)</f>
        <v>0.50010394240386835</v>
      </c>
      <c r="P80" s="349">
        <f>IF(P$27=0,0,P$27/MAE_fec!P$27)</f>
        <v>0.48820906601712682</v>
      </c>
      <c r="Q80" s="349">
        <f>IF(Q$27=0,0,Q$27/MAE_fec!Q$27)</f>
        <v>0.49261189972763325</v>
      </c>
      <c r="R80" s="349">
        <f>IF(R$27=0,0,R$27/MAE_fec!R$27)</f>
        <v>0.48985050938206909</v>
      </c>
      <c r="S80" s="349">
        <f>IF(S$27=0,0,S$27/MAE_fec!S$27)</f>
        <v>0.48171458387437172</v>
      </c>
      <c r="T80" s="349">
        <f>IF(T$27=0,0,T$27/MAE_fec!T$27)</f>
        <v>0.48405727515278146</v>
      </c>
      <c r="U80" s="349">
        <f>IF(U$27=0,0,U$27/MAE_fec!U$27)</f>
        <v>0.49132647304956201</v>
      </c>
      <c r="V80" s="349">
        <f>IF(V$27=0,0,V$27/MAE_fec!V$27)</f>
        <v>0.49555053981484809</v>
      </c>
      <c r="W80" s="349">
        <f>IF(W$27=0,0,W$27/MAE_fec!W$27)</f>
        <v>0.49027948841556485</v>
      </c>
      <c r="X80" s="349">
        <f>IF(X$27=0,0,X$27/MAE_fec!X$27)</f>
        <v>0.48888990909493008</v>
      </c>
      <c r="Y80" s="349">
        <f>IF(Y$27=0,0,Y$27/MAE_fec!Y$27)</f>
        <v>0.48451009205399759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0.64922884064382658</v>
      </c>
      <c r="C81" s="349">
        <f>IF(C$35=0,0,C$35/MAE_fec!C$35)</f>
        <v>0.6536516954820567</v>
      </c>
      <c r="D81" s="349">
        <f>IF(D$35=0,0,D$35/MAE_fec!D$35)</f>
        <v>0.65202694382180171</v>
      </c>
      <c r="E81" s="349">
        <f>IF(E$35=0,0,E$35/MAE_fec!E$35)</f>
        <v>0.6537882030409039</v>
      </c>
      <c r="F81" s="349">
        <f>IF(F$35=0,0,F$35/MAE_fec!F$35)</f>
        <v>0.66388376740693922</v>
      </c>
      <c r="G81" s="349">
        <f>IF(G$35=0,0,G$35/MAE_fec!G$35)</f>
        <v>0.6899047085126746</v>
      </c>
      <c r="H81" s="349">
        <f>IF(H$35=0,0,H$35/MAE_fec!H$35)</f>
        <v>0.67461802798631831</v>
      </c>
      <c r="I81" s="349">
        <f>IF(I$35=0,0,I$35/MAE_fec!I$35)</f>
        <v>0.65308190567864566</v>
      </c>
      <c r="J81" s="349">
        <f>IF(J$35=0,0,J$35/MAE_fec!J$35)</f>
        <v>0.65083408382501196</v>
      </c>
      <c r="K81" s="349">
        <f>IF(K$35=0,0,K$35/MAE_fec!K$35)</f>
        <v>0.6516628071412891</v>
      </c>
      <c r="L81" s="349">
        <f>IF(L$35=0,0,L$35/MAE_fec!L$35)</f>
        <v>0.65068332885709912</v>
      </c>
      <c r="M81" s="349">
        <f>IF(M$35=0,0,M$35/MAE_fec!M$35)</f>
        <v>0.64216814581500981</v>
      </c>
      <c r="N81" s="349">
        <f>IF(N$35=0,0,N$35/MAE_fec!N$35)</f>
        <v>0.65070397905604438</v>
      </c>
      <c r="O81" s="349">
        <f>IF(O$35=0,0,O$35/MAE_fec!O$35)</f>
        <v>0.65108335701261177</v>
      </c>
      <c r="P81" s="349">
        <f>IF(P$35=0,0,P$35/MAE_fec!P$35)</f>
        <v>0.63680280823735058</v>
      </c>
      <c r="Q81" s="349">
        <f>IF(Q$35=0,0,Q$35/MAE_fec!Q$35)</f>
        <v>0.63038997352453863</v>
      </c>
      <c r="R81" s="349">
        <f>IF(R$35=0,0,R$35/MAE_fec!R$35)</f>
        <v>0.61863559454923223</v>
      </c>
      <c r="S81" s="349">
        <f>IF(S$35=0,0,S$35/MAE_fec!S$35)</f>
        <v>0.61653091575537022</v>
      </c>
      <c r="T81" s="349">
        <f>IF(T$35=0,0,T$35/MAE_fec!T$35)</f>
        <v>0.61998374441665016</v>
      </c>
      <c r="U81" s="349">
        <f>IF(U$35=0,0,U$35/MAE_fec!U$35)</f>
        <v>0.62995011911857213</v>
      </c>
      <c r="V81" s="349">
        <f>IF(V$35=0,0,V$35/MAE_fec!V$35)</f>
        <v>0.64926040302439048</v>
      </c>
      <c r="W81" s="349">
        <f>IF(W$35=0,0,W$35/MAE_fec!W$35)</f>
        <v>0.65170214361942902</v>
      </c>
      <c r="X81" s="349">
        <f>IF(X$35=0,0,X$35/MAE_fec!X$35)</f>
        <v>0.65086294483441753</v>
      </c>
      <c r="Y81" s="349">
        <f>IF(Y$35=0,0,Y$35/MAE_fec!Y$35)</f>
        <v>0.65220840016518289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0.63460898663837639</v>
      </c>
      <c r="C82" s="349">
        <f>IF(C$46=0,0,C$46/MAE_fec!C$46)</f>
        <v>0.63460898663837639</v>
      </c>
      <c r="D82" s="349">
        <f>IF(D$46=0,0,D$46/MAE_fec!D$46)</f>
        <v>0.63460898663837595</v>
      </c>
      <c r="E82" s="349">
        <f>IF(E$46=0,0,E$46/MAE_fec!E$46)</f>
        <v>0.63460898663837617</v>
      </c>
      <c r="F82" s="349">
        <f>IF(F$46=0,0,F$46/MAE_fec!F$46)</f>
        <v>0.63460898663837617</v>
      </c>
      <c r="G82" s="349">
        <f>IF(G$46=0,0,G$46/MAE_fec!G$46)</f>
        <v>0.63460898663837595</v>
      </c>
      <c r="H82" s="349">
        <f>IF(H$46=0,0,H$46/MAE_fec!H$46)</f>
        <v>0.63460898663837606</v>
      </c>
      <c r="I82" s="349">
        <f>IF(I$46=0,0,I$46/MAE_fec!I$46)</f>
        <v>0.63460898663837617</v>
      </c>
      <c r="J82" s="349">
        <f>IF(J$46=0,0,J$46/MAE_fec!J$46)</f>
        <v>0.63460898663837606</v>
      </c>
      <c r="K82" s="349">
        <f>IF(K$46=0,0,K$46/MAE_fec!K$46)</f>
        <v>0.63460898663837617</v>
      </c>
      <c r="L82" s="349">
        <f>IF(L$46=0,0,L$46/MAE_fec!L$46)</f>
        <v>0.63460898663837617</v>
      </c>
      <c r="M82" s="349">
        <f>IF(M$46=0,0,M$46/MAE_fec!M$46)</f>
        <v>0.63460898663837639</v>
      </c>
      <c r="N82" s="349">
        <f>IF(N$46=0,0,N$46/MAE_fec!N$46)</f>
        <v>0.63460898663837584</v>
      </c>
      <c r="O82" s="349">
        <f>IF(O$46=0,0,O$46/MAE_fec!O$46)</f>
        <v>0.63460898663837617</v>
      </c>
      <c r="P82" s="349">
        <f>IF(P$46=0,0,P$46/MAE_fec!P$46)</f>
        <v>0.63460898663837584</v>
      </c>
      <c r="Q82" s="349">
        <f>IF(Q$46=0,0,Q$46/MAE_fec!Q$46)</f>
        <v>0.63460898663837606</v>
      </c>
      <c r="R82" s="349">
        <f>IF(R$46=0,0,R$46/MAE_fec!R$46)</f>
        <v>0.63460898663837606</v>
      </c>
      <c r="S82" s="349">
        <f>IF(S$46=0,0,S$46/MAE_fec!S$46)</f>
        <v>0.63460898663837617</v>
      </c>
      <c r="T82" s="349">
        <f>IF(T$46=0,0,T$46/MAE_fec!T$46)</f>
        <v>0.63460898663837617</v>
      </c>
      <c r="U82" s="349">
        <f>IF(U$46=0,0,U$46/MAE_fec!U$46)</f>
        <v>0.63460898663837617</v>
      </c>
      <c r="V82" s="349">
        <f>IF(V$46=0,0,V$46/MAE_fec!V$46)</f>
        <v>0.63460898663837595</v>
      </c>
      <c r="W82" s="349">
        <f>IF(W$46=0,0,W$46/MAE_fec!W$46)</f>
        <v>0.63460898663837606</v>
      </c>
      <c r="X82" s="349">
        <f>IF(X$46=0,0,X$46/MAE_fec!X$46)</f>
        <v>0.63460898663837628</v>
      </c>
      <c r="Y82" s="349">
        <f>IF(Y$46=0,0,Y$46/MAE_fec!Y$46)</f>
        <v>0.63460898663837628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0.58696798313363763</v>
      </c>
      <c r="C83" s="337">
        <f>IF(C$47=0,0,C$47/MAE_fec!C$47)</f>
        <v>0.58696798313363796</v>
      </c>
      <c r="D83" s="337">
        <f>IF(D$47=0,0,D$47/MAE_fec!D$47)</f>
        <v>0.58696798313363785</v>
      </c>
      <c r="E83" s="337">
        <f>IF(E$47=0,0,E$47/MAE_fec!E$47)</f>
        <v>0.58696798313363752</v>
      </c>
      <c r="F83" s="337">
        <f>IF(F$47=0,0,F$47/MAE_fec!F$47)</f>
        <v>0.58696798313363774</v>
      </c>
      <c r="G83" s="337">
        <f>IF(G$47=0,0,G$47/MAE_fec!G$47)</f>
        <v>0.58696798313363807</v>
      </c>
      <c r="H83" s="337">
        <f>IF(H$47=0,0,H$47/MAE_fec!H$47)</f>
        <v>0.58696798313363763</v>
      </c>
      <c r="I83" s="337">
        <f>IF(I$47=0,0,I$47/MAE_fec!I$47)</f>
        <v>0.58696798313363796</v>
      </c>
      <c r="J83" s="337">
        <f>IF(J$47=0,0,J$47/MAE_fec!J$47)</f>
        <v>0.58696798313363774</v>
      </c>
      <c r="K83" s="337">
        <f>IF(K$47=0,0,K$47/MAE_fec!K$47)</f>
        <v>0.58696798313363807</v>
      </c>
      <c r="L83" s="337">
        <f>IF(L$47=0,0,L$47/MAE_fec!L$47)</f>
        <v>0.58696798313363774</v>
      </c>
      <c r="M83" s="337">
        <f>IF(M$47=0,0,M$47/MAE_fec!M$47)</f>
        <v>0.58696798313363774</v>
      </c>
      <c r="N83" s="337">
        <f>IF(N$47=0,0,N$47/MAE_fec!N$47)</f>
        <v>0.58696798313363785</v>
      </c>
      <c r="O83" s="337">
        <f>IF(O$47=0,0,O$47/MAE_fec!O$47)</f>
        <v>0.58696798313363774</v>
      </c>
      <c r="P83" s="337">
        <f>IF(P$47=0,0,P$47/MAE_fec!P$47)</f>
        <v>0.58696798313363796</v>
      </c>
      <c r="Q83" s="337">
        <f>IF(Q$47=0,0,Q$47/MAE_fec!Q$47)</f>
        <v>0.58696798313363796</v>
      </c>
      <c r="R83" s="337">
        <f>IF(R$47=0,0,R$47/MAE_fec!R$47)</f>
        <v>0.58696798313363785</v>
      </c>
      <c r="S83" s="337">
        <f>IF(S$47=0,0,S$47/MAE_fec!S$47)</f>
        <v>0.58696798313363796</v>
      </c>
      <c r="T83" s="337">
        <f>IF(T$47=0,0,T$47/MAE_fec!T$47)</f>
        <v>0.58696798313363752</v>
      </c>
      <c r="U83" s="337">
        <f>IF(U$47=0,0,U$47/MAE_fec!U$47)</f>
        <v>0.58696798313363796</v>
      </c>
      <c r="V83" s="337">
        <f>IF(V$47=0,0,V$47/MAE_fec!V$47)</f>
        <v>0.58696798313363774</v>
      </c>
      <c r="W83" s="337">
        <f>IF(W$47=0,0,W$47/MAE_fec!W$47)</f>
        <v>0.58696798313363785</v>
      </c>
      <c r="X83" s="337">
        <f>IF(X$47=0,0,X$47/MAE_fec!X$47)</f>
        <v>0.58696798313363807</v>
      </c>
      <c r="Y83" s="337">
        <f>IF(Y$47=0,0,Y$47/MAE_fec!Y$47)</f>
        <v>0.58696798313363785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LV: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11.9398838401269</v>
      </c>
      <c r="C5" s="223">
        <v>17.645253840022612</v>
      </c>
      <c r="D5" s="223">
        <v>14.452261920169059</v>
      </c>
      <c r="E5" s="223">
        <v>17.015130000079669</v>
      </c>
      <c r="F5" s="223">
        <v>19.260615551488911</v>
      </c>
      <c r="G5" s="223">
        <v>20.38788103019813</v>
      </c>
      <c r="H5" s="223">
        <v>27.272709309666009</v>
      </c>
      <c r="I5" s="223">
        <v>25.404579309485069</v>
      </c>
      <c r="J5" s="223">
        <v>21.06816227991504</v>
      </c>
      <c r="K5" s="223">
        <v>14.45832827938721</v>
      </c>
      <c r="L5" s="223">
        <v>18.245078279006549</v>
      </c>
      <c r="M5" s="223">
        <v>17.33190227927437</v>
      </c>
      <c r="N5" s="223">
        <v>13.17788999989479</v>
      </c>
      <c r="O5" s="223">
        <v>13.48082999988431</v>
      </c>
      <c r="P5" s="223">
        <v>15.461839170278409</v>
      </c>
      <c r="Q5" s="223">
        <v>12.466673999926879</v>
      </c>
      <c r="R5" s="223">
        <v>13.65190966796953</v>
      </c>
      <c r="S5" s="223">
        <v>15.012678371359209</v>
      </c>
      <c r="T5" s="223">
        <v>14.710971837567749</v>
      </c>
      <c r="U5" s="223">
        <v>12.048924559337539</v>
      </c>
      <c r="V5" s="223">
        <v>10.507022324938831</v>
      </c>
      <c r="W5" s="223">
        <v>13.05146749504685</v>
      </c>
      <c r="X5" s="223">
        <v>12.64105892580695</v>
      </c>
      <c r="Y5" s="223">
        <v>13.50364774110874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0.1901938729253787</v>
      </c>
      <c r="C10" s="260">
        <v>0.42425790934227198</v>
      </c>
      <c r="D10" s="260">
        <v>0.44392707435507128</v>
      </c>
      <c r="E10" s="260">
        <v>0.65839371394269419</v>
      </c>
      <c r="F10" s="260">
        <v>0.69649344222051979</v>
      </c>
      <c r="G10" s="260">
        <v>0.63540972480415159</v>
      </c>
      <c r="H10" s="260">
        <v>0.93627219943416451</v>
      </c>
      <c r="I10" s="260">
        <v>0.85466623506379258</v>
      </c>
      <c r="J10" s="260">
        <v>0.75636000825257255</v>
      </c>
      <c r="K10" s="260">
        <v>0.55411439851496147</v>
      </c>
      <c r="L10" s="260">
        <v>0.69288181655914405</v>
      </c>
      <c r="M10" s="260">
        <v>0.5783616628644197</v>
      </c>
      <c r="N10" s="260">
        <v>0.49181913132277161</v>
      </c>
      <c r="O10" s="260">
        <v>0.50178423295341157</v>
      </c>
      <c r="P10" s="260">
        <v>0.53607183656556945</v>
      </c>
      <c r="Q10" s="260">
        <v>0.38805756195377789</v>
      </c>
      <c r="R10" s="260">
        <v>0.44801703197230919</v>
      </c>
      <c r="S10" s="260">
        <v>0.55167007744907892</v>
      </c>
      <c r="T10" s="260">
        <v>0.55485841782793577</v>
      </c>
      <c r="U10" s="260">
        <v>0.4358452295762606</v>
      </c>
      <c r="V10" s="260">
        <v>0.38172888325516768</v>
      </c>
      <c r="W10" s="260">
        <v>0.49239892917754019</v>
      </c>
      <c r="X10" s="260">
        <v>0.46568472482412071</v>
      </c>
      <c r="Y10" s="260">
        <v>0.44441106638008371</v>
      </c>
      <c r="DA10" s="68" t="s">
        <v>2641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0.14953314013245819</v>
      </c>
      <c r="G11" s="226">
        <v>0</v>
      </c>
      <c r="H11" s="226">
        <v>0.1670213383008585</v>
      </c>
      <c r="I11" s="226">
        <v>0.16530216642140741</v>
      </c>
      <c r="J11" s="226">
        <v>0.16193471215669711</v>
      </c>
      <c r="K11" s="226">
        <v>0.14287562196281109</v>
      </c>
      <c r="L11" s="226">
        <v>0.14003471308054399</v>
      </c>
      <c r="M11" s="226">
        <v>0.15447761900705911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5.6257753811673673E-2</v>
      </c>
      <c r="T11" s="226">
        <v>5.4379707659792213E-2</v>
      </c>
      <c r="U11" s="226">
        <v>5.4437079324421087E-2</v>
      </c>
      <c r="V11" s="226">
        <v>5.1817030320944667E-2</v>
      </c>
      <c r="W11" s="226">
        <v>8.0251871052729296E-2</v>
      </c>
      <c r="X11" s="226">
        <v>5.6134552515090141E-2</v>
      </c>
      <c r="Y11" s="226">
        <v>0.1032191326376867</v>
      </c>
      <c r="DA11" s="69" t="s">
        <v>2642</v>
      </c>
    </row>
    <row r="12" spans="1:105" ht="12" customHeight="1" x14ac:dyDescent="0.25">
      <c r="A12" s="37" t="s">
        <v>35</v>
      </c>
      <c r="B12" s="226">
        <v>0.1901938729253787</v>
      </c>
      <c r="C12" s="226">
        <v>0.42425790934227198</v>
      </c>
      <c r="D12" s="226">
        <v>0.44392707435507128</v>
      </c>
      <c r="E12" s="226">
        <v>0.65839371394269419</v>
      </c>
      <c r="F12" s="226">
        <v>0.54696030208806157</v>
      </c>
      <c r="G12" s="226">
        <v>0.63540972480415159</v>
      </c>
      <c r="H12" s="226">
        <v>0.76925086113330599</v>
      </c>
      <c r="I12" s="226">
        <v>0.6893640686423852</v>
      </c>
      <c r="J12" s="226">
        <v>0.59442529609587547</v>
      </c>
      <c r="K12" s="226">
        <v>0.41123877655215041</v>
      </c>
      <c r="L12" s="226">
        <v>0.5528471034786</v>
      </c>
      <c r="M12" s="226">
        <v>0.42388404385736062</v>
      </c>
      <c r="N12" s="226">
        <v>0.49181913132277161</v>
      </c>
      <c r="O12" s="226">
        <v>0.50178423295341157</v>
      </c>
      <c r="P12" s="226">
        <v>0.53607183656556945</v>
      </c>
      <c r="Q12" s="226">
        <v>0.38805756195377789</v>
      </c>
      <c r="R12" s="226">
        <v>0.44801703197230919</v>
      </c>
      <c r="S12" s="226">
        <v>0.49541232363740528</v>
      </c>
      <c r="T12" s="226">
        <v>0.5004787101681436</v>
      </c>
      <c r="U12" s="226">
        <v>0.3814081502518395</v>
      </c>
      <c r="V12" s="226">
        <v>0.32991185293422309</v>
      </c>
      <c r="W12" s="226">
        <v>0.41214705812481089</v>
      </c>
      <c r="X12" s="226">
        <v>0.40955017230903062</v>
      </c>
      <c r="Y12" s="226">
        <v>0.34119193374239698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3.1255577589567549</v>
      </c>
      <c r="C16" s="261">
        <f t="shared" si="0"/>
        <v>4.4470115103517607</v>
      </c>
      <c r="D16" s="261">
        <f t="shared" si="0"/>
        <v>3.73493164826907</v>
      </c>
      <c r="E16" s="261">
        <f t="shared" si="0"/>
        <v>4.2673666644433839</v>
      </c>
      <c r="F16" s="261">
        <f t="shared" si="0"/>
        <v>4.7848621008309742</v>
      </c>
      <c r="G16" s="261">
        <f t="shared" si="0"/>
        <v>5.5216372578602773</v>
      </c>
      <c r="H16" s="261">
        <f t="shared" si="0"/>
        <v>7.261297276873691</v>
      </c>
      <c r="I16" s="261">
        <f t="shared" si="0"/>
        <v>6.6873399884151032</v>
      </c>
      <c r="J16" s="261">
        <f t="shared" si="0"/>
        <v>5.4880459404825217</v>
      </c>
      <c r="K16" s="261">
        <f t="shared" si="0"/>
        <v>3.5914822125969739</v>
      </c>
      <c r="L16" s="261">
        <f t="shared" si="0"/>
        <v>4.4909006628833419</v>
      </c>
      <c r="M16" s="261">
        <f t="shared" si="0"/>
        <v>4.2991903918586214</v>
      </c>
      <c r="N16" s="261">
        <f t="shared" si="0"/>
        <v>3.1877165919068529</v>
      </c>
      <c r="O16" s="261">
        <f t="shared" si="0"/>
        <v>3.2523052135869261</v>
      </c>
      <c r="P16" s="261">
        <f t="shared" si="0"/>
        <v>4.0821400051880774</v>
      </c>
      <c r="Q16" s="261">
        <f t="shared" si="0"/>
        <v>3.1639844339713679</v>
      </c>
      <c r="R16" s="261">
        <f t="shared" si="0"/>
        <v>3.4823532404043589</v>
      </c>
      <c r="S16" s="261">
        <f t="shared" si="0"/>
        <v>4.0411395039246409</v>
      </c>
      <c r="T16" s="261">
        <f t="shared" si="0"/>
        <v>3.9662200454668581</v>
      </c>
      <c r="U16" s="261">
        <f t="shared" si="0"/>
        <v>3.1070377366246258</v>
      </c>
      <c r="V16" s="261">
        <f t="shared" si="0"/>
        <v>2.709863311873884</v>
      </c>
      <c r="W16" s="261">
        <f t="shared" si="0"/>
        <v>3.4310470162428048</v>
      </c>
      <c r="X16" s="261">
        <f t="shared" si="0"/>
        <v>3.3333680310072769</v>
      </c>
      <c r="Y16" s="261">
        <f t="shared" si="0"/>
        <v>3.5917139372898168</v>
      </c>
      <c r="DA16" s="70"/>
    </row>
    <row r="17" spans="1:105" ht="12" customHeight="1" x14ac:dyDescent="0.25">
      <c r="A17" s="60" t="s">
        <v>2556</v>
      </c>
      <c r="B17" s="329">
        <v>3.1255577589567549</v>
      </c>
      <c r="C17" s="329">
        <v>4.4470115103517607</v>
      </c>
      <c r="D17" s="329">
        <v>3.73493164826907</v>
      </c>
      <c r="E17" s="329">
        <v>4.2673666644433839</v>
      </c>
      <c r="F17" s="329">
        <v>4.7848621008309742</v>
      </c>
      <c r="G17" s="329">
        <v>5.5216372578602773</v>
      </c>
      <c r="H17" s="329">
        <v>7.261297276873691</v>
      </c>
      <c r="I17" s="329">
        <v>6.6873399884151032</v>
      </c>
      <c r="J17" s="329">
        <v>5.4880459404825217</v>
      </c>
      <c r="K17" s="329">
        <v>3.5914822125969739</v>
      </c>
      <c r="L17" s="329">
        <v>4.4909006628833419</v>
      </c>
      <c r="M17" s="329">
        <v>4.2991903918586214</v>
      </c>
      <c r="N17" s="329">
        <v>3.1877165919068529</v>
      </c>
      <c r="O17" s="329">
        <v>3.2523052135869261</v>
      </c>
      <c r="P17" s="329">
        <v>4.0821400051880774</v>
      </c>
      <c r="Q17" s="329">
        <v>3.1639844339713679</v>
      </c>
      <c r="R17" s="329">
        <v>3.4823532404043589</v>
      </c>
      <c r="S17" s="329">
        <v>4.0411395039246409</v>
      </c>
      <c r="T17" s="329">
        <v>3.9662200454668581</v>
      </c>
      <c r="U17" s="329">
        <v>3.1070377366246258</v>
      </c>
      <c r="V17" s="329">
        <v>2.709863311873884</v>
      </c>
      <c r="W17" s="329">
        <v>3.4310470162428048</v>
      </c>
      <c r="X17" s="329">
        <v>3.3333680310072769</v>
      </c>
      <c r="Y17" s="329">
        <v>3.5917139372898168</v>
      </c>
      <c r="DA17" s="72" t="s">
        <v>2647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0.33926371146488948</v>
      </c>
      <c r="G18" s="230">
        <v>0.85522006965192598</v>
      </c>
      <c r="H18" s="230">
        <v>0.81262908399052347</v>
      </c>
      <c r="I18" s="230">
        <v>0.79485787331138713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0.78276885495224457</v>
      </c>
      <c r="Q18" s="230">
        <v>0</v>
      </c>
      <c r="R18" s="230">
        <v>0.73744651924875326</v>
      </c>
      <c r="S18" s="230">
        <v>0.30037963539725321</v>
      </c>
      <c r="T18" s="230">
        <v>5.9602192410078199E-2</v>
      </c>
      <c r="U18" s="230">
        <v>4.4654173986813282E-2</v>
      </c>
      <c r="V18" s="230">
        <v>6.3188022048572363E-3</v>
      </c>
      <c r="W18" s="230">
        <v>3.046735963006689E-2</v>
      </c>
      <c r="X18" s="230">
        <v>3.4733159070602732E-2</v>
      </c>
      <c r="Y18" s="230">
        <v>4.7478993833861387E-2</v>
      </c>
      <c r="DA18" s="71" t="s">
        <v>2648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0.99564520933393275</v>
      </c>
      <c r="H19" s="230">
        <v>0.94606088321791337</v>
      </c>
      <c r="I19" s="230">
        <v>0.92537168121643643</v>
      </c>
      <c r="J19" s="230">
        <v>0.93739988718299749</v>
      </c>
      <c r="K19" s="230">
        <v>0</v>
      </c>
      <c r="L19" s="230">
        <v>0</v>
      </c>
      <c r="M19" s="230">
        <v>0.87720590181749969</v>
      </c>
      <c r="N19" s="230">
        <v>0</v>
      </c>
      <c r="O19" s="230">
        <v>0</v>
      </c>
      <c r="P19" s="230">
        <v>0</v>
      </c>
      <c r="Q19" s="230">
        <v>0.92469678198908523</v>
      </c>
      <c r="R19" s="230">
        <v>0</v>
      </c>
      <c r="S19" s="230">
        <v>0.37657278536670918</v>
      </c>
      <c r="T19" s="230">
        <v>0.51169722466469347</v>
      </c>
      <c r="U19" s="230">
        <v>0.36216485855923941</v>
      </c>
      <c r="V19" s="230">
        <v>0.3267984167442583</v>
      </c>
      <c r="W19" s="230">
        <v>0.31977048586159851</v>
      </c>
      <c r="X19" s="230">
        <v>0.43339752772969042</v>
      </c>
      <c r="Y19" s="230">
        <v>1.0126938337429141</v>
      </c>
      <c r="DA19" s="71" t="s">
        <v>2649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0.95444443067596818</v>
      </c>
      <c r="G20" s="230">
        <v>0</v>
      </c>
      <c r="H20" s="230">
        <v>0.98160859369722409</v>
      </c>
      <c r="I20" s="230">
        <v>0.96069562817660525</v>
      </c>
      <c r="J20" s="230">
        <v>0.97428149390202978</v>
      </c>
      <c r="K20" s="230">
        <v>0.92604569790710933</v>
      </c>
      <c r="L20" s="230">
        <v>0.90763239959611897</v>
      </c>
      <c r="M20" s="230">
        <v>0.91399560213339648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0.3430702813826903</v>
      </c>
      <c r="T20" s="230">
        <v>0.33272414253505961</v>
      </c>
      <c r="U20" s="230">
        <v>0.33725737902447661</v>
      </c>
      <c r="V20" s="230">
        <v>0.32262668549486101</v>
      </c>
      <c r="W20" s="230">
        <v>0.50211461816571246</v>
      </c>
      <c r="X20" s="230">
        <v>0.34538134405703302</v>
      </c>
      <c r="Y20" s="230">
        <v>0.587976982008244</v>
      </c>
      <c r="DA20" s="71" t="s">
        <v>2650</v>
      </c>
    </row>
    <row r="21" spans="1:105" ht="12" customHeight="1" x14ac:dyDescent="0.25">
      <c r="A21" s="59" t="s">
        <v>32</v>
      </c>
      <c r="B21" s="230">
        <v>2.0978193142528969</v>
      </c>
      <c r="C21" s="230">
        <v>2.0312498957643972</v>
      </c>
      <c r="D21" s="230">
        <v>1.072156516685091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1.027738444703858</v>
      </c>
      <c r="C22" s="230">
        <v>2.4157616145873639</v>
      </c>
      <c r="D22" s="230">
        <v>2.6627751315839792</v>
      </c>
      <c r="E22" s="230">
        <v>4.2673666644433839</v>
      </c>
      <c r="F22" s="230">
        <v>3.4911539586901159</v>
      </c>
      <c r="G22" s="230">
        <v>3.6707719788744191</v>
      </c>
      <c r="H22" s="230">
        <v>4.5209987159680303</v>
      </c>
      <c r="I22" s="230">
        <v>4.0064148057106754</v>
      </c>
      <c r="J22" s="230">
        <v>3.5763645593974949</v>
      </c>
      <c r="K22" s="230">
        <v>2.6654365146898651</v>
      </c>
      <c r="L22" s="230">
        <v>3.583268263287223</v>
      </c>
      <c r="M22" s="230">
        <v>2.5079888879077239</v>
      </c>
      <c r="N22" s="230">
        <v>3.1877165919068529</v>
      </c>
      <c r="O22" s="230">
        <v>3.2523052135869261</v>
      </c>
      <c r="P22" s="230">
        <v>3.2993711502358329</v>
      </c>
      <c r="Q22" s="230">
        <v>2.2392876519822829</v>
      </c>
      <c r="R22" s="230">
        <v>2.7449067211556062</v>
      </c>
      <c r="S22" s="230">
        <v>3.0211168017779881</v>
      </c>
      <c r="T22" s="230">
        <v>3.0621964858570272</v>
      </c>
      <c r="U22" s="230">
        <v>2.3629613250540968</v>
      </c>
      <c r="V22" s="230">
        <v>2.0541194074299081</v>
      </c>
      <c r="W22" s="230">
        <v>2.5786945525854268</v>
      </c>
      <c r="X22" s="230">
        <v>2.519856000149951</v>
      </c>
      <c r="Y22" s="230">
        <v>1.943564127704797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2.3856125254993721</v>
      </c>
      <c r="C24" s="261">
        <f t="shared" si="1"/>
        <v>3.461249049039643</v>
      </c>
      <c r="D24" s="261">
        <f t="shared" si="1"/>
        <v>3.0612112745629112</v>
      </c>
      <c r="E24" s="261">
        <f t="shared" si="1"/>
        <v>3.493052924263397</v>
      </c>
      <c r="F24" s="261">
        <f t="shared" si="1"/>
        <v>3.5292294340185641</v>
      </c>
      <c r="G24" s="261">
        <f t="shared" si="1"/>
        <v>3.8162390881537038</v>
      </c>
      <c r="H24" s="261">
        <f t="shared" si="1"/>
        <v>4.280906191303413</v>
      </c>
      <c r="I24" s="261">
        <f t="shared" si="1"/>
        <v>3.7835910551481322</v>
      </c>
      <c r="J24" s="261">
        <f t="shared" si="1"/>
        <v>3.4883458781669749</v>
      </c>
      <c r="K24" s="261">
        <f t="shared" si="1"/>
        <v>2.2472386993727129</v>
      </c>
      <c r="L24" s="261">
        <f t="shared" si="1"/>
        <v>2.666186007881131</v>
      </c>
      <c r="M24" s="261">
        <f t="shared" si="1"/>
        <v>2.6701404648724592</v>
      </c>
      <c r="N24" s="261">
        <f t="shared" si="1"/>
        <v>2.6029283694535938</v>
      </c>
      <c r="O24" s="261">
        <f t="shared" si="1"/>
        <v>2.711637649285457</v>
      </c>
      <c r="P24" s="261">
        <f t="shared" si="1"/>
        <v>2.7516657891491931</v>
      </c>
      <c r="Q24" s="261">
        <f t="shared" si="1"/>
        <v>2.2462653550150651</v>
      </c>
      <c r="R24" s="261">
        <f t="shared" si="1"/>
        <v>2.382269287623783</v>
      </c>
      <c r="S24" s="261">
        <f t="shared" si="1"/>
        <v>2.4704787236709742</v>
      </c>
      <c r="T24" s="261">
        <f t="shared" si="1"/>
        <v>2.517712689596149</v>
      </c>
      <c r="U24" s="261">
        <f t="shared" si="1"/>
        <v>2.191237909290443</v>
      </c>
      <c r="V24" s="261">
        <f t="shared" si="1"/>
        <v>2.0496170915258989</v>
      </c>
      <c r="W24" s="261">
        <f t="shared" si="1"/>
        <v>2.381334878304469</v>
      </c>
      <c r="X24" s="261">
        <f t="shared" si="1"/>
        <v>2.2648384287209429</v>
      </c>
      <c r="Y24" s="261">
        <f t="shared" si="1"/>
        <v>2.199922872398913</v>
      </c>
      <c r="DA24" s="70"/>
    </row>
    <row r="25" spans="1:105" ht="12" customHeight="1" x14ac:dyDescent="0.25">
      <c r="A25" s="60" t="s">
        <v>2566</v>
      </c>
      <c r="B25" s="262">
        <v>2.3856125254993721</v>
      </c>
      <c r="C25" s="262">
        <v>3.461249049039643</v>
      </c>
      <c r="D25" s="262">
        <v>3.0612112745629112</v>
      </c>
      <c r="E25" s="262">
        <v>3.493052924263397</v>
      </c>
      <c r="F25" s="262">
        <v>3.5292294340185641</v>
      </c>
      <c r="G25" s="262">
        <v>3.8162390881537038</v>
      </c>
      <c r="H25" s="262">
        <v>4.280906191303413</v>
      </c>
      <c r="I25" s="262">
        <v>3.7835910551481322</v>
      </c>
      <c r="J25" s="262">
        <v>3.4883458781669749</v>
      </c>
      <c r="K25" s="262">
        <v>2.2472386993727129</v>
      </c>
      <c r="L25" s="262">
        <v>2.666186007881131</v>
      </c>
      <c r="M25" s="262">
        <v>2.6701404648724592</v>
      </c>
      <c r="N25" s="262">
        <v>2.6029283694535938</v>
      </c>
      <c r="O25" s="262">
        <v>2.711637649285457</v>
      </c>
      <c r="P25" s="262">
        <v>2.7516657891491931</v>
      </c>
      <c r="Q25" s="262">
        <v>2.2462653550150651</v>
      </c>
      <c r="R25" s="262">
        <v>2.382269287623783</v>
      </c>
      <c r="S25" s="262">
        <v>2.4704787236709742</v>
      </c>
      <c r="T25" s="262">
        <v>2.517712689596149</v>
      </c>
      <c r="U25" s="262">
        <v>2.191237909290443</v>
      </c>
      <c r="V25" s="262">
        <v>2.0496170915258989</v>
      </c>
      <c r="W25" s="262">
        <v>2.381334878304469</v>
      </c>
      <c r="X25" s="262">
        <v>2.2648384287209429</v>
      </c>
      <c r="Y25" s="262">
        <v>2.199922872398913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4.4650825127953642</v>
      </c>
      <c r="C27" s="261">
        <f t="shared" si="2"/>
        <v>6.352873586216802</v>
      </c>
      <c r="D27" s="261">
        <f t="shared" si="2"/>
        <v>5.3356166403843854</v>
      </c>
      <c r="E27" s="261">
        <f t="shared" si="2"/>
        <v>6.096238092061979</v>
      </c>
      <c r="F27" s="261">
        <f t="shared" si="2"/>
        <v>6.83551728690139</v>
      </c>
      <c r="G27" s="261">
        <f t="shared" si="2"/>
        <v>7.8880532255146818</v>
      </c>
      <c r="H27" s="261">
        <f t="shared" si="2"/>
        <v>10.37328182410527</v>
      </c>
      <c r="I27" s="261">
        <f t="shared" si="2"/>
        <v>9.5533428405930039</v>
      </c>
      <c r="J27" s="261">
        <f t="shared" si="2"/>
        <v>7.8400656292607476</v>
      </c>
      <c r="K27" s="261">
        <f t="shared" si="2"/>
        <v>5.1306888751385342</v>
      </c>
      <c r="L27" s="261">
        <f t="shared" si="2"/>
        <v>6.415572375547633</v>
      </c>
      <c r="M27" s="261">
        <f t="shared" si="2"/>
        <v>6.1417005597980276</v>
      </c>
      <c r="N27" s="261">
        <f t="shared" si="2"/>
        <v>4.5538808455812188</v>
      </c>
      <c r="O27" s="261">
        <f t="shared" si="2"/>
        <v>4.6461503051241806</v>
      </c>
      <c r="P27" s="261">
        <f t="shared" si="2"/>
        <v>5.8316285788401103</v>
      </c>
      <c r="Q27" s="261">
        <f t="shared" si="2"/>
        <v>4.5199777628162412</v>
      </c>
      <c r="R27" s="261">
        <f t="shared" si="2"/>
        <v>4.9747903434347984</v>
      </c>
      <c r="S27" s="261">
        <f t="shared" si="2"/>
        <v>5.7730564341780592</v>
      </c>
      <c r="T27" s="261">
        <f t="shared" si="2"/>
        <v>5.6660286363812276</v>
      </c>
      <c r="U27" s="261">
        <f t="shared" si="2"/>
        <v>4.4386253380351821</v>
      </c>
      <c r="V27" s="261">
        <f t="shared" si="2"/>
        <v>3.8712333026769778</v>
      </c>
      <c r="W27" s="261">
        <f t="shared" si="2"/>
        <v>4.9014957374897223</v>
      </c>
      <c r="X27" s="261">
        <f t="shared" si="2"/>
        <v>4.7619543300103961</v>
      </c>
      <c r="Y27" s="261">
        <f t="shared" si="2"/>
        <v>5.1310199104140244</v>
      </c>
      <c r="DA27" s="70"/>
    </row>
    <row r="28" spans="1:105" ht="12" customHeight="1" x14ac:dyDescent="0.25">
      <c r="A28" s="60" t="s">
        <v>2571</v>
      </c>
      <c r="B28" s="329">
        <v>4.4650825127953642</v>
      </c>
      <c r="C28" s="329">
        <v>6.352873586216802</v>
      </c>
      <c r="D28" s="329">
        <v>5.3356166403843854</v>
      </c>
      <c r="E28" s="329">
        <v>6.096238092061979</v>
      </c>
      <c r="F28" s="329">
        <v>6.83551728690139</v>
      </c>
      <c r="G28" s="329">
        <v>7.8880532255146818</v>
      </c>
      <c r="H28" s="329">
        <v>10.37328182410527</v>
      </c>
      <c r="I28" s="329">
        <v>9.5533428405930039</v>
      </c>
      <c r="J28" s="329">
        <v>7.8400656292607476</v>
      </c>
      <c r="K28" s="329">
        <v>5.1306888751385342</v>
      </c>
      <c r="L28" s="329">
        <v>6.415572375547633</v>
      </c>
      <c r="M28" s="329">
        <v>6.1417005597980276</v>
      </c>
      <c r="N28" s="329">
        <v>4.5538808455812188</v>
      </c>
      <c r="O28" s="329">
        <v>4.6461503051241806</v>
      </c>
      <c r="P28" s="329">
        <v>5.8316285788401103</v>
      </c>
      <c r="Q28" s="329">
        <v>4.5199777628162412</v>
      </c>
      <c r="R28" s="329">
        <v>4.9747903434347984</v>
      </c>
      <c r="S28" s="329">
        <v>5.7730564341780592</v>
      </c>
      <c r="T28" s="329">
        <v>5.6660286363812276</v>
      </c>
      <c r="U28" s="329">
        <v>4.4386253380351821</v>
      </c>
      <c r="V28" s="329">
        <v>3.8712333026769778</v>
      </c>
      <c r="W28" s="329">
        <v>4.9014957374897223</v>
      </c>
      <c r="X28" s="329">
        <v>4.7619543300103961</v>
      </c>
      <c r="Y28" s="329">
        <v>5.1310199104140244</v>
      </c>
      <c r="DA28" s="72" t="s">
        <v>2656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0.48466244494984212</v>
      </c>
      <c r="G29" s="230">
        <v>1.2217429566456091</v>
      </c>
      <c r="H29" s="230">
        <v>1.160898691415033</v>
      </c>
      <c r="I29" s="230">
        <v>1.1355112475876961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1.1182412213603501</v>
      </c>
      <c r="Q29" s="230">
        <v>0</v>
      </c>
      <c r="R29" s="230">
        <v>1.0534950274982191</v>
      </c>
      <c r="S29" s="230">
        <v>0.42911376485321878</v>
      </c>
      <c r="T29" s="230">
        <v>8.514598915725459E-2</v>
      </c>
      <c r="U29" s="230">
        <v>6.3791677124018967E-2</v>
      </c>
      <c r="V29" s="230">
        <v>9.0268602926531945E-3</v>
      </c>
      <c r="W29" s="230">
        <v>4.3524799471524142E-2</v>
      </c>
      <c r="X29" s="230">
        <v>4.9618798672289632E-2</v>
      </c>
      <c r="Y29" s="230">
        <v>6.78271340483734E-2</v>
      </c>
      <c r="DA29" s="71" t="s">
        <v>2657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1.4223502990484751</v>
      </c>
      <c r="H30" s="230">
        <v>1.351515547454162</v>
      </c>
      <c r="I30" s="230">
        <v>1.3219595445949091</v>
      </c>
      <c r="J30" s="230">
        <v>1.3391426959757109</v>
      </c>
      <c r="K30" s="230">
        <v>0</v>
      </c>
      <c r="L30" s="230">
        <v>0</v>
      </c>
      <c r="M30" s="230">
        <v>1.253151288310713</v>
      </c>
      <c r="N30" s="230">
        <v>0</v>
      </c>
      <c r="O30" s="230">
        <v>0</v>
      </c>
      <c r="P30" s="230">
        <v>0</v>
      </c>
      <c r="Q30" s="230">
        <v>1.3209954028415509</v>
      </c>
      <c r="R30" s="230">
        <v>0</v>
      </c>
      <c r="S30" s="230">
        <v>0.53796112195244161</v>
      </c>
      <c r="T30" s="230">
        <v>0.73099603523527668</v>
      </c>
      <c r="U30" s="230">
        <v>0.51737836937034221</v>
      </c>
      <c r="V30" s="230">
        <v>0.46685488106322609</v>
      </c>
      <c r="W30" s="230">
        <v>0.45681497980228358</v>
      </c>
      <c r="X30" s="230">
        <v>0.6191393253281291</v>
      </c>
      <c r="Y30" s="230">
        <v>1.446705476775592</v>
      </c>
      <c r="DA30" s="71" t="s">
        <v>2658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1.3634920438228111</v>
      </c>
      <c r="G31" s="230">
        <v>0</v>
      </c>
      <c r="H31" s="230">
        <v>1.4022979909960349</v>
      </c>
      <c r="I31" s="230">
        <v>1.3724223259665791</v>
      </c>
      <c r="J31" s="230">
        <v>1.3918307055743291</v>
      </c>
      <c r="K31" s="230">
        <v>1.322922425581585</v>
      </c>
      <c r="L31" s="230">
        <v>1.296617713708742</v>
      </c>
      <c r="M31" s="230">
        <v>1.3057080030477091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0.49010040197527188</v>
      </c>
      <c r="T31" s="230">
        <v>0.47532020362151389</v>
      </c>
      <c r="U31" s="230">
        <v>0.48179625574925228</v>
      </c>
      <c r="V31" s="230">
        <v>0.4608952649926587</v>
      </c>
      <c r="W31" s="230">
        <v>0.71730659737958935</v>
      </c>
      <c r="X31" s="230">
        <v>0.49340192008147582</v>
      </c>
      <c r="Y31" s="230">
        <v>0.83996711715463435</v>
      </c>
      <c r="DA31" s="71" t="s">
        <v>2659</v>
      </c>
    </row>
    <row r="32" spans="1:105" ht="12" customHeight="1" x14ac:dyDescent="0.25">
      <c r="A32" s="59" t="s">
        <v>32</v>
      </c>
      <c r="B32" s="230">
        <v>2.9968847346469958</v>
      </c>
      <c r="C32" s="230">
        <v>2.9017855653777089</v>
      </c>
      <c r="D32" s="230">
        <v>1.531652166692987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1.4681977781483679</v>
      </c>
      <c r="C33" s="230">
        <v>3.4510880208390931</v>
      </c>
      <c r="D33" s="230">
        <v>3.8039644736913991</v>
      </c>
      <c r="E33" s="230">
        <v>6.096238092061979</v>
      </c>
      <c r="F33" s="230">
        <v>4.9873627981287374</v>
      </c>
      <c r="G33" s="230">
        <v>5.2439599698205983</v>
      </c>
      <c r="H33" s="230">
        <v>6.4585695942400436</v>
      </c>
      <c r="I33" s="230">
        <v>5.7234497224438199</v>
      </c>
      <c r="J33" s="230">
        <v>5.1090922277107076</v>
      </c>
      <c r="K33" s="230">
        <v>3.8077664495569499</v>
      </c>
      <c r="L33" s="230">
        <v>5.1189546618388917</v>
      </c>
      <c r="M33" s="230">
        <v>3.5828412684396049</v>
      </c>
      <c r="N33" s="230">
        <v>4.5538808455812188</v>
      </c>
      <c r="O33" s="230">
        <v>4.6461503051241806</v>
      </c>
      <c r="P33" s="230">
        <v>4.7133873574797596</v>
      </c>
      <c r="Q33" s="230">
        <v>3.19898235997469</v>
      </c>
      <c r="R33" s="230">
        <v>3.9212953159365789</v>
      </c>
      <c r="S33" s="230">
        <v>4.3158811453971264</v>
      </c>
      <c r="T33" s="230">
        <v>4.3745664083671834</v>
      </c>
      <c r="U33" s="230">
        <v>3.3756590357915681</v>
      </c>
      <c r="V33" s="230">
        <v>2.93445629632844</v>
      </c>
      <c r="W33" s="230">
        <v>3.6838493608363252</v>
      </c>
      <c r="X33" s="230">
        <v>3.599794285928501</v>
      </c>
      <c r="Y33" s="230">
        <v>2.7765201824354251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1.773437169950034</v>
      </c>
      <c r="C35" s="261">
        <v>2.9598617850721292</v>
      </c>
      <c r="D35" s="261">
        <v>1.876575282597619</v>
      </c>
      <c r="E35" s="261">
        <v>2.500078605368214</v>
      </c>
      <c r="F35" s="261">
        <v>3.414513287517464</v>
      </c>
      <c r="G35" s="261">
        <v>2.5265417338653129</v>
      </c>
      <c r="H35" s="261">
        <v>4.4209518179494633</v>
      </c>
      <c r="I35" s="261">
        <v>4.5256391902650392</v>
      </c>
      <c r="J35" s="261">
        <v>3.4953448237522231</v>
      </c>
      <c r="K35" s="261">
        <v>2.934804093764031</v>
      </c>
      <c r="L35" s="261">
        <v>3.979537416135293</v>
      </c>
      <c r="M35" s="261">
        <v>3.6425091998808439</v>
      </c>
      <c r="N35" s="261">
        <v>2.3415450616303581</v>
      </c>
      <c r="O35" s="261">
        <v>2.3689525989343299</v>
      </c>
      <c r="P35" s="261">
        <v>2.2603329605354578</v>
      </c>
      <c r="Q35" s="261">
        <v>2.1483888861704319</v>
      </c>
      <c r="R35" s="261">
        <v>2.3644797645342841</v>
      </c>
      <c r="S35" s="261">
        <v>2.1763336321364588</v>
      </c>
      <c r="T35" s="261">
        <v>2.006152048295577</v>
      </c>
      <c r="U35" s="261">
        <v>1.8761783458110259</v>
      </c>
      <c r="V35" s="261">
        <v>1.4945797356069019</v>
      </c>
      <c r="W35" s="261">
        <v>1.8451909338323109</v>
      </c>
      <c r="X35" s="261">
        <v>1.815213411244208</v>
      </c>
      <c r="Y35" s="261">
        <v>2.1365799546259052</v>
      </c>
      <c r="DA35" s="70" t="s">
        <v>2663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0.24210111521671171</v>
      </c>
      <c r="G36" s="229">
        <v>0.39132400349893959</v>
      </c>
      <c r="H36" s="229">
        <v>0.49475925433165602</v>
      </c>
      <c r="I36" s="229">
        <v>0.53791790882181278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0.43342909382835798</v>
      </c>
      <c r="Q36" s="229">
        <v>0</v>
      </c>
      <c r="R36" s="229">
        <v>0.50071812128612492</v>
      </c>
      <c r="S36" s="229">
        <v>0.15294089097528821</v>
      </c>
      <c r="T36" s="229">
        <v>2.996365578082753E-2</v>
      </c>
      <c r="U36" s="229">
        <v>2.4425788099267279E-2</v>
      </c>
      <c r="V36" s="229">
        <v>3.4355823159497199E-3</v>
      </c>
      <c r="W36" s="229">
        <v>1.6088255836783479E-2</v>
      </c>
      <c r="X36" s="229">
        <v>1.8597087901305129E-2</v>
      </c>
      <c r="Y36" s="229">
        <v>2.764001319656131E-2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0.45557849167369219</v>
      </c>
      <c r="H38" s="229">
        <v>0.57599756931503221</v>
      </c>
      <c r="I38" s="229">
        <v>0.62624277415676632</v>
      </c>
      <c r="J38" s="229">
        <v>0.59703141682573591</v>
      </c>
      <c r="K38" s="229">
        <v>0</v>
      </c>
      <c r="L38" s="229">
        <v>0</v>
      </c>
      <c r="M38" s="229">
        <v>0.74321680975348881</v>
      </c>
      <c r="N38" s="229">
        <v>0</v>
      </c>
      <c r="O38" s="229">
        <v>0</v>
      </c>
      <c r="P38" s="229">
        <v>0</v>
      </c>
      <c r="Q38" s="229">
        <v>0.62788181514830144</v>
      </c>
      <c r="R38" s="229">
        <v>0</v>
      </c>
      <c r="S38" s="229">
        <v>0.19173529269007561</v>
      </c>
      <c r="T38" s="229">
        <v>0.25724422011806869</v>
      </c>
      <c r="U38" s="229">
        <v>0.19810381208219041</v>
      </c>
      <c r="V38" s="229">
        <v>0.17768286220193641</v>
      </c>
      <c r="W38" s="229">
        <v>0.16885445434257529</v>
      </c>
      <c r="X38" s="229">
        <v>0.23205294695520801</v>
      </c>
      <c r="Y38" s="229">
        <v>0.58954220948059932</v>
      </c>
      <c r="DA38" s="73" t="s">
        <v>2666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0.68109866534589558</v>
      </c>
      <c r="G39" s="229">
        <v>0</v>
      </c>
      <c r="H39" s="229">
        <v>0.59764035699816009</v>
      </c>
      <c r="I39" s="229">
        <v>0.65014815940631621</v>
      </c>
      <c r="J39" s="229">
        <v>0.62052136835586114</v>
      </c>
      <c r="K39" s="229">
        <v>0.75672453442701582</v>
      </c>
      <c r="L39" s="229">
        <v>0.80428345345995489</v>
      </c>
      <c r="M39" s="229">
        <v>0.77438705569451061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0.1746772028417321</v>
      </c>
      <c r="T39" s="229">
        <v>0.16726954619887011</v>
      </c>
      <c r="U39" s="229">
        <v>0.18447944591694421</v>
      </c>
      <c r="V39" s="229">
        <v>0.1754146592035411</v>
      </c>
      <c r="W39" s="229">
        <v>0.2651410734150676</v>
      </c>
      <c r="X39" s="229">
        <v>0.18492666336060079</v>
      </c>
      <c r="Y39" s="229">
        <v>0.34229224820665138</v>
      </c>
      <c r="DA39" s="73" t="s">
        <v>2667</v>
      </c>
    </row>
    <row r="40" spans="1:105" ht="12" customHeight="1" x14ac:dyDescent="0.25">
      <c r="A40" s="46" t="s">
        <v>32</v>
      </c>
      <c r="B40" s="229">
        <v>1.19029979115694</v>
      </c>
      <c r="C40" s="229">
        <v>1.3519683788561221</v>
      </c>
      <c r="D40" s="229">
        <v>0.538693236653914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0.1187524799778293</v>
      </c>
      <c r="T41" s="229">
        <v>1.222451999727397E-2</v>
      </c>
      <c r="U41" s="229">
        <v>0.17663183995400111</v>
      </c>
      <c r="V41" s="229">
        <v>2.120579999639443E-2</v>
      </c>
      <c r="W41" s="229">
        <v>3.3430319995828447E-2</v>
      </c>
      <c r="X41" s="229">
        <v>3.0436559992855852E-2</v>
      </c>
      <c r="Y41" s="229">
        <v>4.5654839987900937E-2</v>
      </c>
      <c r="DA41" s="73" t="s">
        <v>2669</v>
      </c>
    </row>
    <row r="42" spans="1:105" ht="12" customHeight="1" x14ac:dyDescent="0.25">
      <c r="A42" s="46" t="s">
        <v>35</v>
      </c>
      <c r="B42" s="229">
        <v>0.58313737879309413</v>
      </c>
      <c r="C42" s="229">
        <v>1.6078934062160071</v>
      </c>
      <c r="D42" s="229">
        <v>1.3378820459437051</v>
      </c>
      <c r="E42" s="229">
        <v>2.500078605368214</v>
      </c>
      <c r="F42" s="229">
        <v>2.4913135069548562</v>
      </c>
      <c r="G42" s="229">
        <v>1.6796392386926811</v>
      </c>
      <c r="H42" s="229">
        <v>2.7525546373046161</v>
      </c>
      <c r="I42" s="229">
        <v>2.711330347880144</v>
      </c>
      <c r="J42" s="229">
        <v>2.2777920385706261</v>
      </c>
      <c r="K42" s="229">
        <v>2.1780795593370148</v>
      </c>
      <c r="L42" s="229">
        <v>3.1752539626753382</v>
      </c>
      <c r="M42" s="229">
        <v>2.124905334432845</v>
      </c>
      <c r="N42" s="229">
        <v>2.3415450616303581</v>
      </c>
      <c r="O42" s="229">
        <v>2.3689525989343299</v>
      </c>
      <c r="P42" s="229">
        <v>1.8269038667071</v>
      </c>
      <c r="Q42" s="229">
        <v>1.52050707102213</v>
      </c>
      <c r="R42" s="229">
        <v>1.863761643248159</v>
      </c>
      <c r="S42" s="229">
        <v>1.538227765651534</v>
      </c>
      <c r="T42" s="229">
        <v>1.539450106200537</v>
      </c>
      <c r="U42" s="229">
        <v>1.292537459758623</v>
      </c>
      <c r="V42" s="229">
        <v>1.1168408318890799</v>
      </c>
      <c r="W42" s="229">
        <v>1.3616768302420561</v>
      </c>
      <c r="X42" s="229">
        <v>1.349200153034239</v>
      </c>
      <c r="Y42" s="229">
        <v>1.131450643754192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0.99999999999999978</v>
      </c>
      <c r="D51" s="232">
        <f t="shared" si="3"/>
        <v>0.99999999999999989</v>
      </c>
      <c r="E51" s="232">
        <f t="shared" si="3"/>
        <v>0.99999999999999989</v>
      </c>
      <c r="F51" s="232">
        <f t="shared" si="3"/>
        <v>1</v>
      </c>
      <c r="G51" s="232">
        <f t="shared" si="3"/>
        <v>0.99999999999999978</v>
      </c>
      <c r="H51" s="232">
        <f t="shared" si="3"/>
        <v>0.99999999999999978</v>
      </c>
      <c r="I51" s="232">
        <f t="shared" si="3"/>
        <v>1</v>
      </c>
      <c r="J51" s="232">
        <f t="shared" si="3"/>
        <v>1</v>
      </c>
      <c r="K51" s="232">
        <f t="shared" si="3"/>
        <v>1.0000000000000002</v>
      </c>
      <c r="L51" s="232">
        <f t="shared" si="3"/>
        <v>0.99999999999999967</v>
      </c>
      <c r="M51" s="232">
        <f t="shared" si="3"/>
        <v>1</v>
      </c>
      <c r="N51" s="232">
        <f t="shared" si="3"/>
        <v>1.0000000000000004</v>
      </c>
      <c r="O51" s="232">
        <f t="shared" si="3"/>
        <v>0.99999999999999967</v>
      </c>
      <c r="P51" s="232">
        <f t="shared" si="3"/>
        <v>0.99999999999999989</v>
      </c>
      <c r="Q51" s="232">
        <f t="shared" si="3"/>
        <v>1.0000000000000004</v>
      </c>
      <c r="R51" s="232">
        <f t="shared" si="3"/>
        <v>1.0000000000000002</v>
      </c>
      <c r="S51" s="232">
        <f t="shared" si="3"/>
        <v>1</v>
      </c>
      <c r="T51" s="232">
        <f t="shared" si="3"/>
        <v>0.99999999999999989</v>
      </c>
      <c r="U51" s="232">
        <f t="shared" si="3"/>
        <v>0.99999999999999989</v>
      </c>
      <c r="V51" s="232">
        <f t="shared" si="3"/>
        <v>1</v>
      </c>
      <c r="W51" s="232">
        <f t="shared" si="3"/>
        <v>0.99999999999999978</v>
      </c>
      <c r="X51" s="232">
        <f t="shared" si="3"/>
        <v>0.99999999999999944</v>
      </c>
      <c r="Y51" s="232">
        <f t="shared" si="3"/>
        <v>1.0000000000000004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1.5929290056087956E-2</v>
      </c>
      <c r="C56" s="300">
        <f t="shared" si="8"/>
        <v>2.4043740780876649E-2</v>
      </c>
      <c r="D56" s="300">
        <f t="shared" si="8"/>
        <v>3.0716788611168371E-2</v>
      </c>
      <c r="E56" s="300">
        <f t="shared" si="8"/>
        <v>3.8694603799066564E-2</v>
      </c>
      <c r="F56" s="300">
        <f t="shared" si="8"/>
        <v>3.6161535977840463E-2</v>
      </c>
      <c r="G56" s="300">
        <f t="shared" si="8"/>
        <v>3.1166050256178909E-2</v>
      </c>
      <c r="H56" s="300">
        <f t="shared" si="8"/>
        <v>3.4330003257224261E-2</v>
      </c>
      <c r="I56" s="300">
        <f t="shared" si="8"/>
        <v>3.364221169152342E-2</v>
      </c>
      <c r="J56" s="300">
        <f t="shared" si="8"/>
        <v>3.5900616209589148E-2</v>
      </c>
      <c r="K56" s="300">
        <f t="shared" si="8"/>
        <v>3.832492856763705E-2</v>
      </c>
      <c r="L56" s="300">
        <f t="shared" si="8"/>
        <v>3.7976368528733533E-2</v>
      </c>
      <c r="M56" s="300">
        <f t="shared" si="8"/>
        <v>3.3369774047020177E-2</v>
      </c>
      <c r="N56" s="300">
        <f t="shared" si="8"/>
        <v>3.7321538677792747E-2</v>
      </c>
      <c r="O56" s="300">
        <f t="shared" si="8"/>
        <v>3.7222057763336362E-2</v>
      </c>
      <c r="P56" s="300">
        <f t="shared" si="8"/>
        <v>3.4670638509552987E-2</v>
      </c>
      <c r="Q56" s="300">
        <f t="shared" si="8"/>
        <v>3.1127593611259424E-2</v>
      </c>
      <c r="R56" s="300">
        <f t="shared" si="8"/>
        <v>3.2817169382790348E-2</v>
      </c>
      <c r="S56" s="300">
        <f t="shared" si="8"/>
        <v>3.6746945734982273E-2</v>
      </c>
      <c r="T56" s="300">
        <f t="shared" si="8"/>
        <v>3.7717319015660201E-2</v>
      </c>
      <c r="U56" s="300">
        <f t="shared" si="8"/>
        <v>3.6172956966395324E-2</v>
      </c>
      <c r="V56" s="300">
        <f t="shared" si="8"/>
        <v>3.6330833936568233E-2</v>
      </c>
      <c r="W56" s="300">
        <f t="shared" si="8"/>
        <v>3.7727476191042122E-2</v>
      </c>
      <c r="X56" s="300">
        <f t="shared" si="8"/>
        <v>3.6839059730464266E-2</v>
      </c>
      <c r="Y56" s="300">
        <f t="shared" si="8"/>
        <v>3.2910445747720209E-2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0.26177455332124366</v>
      </c>
      <c r="C57" s="301">
        <f t="shared" si="9"/>
        <v>0.25202309644677018</v>
      </c>
      <c r="D57" s="301">
        <f t="shared" si="9"/>
        <v>0.25843232491218093</v>
      </c>
      <c r="E57" s="301">
        <f t="shared" si="9"/>
        <v>0.25079835795691263</v>
      </c>
      <c r="F57" s="301">
        <f t="shared" si="9"/>
        <v>0.24842726796761633</v>
      </c>
      <c r="G57" s="301">
        <f t="shared" si="9"/>
        <v>0.27082938387180777</v>
      </c>
      <c r="H57" s="301">
        <f t="shared" si="9"/>
        <v>0.26624774218160047</v>
      </c>
      <c r="I57" s="301">
        <f t="shared" si="9"/>
        <v>0.26323364409810612</v>
      </c>
      <c r="J57" s="301">
        <f t="shared" si="9"/>
        <v>0.26049001652671211</v>
      </c>
      <c r="K57" s="301">
        <f t="shared" si="9"/>
        <v>0.24840231479024022</v>
      </c>
      <c r="L57" s="301">
        <f t="shared" si="9"/>
        <v>0.24614312935290256</v>
      </c>
      <c r="M57" s="301">
        <f t="shared" si="9"/>
        <v>0.24805069418142453</v>
      </c>
      <c r="N57" s="301">
        <f t="shared" si="9"/>
        <v>0.24189886180050851</v>
      </c>
      <c r="O57" s="301">
        <f t="shared" si="9"/>
        <v>0.24125407809569863</v>
      </c>
      <c r="P57" s="301">
        <f t="shared" si="9"/>
        <v>0.26401387055137593</v>
      </c>
      <c r="Q57" s="301">
        <f t="shared" si="9"/>
        <v>0.25379539354200853</v>
      </c>
      <c r="R57" s="301">
        <f t="shared" si="9"/>
        <v>0.25508176695416818</v>
      </c>
      <c r="S57" s="301">
        <f t="shared" si="9"/>
        <v>0.26918178115600078</v>
      </c>
      <c r="T57" s="301">
        <f t="shared" si="9"/>
        <v>0.26960965524644881</v>
      </c>
      <c r="U57" s="301">
        <f t="shared" si="9"/>
        <v>0.25786846961513832</v>
      </c>
      <c r="V57" s="301">
        <f t="shared" si="9"/>
        <v>0.25790973199342282</v>
      </c>
      <c r="W57" s="301">
        <f t="shared" si="9"/>
        <v>0.26288591819616591</v>
      </c>
      <c r="X57" s="301">
        <f t="shared" si="9"/>
        <v>0.26369373409075292</v>
      </c>
      <c r="Y57" s="301">
        <f t="shared" si="9"/>
        <v>0.26598101536340235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0.26177455332124366</v>
      </c>
      <c r="C58" s="302">
        <f t="shared" si="10"/>
        <v>0.25202309644677018</v>
      </c>
      <c r="D58" s="302">
        <f t="shared" si="10"/>
        <v>0.25843232491218093</v>
      </c>
      <c r="E58" s="302">
        <f t="shared" si="10"/>
        <v>0.25079835795691263</v>
      </c>
      <c r="F58" s="302">
        <f t="shared" si="10"/>
        <v>0.24842726796761633</v>
      </c>
      <c r="G58" s="302">
        <f t="shared" si="10"/>
        <v>0.27082938387180777</v>
      </c>
      <c r="H58" s="302">
        <f t="shared" si="10"/>
        <v>0.26624774218160047</v>
      </c>
      <c r="I58" s="302">
        <f t="shared" si="10"/>
        <v>0.26323364409810612</v>
      </c>
      <c r="J58" s="302">
        <f t="shared" si="10"/>
        <v>0.26049001652671211</v>
      </c>
      <c r="K58" s="302">
        <f t="shared" si="10"/>
        <v>0.24840231479024022</v>
      </c>
      <c r="L58" s="302">
        <f t="shared" si="10"/>
        <v>0.24614312935290256</v>
      </c>
      <c r="M58" s="302">
        <f t="shared" si="10"/>
        <v>0.24805069418142453</v>
      </c>
      <c r="N58" s="302">
        <f t="shared" si="10"/>
        <v>0.24189886180050851</v>
      </c>
      <c r="O58" s="302">
        <f t="shared" si="10"/>
        <v>0.24125407809569863</v>
      </c>
      <c r="P58" s="302">
        <f t="shared" si="10"/>
        <v>0.26401387055137593</v>
      </c>
      <c r="Q58" s="302">
        <f t="shared" si="10"/>
        <v>0.25379539354200853</v>
      </c>
      <c r="R58" s="302">
        <f t="shared" si="10"/>
        <v>0.25508176695416818</v>
      </c>
      <c r="S58" s="302">
        <f t="shared" si="10"/>
        <v>0.26918178115600078</v>
      </c>
      <c r="T58" s="302">
        <f t="shared" si="10"/>
        <v>0.26960965524644881</v>
      </c>
      <c r="U58" s="302">
        <f t="shared" si="10"/>
        <v>0.25786846961513832</v>
      </c>
      <c r="V58" s="302">
        <f t="shared" si="10"/>
        <v>0.25790973199342282</v>
      </c>
      <c r="W58" s="302">
        <f t="shared" si="10"/>
        <v>0.26288591819616591</v>
      </c>
      <c r="X58" s="302">
        <f t="shared" si="10"/>
        <v>0.26369373409075292</v>
      </c>
      <c r="Y58" s="302">
        <f t="shared" si="10"/>
        <v>0.26598101536340235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0.19980198781180247</v>
      </c>
      <c r="C60" s="301">
        <f t="shared" si="12"/>
        <v>0.19615750957285222</v>
      </c>
      <c r="D60" s="301">
        <f t="shared" si="12"/>
        <v>0.21181537474703488</v>
      </c>
      <c r="E60" s="301">
        <f t="shared" si="12"/>
        <v>0.20529099244302229</v>
      </c>
      <c r="F60" s="301">
        <f t="shared" si="12"/>
        <v>0.18323554740937356</v>
      </c>
      <c r="G60" s="301">
        <f t="shared" si="12"/>
        <v>0.18718174206045077</v>
      </c>
      <c r="H60" s="301">
        <f t="shared" si="12"/>
        <v>0.15696666373319104</v>
      </c>
      <c r="I60" s="301">
        <f t="shared" si="12"/>
        <v>0.14893342688558076</v>
      </c>
      <c r="J60" s="301">
        <f t="shared" si="12"/>
        <v>0.16557428369025465</v>
      </c>
      <c r="K60" s="301">
        <f t="shared" si="12"/>
        <v>0.1554286675435729</v>
      </c>
      <c r="L60" s="301">
        <f t="shared" si="12"/>
        <v>0.14613179330389289</v>
      </c>
      <c r="M60" s="301">
        <f t="shared" si="12"/>
        <v>0.15405928454059165</v>
      </c>
      <c r="N60" s="301">
        <f t="shared" si="12"/>
        <v>0.19752239315052525</v>
      </c>
      <c r="O60" s="301">
        <f t="shared" si="12"/>
        <v>0.20114767779941797</v>
      </c>
      <c r="P60" s="301">
        <f t="shared" si="12"/>
        <v>0.17796497291464491</v>
      </c>
      <c r="Q60" s="301">
        <f t="shared" si="12"/>
        <v>0.18018160698099911</v>
      </c>
      <c r="R60" s="301">
        <f t="shared" si="12"/>
        <v>0.17450080945181801</v>
      </c>
      <c r="S60" s="301">
        <f t="shared" si="12"/>
        <v>0.16455949182153187</v>
      </c>
      <c r="T60" s="301">
        <f t="shared" si="12"/>
        <v>0.1711452321026547</v>
      </c>
      <c r="U60" s="301">
        <f t="shared" si="12"/>
        <v>0.18186170047784905</v>
      </c>
      <c r="V60" s="301">
        <f t="shared" si="12"/>
        <v>0.19507116556334445</v>
      </c>
      <c r="W60" s="301">
        <f t="shared" si="12"/>
        <v>0.1824572508193586</v>
      </c>
      <c r="X60" s="301">
        <f t="shared" si="12"/>
        <v>0.17916524572931419</v>
      </c>
      <c r="Y60" s="301">
        <f t="shared" si="12"/>
        <v>0.16291323015645287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0.19980198781180247</v>
      </c>
      <c r="C61" s="302">
        <f t="shared" si="13"/>
        <v>0.19615750957285222</v>
      </c>
      <c r="D61" s="302">
        <f t="shared" si="13"/>
        <v>0.21181537474703488</v>
      </c>
      <c r="E61" s="302">
        <f t="shared" si="13"/>
        <v>0.20529099244302229</v>
      </c>
      <c r="F61" s="302">
        <f t="shared" si="13"/>
        <v>0.18323554740937356</v>
      </c>
      <c r="G61" s="302">
        <f t="shared" si="13"/>
        <v>0.18718174206045077</v>
      </c>
      <c r="H61" s="302">
        <f t="shared" si="13"/>
        <v>0.15696666373319104</v>
      </c>
      <c r="I61" s="302">
        <f t="shared" si="13"/>
        <v>0.14893342688558076</v>
      </c>
      <c r="J61" s="302">
        <f t="shared" si="13"/>
        <v>0.16557428369025465</v>
      </c>
      <c r="K61" s="302">
        <f t="shared" si="13"/>
        <v>0.1554286675435729</v>
      </c>
      <c r="L61" s="302">
        <f t="shared" si="13"/>
        <v>0.14613179330389289</v>
      </c>
      <c r="M61" s="302">
        <f t="shared" si="13"/>
        <v>0.15405928454059165</v>
      </c>
      <c r="N61" s="302">
        <f t="shared" si="13"/>
        <v>0.19752239315052525</v>
      </c>
      <c r="O61" s="302">
        <f t="shared" si="13"/>
        <v>0.20114767779941797</v>
      </c>
      <c r="P61" s="302">
        <f t="shared" si="13"/>
        <v>0.17796497291464491</v>
      </c>
      <c r="Q61" s="302">
        <f t="shared" si="13"/>
        <v>0.18018160698099911</v>
      </c>
      <c r="R61" s="302">
        <f t="shared" si="13"/>
        <v>0.17450080945181801</v>
      </c>
      <c r="S61" s="302">
        <f t="shared" si="13"/>
        <v>0.16455949182153187</v>
      </c>
      <c r="T61" s="302">
        <f t="shared" si="13"/>
        <v>0.1711452321026547</v>
      </c>
      <c r="U61" s="302">
        <f t="shared" si="13"/>
        <v>0.18186170047784905</v>
      </c>
      <c r="V61" s="302">
        <f t="shared" si="13"/>
        <v>0.19507116556334445</v>
      </c>
      <c r="W61" s="302">
        <f t="shared" si="13"/>
        <v>0.1824572508193586</v>
      </c>
      <c r="X61" s="302">
        <f t="shared" si="13"/>
        <v>0.17916524572931419</v>
      </c>
      <c r="Y61" s="302">
        <f t="shared" si="13"/>
        <v>0.16291323015645287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0.37396364760177669</v>
      </c>
      <c r="C63" s="301">
        <f t="shared" si="15"/>
        <v>0.36003299492395746</v>
      </c>
      <c r="D63" s="301">
        <f t="shared" si="15"/>
        <v>0.36918903558882987</v>
      </c>
      <c r="E63" s="301">
        <f t="shared" si="15"/>
        <v>0.3582833685098753</v>
      </c>
      <c r="F63" s="301">
        <f t="shared" si="15"/>
        <v>0.3548960970965947</v>
      </c>
      <c r="G63" s="301">
        <f t="shared" si="15"/>
        <v>0.38689911981686825</v>
      </c>
      <c r="H63" s="301">
        <f t="shared" si="15"/>
        <v>0.3803539174022863</v>
      </c>
      <c r="I63" s="301">
        <f t="shared" si="15"/>
        <v>0.37604806299729443</v>
      </c>
      <c r="J63" s="301">
        <f t="shared" si="15"/>
        <v>0.37212859503816031</v>
      </c>
      <c r="K63" s="301">
        <f t="shared" si="15"/>
        <v>0.35486044970034314</v>
      </c>
      <c r="L63" s="301">
        <f t="shared" si="15"/>
        <v>0.35163304193271805</v>
      </c>
      <c r="M63" s="301">
        <f t="shared" si="15"/>
        <v>0.35435813454489201</v>
      </c>
      <c r="N63" s="301">
        <f t="shared" si="15"/>
        <v>0.34556980257215503</v>
      </c>
      <c r="O63" s="301">
        <f t="shared" si="15"/>
        <v>0.3446486829938552</v>
      </c>
      <c r="P63" s="301">
        <f t="shared" si="15"/>
        <v>0.37716267221625127</v>
      </c>
      <c r="Q63" s="301">
        <f t="shared" si="15"/>
        <v>0.36256484791715515</v>
      </c>
      <c r="R63" s="301">
        <f t="shared" si="15"/>
        <v>0.36440252422024022</v>
      </c>
      <c r="S63" s="301">
        <f t="shared" si="15"/>
        <v>0.38454540165142975</v>
      </c>
      <c r="T63" s="301">
        <f t="shared" si="15"/>
        <v>0.38515665035206981</v>
      </c>
      <c r="U63" s="301">
        <f t="shared" si="15"/>
        <v>0.36838352802162633</v>
      </c>
      <c r="V63" s="301">
        <f t="shared" si="15"/>
        <v>0.36844247427631838</v>
      </c>
      <c r="W63" s="301">
        <f t="shared" si="15"/>
        <v>0.37555131170880857</v>
      </c>
      <c r="X63" s="301">
        <f t="shared" si="15"/>
        <v>0.37670533441536136</v>
      </c>
      <c r="Y63" s="301">
        <f t="shared" si="15"/>
        <v>0.37997287909057476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0.37396364760177669</v>
      </c>
      <c r="C64" s="302">
        <f t="shared" si="16"/>
        <v>0.36003299492395746</v>
      </c>
      <c r="D64" s="302">
        <f t="shared" si="16"/>
        <v>0.36918903558882987</v>
      </c>
      <c r="E64" s="302">
        <f t="shared" si="16"/>
        <v>0.3582833685098753</v>
      </c>
      <c r="F64" s="302">
        <f t="shared" si="16"/>
        <v>0.3548960970965947</v>
      </c>
      <c r="G64" s="302">
        <f t="shared" si="16"/>
        <v>0.38689911981686825</v>
      </c>
      <c r="H64" s="302">
        <f t="shared" si="16"/>
        <v>0.3803539174022863</v>
      </c>
      <c r="I64" s="302">
        <f t="shared" si="16"/>
        <v>0.37604806299729443</v>
      </c>
      <c r="J64" s="302">
        <f t="shared" si="16"/>
        <v>0.37212859503816031</v>
      </c>
      <c r="K64" s="302">
        <f t="shared" si="16"/>
        <v>0.35486044970034314</v>
      </c>
      <c r="L64" s="302">
        <f t="shared" si="16"/>
        <v>0.35163304193271805</v>
      </c>
      <c r="M64" s="302">
        <f t="shared" si="16"/>
        <v>0.35435813454489201</v>
      </c>
      <c r="N64" s="302">
        <f t="shared" si="16"/>
        <v>0.34556980257215503</v>
      </c>
      <c r="O64" s="302">
        <f t="shared" si="16"/>
        <v>0.3446486829938552</v>
      </c>
      <c r="P64" s="302">
        <f t="shared" si="16"/>
        <v>0.37716267221625127</v>
      </c>
      <c r="Q64" s="302">
        <f t="shared" si="16"/>
        <v>0.36256484791715515</v>
      </c>
      <c r="R64" s="302">
        <f t="shared" si="16"/>
        <v>0.36440252422024022</v>
      </c>
      <c r="S64" s="302">
        <f t="shared" si="16"/>
        <v>0.38454540165142975</v>
      </c>
      <c r="T64" s="302">
        <f t="shared" si="16"/>
        <v>0.38515665035206981</v>
      </c>
      <c r="U64" s="302">
        <f t="shared" si="16"/>
        <v>0.36838352802162633</v>
      </c>
      <c r="V64" s="302">
        <f t="shared" si="16"/>
        <v>0.36844247427631838</v>
      </c>
      <c r="W64" s="302">
        <f t="shared" si="16"/>
        <v>0.37555131170880857</v>
      </c>
      <c r="X64" s="302">
        <f t="shared" si="16"/>
        <v>0.37670533441536136</v>
      </c>
      <c r="Y64" s="302">
        <f t="shared" si="16"/>
        <v>0.37997287909057476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0.14853052120908955</v>
      </c>
      <c r="C66" s="301">
        <f t="shared" si="18"/>
        <v>0.16774265827554319</v>
      </c>
      <c r="D66" s="301">
        <f t="shared" si="18"/>
        <v>0.12984647614078582</v>
      </c>
      <c r="E66" s="301">
        <f t="shared" si="18"/>
        <v>0.14693267729112314</v>
      </c>
      <c r="F66" s="301">
        <f t="shared" si="18"/>
        <v>0.17727955154857503</v>
      </c>
      <c r="G66" s="301">
        <f t="shared" si="18"/>
        <v>0.12392370399469414</v>
      </c>
      <c r="H66" s="301">
        <f t="shared" si="18"/>
        <v>0.16210167342569765</v>
      </c>
      <c r="I66" s="301">
        <f t="shared" si="18"/>
        <v>0.17814265432749535</v>
      </c>
      <c r="J66" s="301">
        <f t="shared" si="18"/>
        <v>0.16590648853528381</v>
      </c>
      <c r="K66" s="301">
        <f t="shared" si="18"/>
        <v>0.20298363939820691</v>
      </c>
      <c r="L66" s="301">
        <f t="shared" si="18"/>
        <v>0.21811566688175263</v>
      </c>
      <c r="M66" s="301">
        <f t="shared" si="18"/>
        <v>0.21016211268607174</v>
      </c>
      <c r="N66" s="301">
        <f t="shared" si="18"/>
        <v>0.17768740379901887</v>
      </c>
      <c r="O66" s="301">
        <f t="shared" si="18"/>
        <v>0.17572750334769147</v>
      </c>
      <c r="P66" s="301">
        <f t="shared" si="18"/>
        <v>0.14618784580817482</v>
      </c>
      <c r="Q66" s="301">
        <f t="shared" si="18"/>
        <v>0.17233055794857818</v>
      </c>
      <c r="R66" s="301">
        <f t="shared" si="18"/>
        <v>0.17319772999098351</v>
      </c>
      <c r="S66" s="301">
        <f t="shared" si="18"/>
        <v>0.14496637963605552</v>
      </c>
      <c r="T66" s="301">
        <f t="shared" si="18"/>
        <v>0.13637114328316638</v>
      </c>
      <c r="U66" s="301">
        <f t="shared" si="18"/>
        <v>0.15571334491899083</v>
      </c>
      <c r="V66" s="301">
        <f t="shared" si="18"/>
        <v>0.14224579423034614</v>
      </c>
      <c r="W66" s="301">
        <f t="shared" si="18"/>
        <v>0.14137804308462459</v>
      </c>
      <c r="X66" s="301">
        <f t="shared" si="18"/>
        <v>0.14359662603410675</v>
      </c>
      <c r="Y66" s="301">
        <f t="shared" si="18"/>
        <v>0.15822242964185007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0.57912255945364399</v>
      </c>
      <c r="C72" s="320">
        <f>IF(C$5=0,0,C$5/MAE_fec!C$5)</f>
        <v>0.66346692970541465</v>
      </c>
      <c r="D72" s="320">
        <f>IF(D$5=0,0,D$5/MAE_fec!D$5)</f>
        <v>0.61705798006368151</v>
      </c>
      <c r="E72" s="320">
        <f>IF(E$5=0,0,E$5/MAE_fec!E$5)</f>
        <v>0.68413469974391206</v>
      </c>
      <c r="F72" s="320">
        <f>IF(F$5=0,0,F$5/MAE_fec!F$5)</f>
        <v>0.76252530573667121</v>
      </c>
      <c r="G72" s="320">
        <f>IF(G$5=0,0,G$5/MAE_fec!G$5)</f>
        <v>0.71183145115942448</v>
      </c>
      <c r="H72" s="320">
        <f>IF(H$5=0,0,H$5/MAE_fec!H$5)</f>
        <v>0.90792710191132531</v>
      </c>
      <c r="I72" s="320">
        <f>IF(I$5=0,0,I$5/MAE_fec!I$5)</f>
        <v>0.97246809745675533</v>
      </c>
      <c r="J72" s="320">
        <f>IF(J$5=0,0,J$5/MAE_fec!J$5)</f>
        <v>0.85652815729086729</v>
      </c>
      <c r="K72" s="320">
        <f>IF(K$5=0,0,K$5/MAE_fec!K$5)</f>
        <v>0.95226162583119933</v>
      </c>
      <c r="L72" s="320">
        <f>IF(L$5=0,0,L$5/MAE_fec!L$5)</f>
        <v>1.0432884288242366</v>
      </c>
      <c r="M72" s="320">
        <f>IF(M$5=0,0,M$5/MAE_fec!M$5)</f>
        <v>0.93339765369298355</v>
      </c>
      <c r="N72" s="320">
        <f>IF(N$5=0,0,N$5/MAE_fec!N$5)</f>
        <v>0.72605970494438876</v>
      </c>
      <c r="O72" s="320">
        <f>IF(O$5=0,0,O$5/MAE_fec!O$5)</f>
        <v>0.70915151208886462</v>
      </c>
      <c r="P72" s="320">
        <f>IF(P$5=0,0,P$5/MAE_fec!P$5)</f>
        <v>0.79239072664127641</v>
      </c>
      <c r="Q72" s="320">
        <f>IF(Q$5=0,0,Q$5/MAE_fec!Q$5)</f>
        <v>0.77980411029618801</v>
      </c>
      <c r="R72" s="320">
        <f>IF(R$5=0,0,R$5/MAE_fec!R$5)</f>
        <v>0.81838556250057026</v>
      </c>
      <c r="S72" s="320">
        <f>IF(S$5=0,0,S$5/MAE_fec!S$5)</f>
        <v>0.86419592030884851</v>
      </c>
      <c r="T72" s="320">
        <f>IF(T$5=0,0,T$5/MAE_fec!T$5)</f>
        <v>0.82731041377507553</v>
      </c>
      <c r="U72" s="320">
        <f>IF(U$5=0,0,U$5/MAE_fec!U$5)</f>
        <v>0.76362182638359877</v>
      </c>
      <c r="V72" s="320">
        <f>IF(V$5=0,0,V$5/MAE_fec!V$5)</f>
        <v>0.69907117915855554</v>
      </c>
      <c r="W72" s="320">
        <f>IF(W$5=0,0,W$5/MAE_fec!W$5)</f>
        <v>0.75972856943061962</v>
      </c>
      <c r="X72" s="320">
        <f>IF(X$5=0,0,X$5/MAE_fec!X$5)</f>
        <v>0.78006073517304586</v>
      </c>
      <c r="Y72" s="320">
        <f>IF(Y$5=0,0,Y$5/MAE_fec!Y$5)</f>
        <v>0.84595194340363655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0.41429211021103041</v>
      </c>
      <c r="C77" s="332">
        <f>IF(C$10=0,0,C$10/MAE_fec!C$10)</f>
        <v>0.68321218131158168</v>
      </c>
      <c r="D77" s="332">
        <f>IF(D$10=0,0,D$10/MAE_fec!D$10)</f>
        <v>0.8352850747475592</v>
      </c>
      <c r="E77" s="332">
        <f>IF(E$10=0,0,E$10/MAE_fec!E$10)</f>
        <v>1.102686187681893</v>
      </c>
      <c r="F77" s="332">
        <f>IF(F$10=0,0,F$10/MAE_fec!F$10)</f>
        <v>1.1206149280009825</v>
      </c>
      <c r="G77" s="332">
        <f>IF(G$10=0,0,G$10/MAE_fec!G$10)</f>
        <v>0.98261358946522592</v>
      </c>
      <c r="H77" s="332">
        <f>IF(H$10=0,0,H$10/MAE_fec!H$10)</f>
        <v>1.2812300222285653</v>
      </c>
      <c r="I77" s="332">
        <f>IF(I$10=0,0,I$10/MAE_fec!I$10)</f>
        <v>1.3203592544641167</v>
      </c>
      <c r="J77" s="332">
        <f>IF(J$10=0,0,J$10/MAE_fec!J$10)</f>
        <v>1.2575558790508214</v>
      </c>
      <c r="K77" s="332">
        <f>IF(K$10=0,0,K$10/MAE_fec!K$10)</f>
        <v>1.4135896052914017</v>
      </c>
      <c r="L77" s="332">
        <f>IF(L$10=0,0,L$10/MAE_fec!L$10)</f>
        <v>1.5011101798722888</v>
      </c>
      <c r="M77" s="332">
        <f>IF(M$10=0,0,M$10/MAE_fec!M$10)</f>
        <v>1.2313119221611701</v>
      </c>
      <c r="N77" s="332">
        <f>IF(N$10=0,0,N$10/MAE_fec!N$10)</f>
        <v>1.0937432697640033</v>
      </c>
      <c r="O77" s="332">
        <f>IF(O$10=0,0,O$10/MAE_fec!O$10)</f>
        <v>1.0693707644969157</v>
      </c>
      <c r="P77" s="332">
        <f>IF(P$10=0,0,P$10/MAE_fec!P$10)</f>
        <v>1.1522291031223868</v>
      </c>
      <c r="Q77" s="332">
        <f>IF(Q$10=0,0,Q$10/MAE_fec!Q$10)</f>
        <v>1.0069418203771818</v>
      </c>
      <c r="R77" s="332">
        <f>IF(R$10=0,0,R$10/MAE_fec!R$10)</f>
        <v>1.0990989218692675</v>
      </c>
      <c r="S77" s="332">
        <f>IF(S$10=0,0,S$10/MAE_fec!S$10)</f>
        <v>1.3227271071193385</v>
      </c>
      <c r="T77" s="332">
        <f>IF(T$10=0,0,T$10/MAE_fec!T$10)</f>
        <v>1.3052452868792199</v>
      </c>
      <c r="U77" s="332">
        <f>IF(U$10=0,0,U$10/MAE_fec!U$10)</f>
        <v>1.1583265743298063</v>
      </c>
      <c r="V77" s="332">
        <f>IF(V$10=0,0,V$10/MAE_fec!V$10)</f>
        <v>1.0752098352275352</v>
      </c>
      <c r="W77" s="332">
        <f>IF(W$10=0,0,W$10/MAE_fec!W$10)</f>
        <v>1.2032221659521902</v>
      </c>
      <c r="X77" s="332">
        <f>IF(X$10=0,0,X$10/MAE_fec!X$10)</f>
        <v>1.2038543924136191</v>
      </c>
      <c r="Y77" s="332">
        <f>IF(Y$10=0,0,Y$10/MAE_fec!Y$10)</f>
        <v>1.1661776387880369</v>
      </c>
      <c r="DA77" s="68"/>
    </row>
    <row r="78" spans="1:105" ht="12" customHeight="1" x14ac:dyDescent="0.25">
      <c r="A78" s="174" t="s">
        <v>2555</v>
      </c>
      <c r="B78" s="348">
        <f>IF(B$16=0,0,B$16/MAE_fec!B$16)</f>
        <v>0.99919743273411155</v>
      </c>
      <c r="C78" s="348">
        <f>IF(C$16=0,0,C$16/MAE_fec!C$16)</f>
        <v>1.0682987701257658</v>
      </c>
      <c r="D78" s="348">
        <f>IF(D$16=0,0,D$16/MAE_fec!D$16)</f>
        <v>1.0614470590773759</v>
      </c>
      <c r="E78" s="348">
        <f>IF(E$16=0,0,E$16/MAE_fec!E$16)</f>
        <v>1.1026861876818925</v>
      </c>
      <c r="F78" s="348">
        <f>IF(F$16=0,0,F$16/MAE_fec!F$16)</f>
        <v>1.1833442377371119</v>
      </c>
      <c r="G78" s="348">
        <f>IF(G$16=0,0,G$16/MAE_fec!G$16)</f>
        <v>1.2753313762381975</v>
      </c>
      <c r="H78" s="348">
        <f>IF(H$16=0,0,H$16/MAE_fec!H$16)</f>
        <v>1.4943836303555933</v>
      </c>
      <c r="I78" s="348">
        <f>IF(I$16=0,0,I$16/MAE_fec!I$16)</f>
        <v>1.5501943066264232</v>
      </c>
      <c r="J78" s="348">
        <f>IF(J$16=0,0,J$16/MAE_fec!J$16)</f>
        <v>1.3811729810125684</v>
      </c>
      <c r="K78" s="348">
        <f>IF(K$16=0,0,K$16/MAE_fec!K$16)</f>
        <v>1.4135896052914021</v>
      </c>
      <c r="L78" s="348">
        <f>IF(L$16=0,0,L$16/MAE_fec!L$16)</f>
        <v>1.5011101798722886</v>
      </c>
      <c r="M78" s="348">
        <f>IF(M$16=0,0,M$16/MAE_fec!M$16)</f>
        <v>1.3818535193079706</v>
      </c>
      <c r="N78" s="348">
        <f>IF(N$16=0,0,N$16/MAE_fec!N$16)</f>
        <v>1.0937432697640033</v>
      </c>
      <c r="O78" s="348">
        <f>IF(O$16=0,0,O$16/MAE_fec!O$16)</f>
        <v>1.0693707644969155</v>
      </c>
      <c r="P78" s="348">
        <f>IF(P$16=0,0,P$16/MAE_fec!P$16)</f>
        <v>1.3353476027950446</v>
      </c>
      <c r="Q78" s="348">
        <f>IF(Q$16=0,0,Q$16/MAE_fec!Q$16)</f>
        <v>1.2292731848513003</v>
      </c>
      <c r="R78" s="348">
        <f>IF(R$16=0,0,R$16/MAE_fec!R$16)</f>
        <v>1.2995166477552593</v>
      </c>
      <c r="S78" s="348">
        <f>IF(S$16=0,0,S$16/MAE_fec!S$16)</f>
        <v>1.4747263076733184</v>
      </c>
      <c r="T78" s="348">
        <f>IF(T$16=0,0,T$16/MAE_fec!T$16)</f>
        <v>1.4208251444817741</v>
      </c>
      <c r="U78" s="348">
        <f>IF(U$16=0,0,U$16/MAE_fec!U$16)</f>
        <v>1.2620838018598182</v>
      </c>
      <c r="V78" s="348">
        <f>IF(V$16=0,0,V$16/MAE_fec!V$16)</f>
        <v>1.1680921620605995</v>
      </c>
      <c r="W78" s="348">
        <f>IF(W$16=0,0,W$16/MAE_fec!W$16)</f>
        <v>1.2847171995997571</v>
      </c>
      <c r="X78" s="348">
        <f>IF(X$16=0,0,X$16/MAE_fec!X$16)</f>
        <v>1.3144766767242775</v>
      </c>
      <c r="Y78" s="348">
        <f>IF(Y$16=0,0,Y$16/MAE_fec!Y$16)</f>
        <v>1.408084539316264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1.6465126000462136</v>
      </c>
      <c r="C79" s="348">
        <f>IF(C$24=0,0,C$24/MAE_fec!C$24)</f>
        <v>1.6931914179023435</v>
      </c>
      <c r="D79" s="348">
        <f>IF(D$24=0,0,D$24/MAE_fec!D$24)</f>
        <v>1.7192526872519174</v>
      </c>
      <c r="E79" s="348">
        <f>IF(E$24=0,0,E$24/MAE_fec!E$24)</f>
        <v>1.7433642974351584</v>
      </c>
      <c r="F79" s="348">
        <f>IF(F$24=0,0,F$24/MAE_fec!F$24)</f>
        <v>1.7250200444399673</v>
      </c>
      <c r="G79" s="348">
        <f>IF(G$24=0,0,G$24/MAE_fec!G$24)</f>
        <v>1.7422894846136736</v>
      </c>
      <c r="H79" s="348">
        <f>IF(H$24=0,0,H$24/MAE_fec!H$24)</f>
        <v>1.7574970919372117</v>
      </c>
      <c r="I79" s="348">
        <f>IF(I$24=0,0,I$24/MAE_fec!I$24)</f>
        <v>1.7588462803041751</v>
      </c>
      <c r="J79" s="348">
        <f>IF(J$24=0,0,J$24/MAE_fec!J$24)</f>
        <v>1.7487219459057366</v>
      </c>
      <c r="K79" s="348">
        <f>IF(K$24=0,0,K$24/MAE_fec!K$24)</f>
        <v>1.7507035666058139</v>
      </c>
      <c r="L79" s="348">
        <f>IF(L$24=0,0,L$24/MAE_fec!L$24)</f>
        <v>1.7637688211611189</v>
      </c>
      <c r="M79" s="348">
        <f>IF(M$24=0,0,M$24/MAE_fec!M$24)</f>
        <v>1.732817274066246</v>
      </c>
      <c r="N79" s="348">
        <f>IF(N$24=0,0,N$24/MAE_fec!N$24)</f>
        <v>1.7352437528735696</v>
      </c>
      <c r="O79" s="348">
        <f>IF(O$24=0,0,O$24/MAE_fec!O$24)</f>
        <v>1.732659408879027</v>
      </c>
      <c r="P79" s="348">
        <f>IF(P$24=0,0,P$24/MAE_fec!P$24)</f>
        <v>1.754379056616197</v>
      </c>
      <c r="Q79" s="348">
        <f>IF(Q$24=0,0,Q$24/MAE_fec!Q$24)</f>
        <v>1.7352556392415521</v>
      </c>
      <c r="R79" s="348">
        <f>IF(R$24=0,0,R$24/MAE_fec!R$24)</f>
        <v>1.7424261195985953</v>
      </c>
      <c r="S79" s="348">
        <f>IF(S$24=0,0,S$24/MAE_fec!S$24)</f>
        <v>1.7723185350820945</v>
      </c>
      <c r="T79" s="348">
        <f>IF(T$24=0,0,T$24/MAE_fec!T$24)</f>
        <v>1.7703114259117843</v>
      </c>
      <c r="U79" s="348">
        <f>IF(U$24=0,0,U$24/MAE_fec!U$24)</f>
        <v>1.7474325913387687</v>
      </c>
      <c r="V79" s="348">
        <f>IF(V$24=0,0,V$24/MAE_fec!V$24)</f>
        <v>1.7364083631271878</v>
      </c>
      <c r="W79" s="348">
        <f>IF(W$24=0,0,W$24/MAE_fec!W$24)</f>
        <v>1.7500958154603141</v>
      </c>
      <c r="X79" s="348">
        <f>IF(X$24=0,0,X$24/MAE_fec!X$24)</f>
        <v>1.7542363295007437</v>
      </c>
      <c r="Y79" s="348">
        <f>IF(Y$24=0,0,Y$24/MAE_fec!Y$24)</f>
        <v>1.7431093552215136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0.99919743273411143</v>
      </c>
      <c r="C80" s="348">
        <f>IF(C$27=0,0,C$27/MAE_fec!C$27)</f>
        <v>1.0682987701257662</v>
      </c>
      <c r="D80" s="348">
        <f>IF(D$27=0,0,D$27/MAE_fec!D$27)</f>
        <v>1.0614470590773759</v>
      </c>
      <c r="E80" s="348">
        <f>IF(E$27=0,0,E$27/MAE_fec!E$27)</f>
        <v>1.102686187681893</v>
      </c>
      <c r="F80" s="348">
        <f>IF(F$27=0,0,F$27/MAE_fec!F$27)</f>
        <v>1.1833442377371119</v>
      </c>
      <c r="G80" s="348">
        <f>IF(G$27=0,0,G$27/MAE_fec!G$27)</f>
        <v>1.2753313762381975</v>
      </c>
      <c r="H80" s="348">
        <f>IF(H$27=0,0,H$27/MAE_fec!H$27)</f>
        <v>1.4943836303555924</v>
      </c>
      <c r="I80" s="348">
        <f>IF(I$27=0,0,I$27/MAE_fec!I$27)</f>
        <v>1.550194306626423</v>
      </c>
      <c r="J80" s="348">
        <f>IF(J$27=0,0,J$27/MAE_fec!J$27)</f>
        <v>1.3811729810125684</v>
      </c>
      <c r="K80" s="348">
        <f>IF(K$27=0,0,K$27/MAE_fec!K$27)</f>
        <v>1.4135896052914017</v>
      </c>
      <c r="L80" s="348">
        <f>IF(L$27=0,0,L$27/MAE_fec!L$27)</f>
        <v>1.5011101798722892</v>
      </c>
      <c r="M80" s="348">
        <f>IF(M$27=0,0,M$27/MAE_fec!M$27)</f>
        <v>1.38185351930797</v>
      </c>
      <c r="N80" s="348">
        <f>IF(N$27=0,0,N$27/MAE_fec!N$27)</f>
        <v>1.093743269764003</v>
      </c>
      <c r="O80" s="348">
        <f>IF(O$27=0,0,O$27/MAE_fec!O$27)</f>
        <v>1.0693707644969157</v>
      </c>
      <c r="P80" s="348">
        <f>IF(P$27=0,0,P$27/MAE_fec!P$27)</f>
        <v>1.3353476027950448</v>
      </c>
      <c r="Q80" s="348">
        <f>IF(Q$27=0,0,Q$27/MAE_fec!Q$27)</f>
        <v>1.2292731848513005</v>
      </c>
      <c r="R80" s="348">
        <f>IF(R$27=0,0,R$27/MAE_fec!R$27)</f>
        <v>1.2995166477552598</v>
      </c>
      <c r="S80" s="348">
        <f>IF(S$27=0,0,S$27/MAE_fec!S$27)</f>
        <v>1.4747263076733188</v>
      </c>
      <c r="T80" s="348">
        <f>IF(T$27=0,0,T$27/MAE_fec!T$27)</f>
        <v>1.4208251444817743</v>
      </c>
      <c r="U80" s="348">
        <f>IF(U$27=0,0,U$27/MAE_fec!U$27)</f>
        <v>1.2620838018598191</v>
      </c>
      <c r="V80" s="348">
        <f>IF(V$27=0,0,V$27/MAE_fec!V$27)</f>
        <v>1.1680921620605993</v>
      </c>
      <c r="W80" s="348">
        <f>IF(W$27=0,0,W$27/MAE_fec!W$27)</f>
        <v>1.2847171995997573</v>
      </c>
      <c r="X80" s="348">
        <f>IF(X$27=0,0,X$27/MAE_fec!X$27)</f>
        <v>1.3144766767242777</v>
      </c>
      <c r="Y80" s="348">
        <f>IF(Y$27=0,0,Y$27/MAE_fec!Y$27)</f>
        <v>1.4080845393162644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0.32035859985454995</v>
      </c>
      <c r="C81" s="348">
        <f>IF(C$35=0,0,C$35/MAE_fec!C$35)</f>
        <v>0.45706554757007334</v>
      </c>
      <c r="D81" s="348">
        <f>IF(D$35=0,0,D$35/MAE_fec!D$35)</f>
        <v>0.29228506341285559</v>
      </c>
      <c r="E81" s="348">
        <f>IF(E$35=0,0,E$35/MAE_fec!E$35)</f>
        <v>0.40171711165325252</v>
      </c>
      <c r="F81" s="348">
        <f>IF(F$35=0,0,F$35/MAE_fec!F$35)</f>
        <v>0.59102245850748769</v>
      </c>
      <c r="G81" s="348">
        <f>IF(G$35=0,0,G$35/MAE_fec!G$35)</f>
        <v>0.31546548050304551</v>
      </c>
      <c r="H81" s="348">
        <f>IF(H$35=0,0,H$35/MAE_fec!H$35)</f>
        <v>0.61593302405366346</v>
      </c>
      <c r="I81" s="348">
        <f>IF(I$35=0,0,I$35/MAE_fec!I$35)</f>
        <v>0.76791563673002106</v>
      </c>
      <c r="J81" s="348">
        <f>IF(J$35=0,0,J$35/MAE_fec!J$35)</f>
        <v>0.60362272394759064</v>
      </c>
      <c r="K81" s="348">
        <f>IF(K$35=0,0,K$35/MAE_fec!K$35)</f>
        <v>0.93772643260799504</v>
      </c>
      <c r="L81" s="348">
        <f>IF(L$35=0,0,L$35/MAE_fec!L$35)</f>
        <v>1.1696180490366341</v>
      </c>
      <c r="M81" s="348">
        <f>IF(M$35=0,0,M$35/MAE_fec!M$35)</f>
        <v>0.95850887793675965</v>
      </c>
      <c r="N81" s="348">
        <f>IF(N$35=0,0,N$35/MAE_fec!N$35)</f>
        <v>0.57419001564185179</v>
      </c>
      <c r="O81" s="348">
        <f>IF(O$35=0,0,O$35/MAE_fec!O$35)</f>
        <v>0.55031605190164956</v>
      </c>
      <c r="P81" s="348">
        <f>IF(P$35=0,0,P$35/MAE_fec!P$35)</f>
        <v>0.45705712985268637</v>
      </c>
      <c r="Q81" s="348">
        <f>IF(Q$35=0,0,Q$35/MAE_fec!Q$35)</f>
        <v>0.58010903264729785</v>
      </c>
      <c r="R81" s="348">
        <f>IF(R$35=0,0,R$35/MAE_fec!R$35)</f>
        <v>0.61333501826240966</v>
      </c>
      <c r="S81" s="348">
        <f>IF(S$35=0,0,S$35/MAE_fec!S$35)</f>
        <v>0.48342783130162764</v>
      </c>
      <c r="T81" s="348">
        <f>IF(T$35=0,0,T$35/MAE_fec!T$35)</f>
        <v>0.43179423680985213</v>
      </c>
      <c r="U81" s="348">
        <f>IF(U$35=0,0,U$35/MAE_fec!U$35)</f>
        <v>0.46477323927329955</v>
      </c>
      <c r="V81" s="348">
        <f>IF(V$35=0,0,V$35/MAE_fec!V$35)</f>
        <v>0.38333835575309183</v>
      </c>
      <c r="W81" s="348">
        <f>IF(W$35=0,0,W$35/MAE_fec!W$35)</f>
        <v>0.4138553709936672</v>
      </c>
      <c r="X81" s="348">
        <f>IF(X$35=0,0,X$35/MAE_fec!X$35)</f>
        <v>0.43616930475251725</v>
      </c>
      <c r="Y81" s="348">
        <f>IF(Y$35=0,0,Y$35/MAE_fec!Y$35)</f>
        <v>0.54293036770486791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LV: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310.72278195020101</v>
      </c>
      <c r="C3" s="203">
        <v>332.03662579473212</v>
      </c>
      <c r="D3" s="203">
        <v>321.51664382935962</v>
      </c>
      <c r="E3" s="203">
        <v>313.8390455849746</v>
      </c>
      <c r="F3" s="203">
        <v>315.64441792460292</v>
      </c>
      <c r="G3" s="203">
        <v>341.32311262798629</v>
      </c>
      <c r="H3" s="203">
        <v>340.99191842587868</v>
      </c>
      <c r="I3" s="203">
        <v>244.2776254295533</v>
      </c>
      <c r="J3" s="203">
        <v>216.6886609038053</v>
      </c>
      <c r="K3" s="203">
        <v>167.13293449400061</v>
      </c>
      <c r="L3" s="203">
        <v>198.8070580886945</v>
      </c>
      <c r="M3" s="203">
        <v>212.62605475738681</v>
      </c>
      <c r="N3" s="203">
        <v>188.00513009454821</v>
      </c>
      <c r="O3" s="203">
        <v>190.77906341722829</v>
      </c>
      <c r="P3" s="203">
        <v>178.09887491328081</v>
      </c>
      <c r="Q3" s="203">
        <v>159.42182399999999</v>
      </c>
      <c r="R3" s="203">
        <v>167.38196469990939</v>
      </c>
      <c r="S3" s="203">
        <v>183.16340867440439</v>
      </c>
      <c r="T3" s="203">
        <v>192.17181450934191</v>
      </c>
      <c r="U3" s="203">
        <v>172.03674457235229</v>
      </c>
      <c r="V3" s="203">
        <v>167.6214868918743</v>
      </c>
      <c r="W3" s="203">
        <v>162.7025040694291</v>
      </c>
      <c r="X3" s="203">
        <v>153.6460820497179</v>
      </c>
      <c r="Y3" s="203">
        <v>141.84914549476869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653.2199529039118</v>
      </c>
      <c r="C5" s="203">
        <v>657.01809835722588</v>
      </c>
      <c r="D5" s="203">
        <v>629.89133039706644</v>
      </c>
      <c r="E5" s="203">
        <v>595.18832395059894</v>
      </c>
      <c r="F5" s="203">
        <v>572.49339560382873</v>
      </c>
      <c r="G5" s="203">
        <v>454.41300959993271</v>
      </c>
      <c r="H5" s="203">
        <v>389.32413379534643</v>
      </c>
      <c r="I5" s="203">
        <v>408.3377079627291</v>
      </c>
      <c r="J5" s="203">
        <v>279.03936904648668</v>
      </c>
      <c r="K5" s="203">
        <v>206.13859881070161</v>
      </c>
      <c r="L5" s="203">
        <v>220.02394140464341</v>
      </c>
      <c r="M5" s="203">
        <v>263.61525145346201</v>
      </c>
      <c r="N5" s="203">
        <v>288.95606696305981</v>
      </c>
      <c r="O5" s="203">
        <v>230.02696568500249</v>
      </c>
      <c r="P5" s="203">
        <v>189.16709323717441</v>
      </c>
      <c r="Q5" s="203">
        <v>172.46141297483399</v>
      </c>
      <c r="R5" s="203">
        <v>170.0850115746955</v>
      </c>
      <c r="S5" s="203">
        <v>183.54923941593259</v>
      </c>
      <c r="T5" s="203">
        <v>175.1105933240402</v>
      </c>
      <c r="U5" s="203">
        <v>163.65904295188199</v>
      </c>
      <c r="V5" s="203">
        <v>140.19800665259331</v>
      </c>
      <c r="W5" s="203">
        <v>163.39840589613891</v>
      </c>
      <c r="X5" s="203">
        <v>154.48175162289559</v>
      </c>
      <c r="Y5" s="203">
        <v>141.11893950420779</v>
      </c>
      <c r="DA5" s="112" t="s">
        <v>2677</v>
      </c>
    </row>
    <row r="6" spans="1:105" ht="12" customHeight="1" x14ac:dyDescent="0.25">
      <c r="A6" s="154" t="s">
        <v>2112</v>
      </c>
      <c r="B6" s="338">
        <v>816.52494112988973</v>
      </c>
      <c r="C6" s="338">
        <v>775.69869407339525</v>
      </c>
      <c r="D6" s="338">
        <v>734.87244701690076</v>
      </c>
      <c r="E6" s="338">
        <v>734.87244701690076</v>
      </c>
      <c r="F6" s="338">
        <v>694.04619996040628</v>
      </c>
      <c r="G6" s="338">
        <v>653.2199529039118</v>
      </c>
      <c r="H6" s="338">
        <v>653.2199529039118</v>
      </c>
      <c r="I6" s="338">
        <v>612.39370584741732</v>
      </c>
      <c r="J6" s="338">
        <v>571.56745879092284</v>
      </c>
      <c r="K6" s="338">
        <v>571.56745879092284</v>
      </c>
      <c r="L6" s="338">
        <v>530.74121173442836</v>
      </c>
      <c r="M6" s="338">
        <v>489.91496467793388</v>
      </c>
      <c r="N6" s="338">
        <v>489.91496467793388</v>
      </c>
      <c r="O6" s="338">
        <v>449.0887176214394</v>
      </c>
      <c r="P6" s="338">
        <v>408.26247056494492</v>
      </c>
      <c r="Q6" s="338">
        <v>408.26247056494492</v>
      </c>
      <c r="R6" s="338">
        <v>367.43622350845038</v>
      </c>
      <c r="S6" s="338">
        <v>326.60997645195602</v>
      </c>
      <c r="T6" s="338">
        <v>326.60997645195602</v>
      </c>
      <c r="U6" s="338">
        <v>285.78372939546148</v>
      </c>
      <c r="V6" s="338">
        <v>244.957482338967</v>
      </c>
      <c r="W6" s="338">
        <v>244.957482338967</v>
      </c>
      <c r="X6" s="338">
        <v>204.13123528247249</v>
      </c>
      <c r="Y6" s="338">
        <v>163.30498822597801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40.826247056494481</v>
      </c>
      <c r="D8" s="342">
        <f t="shared" si="0"/>
        <v>40.826247056494481</v>
      </c>
      <c r="E8" s="342">
        <f t="shared" si="0"/>
        <v>0</v>
      </c>
      <c r="F8" s="342">
        <f t="shared" si="0"/>
        <v>40.826247056494481</v>
      </c>
      <c r="G8" s="342">
        <f t="shared" si="0"/>
        <v>40.826247056494481</v>
      </c>
      <c r="H8" s="342">
        <f t="shared" si="0"/>
        <v>0</v>
      </c>
      <c r="I8" s="342">
        <f t="shared" si="0"/>
        <v>40.826247056494481</v>
      </c>
      <c r="J8" s="342">
        <f t="shared" si="0"/>
        <v>40.826247056494481</v>
      </c>
      <c r="K8" s="342">
        <f t="shared" si="0"/>
        <v>0</v>
      </c>
      <c r="L8" s="342">
        <f t="shared" si="0"/>
        <v>40.826247056494481</v>
      </c>
      <c r="M8" s="342">
        <f t="shared" si="0"/>
        <v>40.826247056494481</v>
      </c>
      <c r="N8" s="342">
        <f t="shared" si="0"/>
        <v>0</v>
      </c>
      <c r="O8" s="342">
        <f t="shared" si="0"/>
        <v>40.826247056494481</v>
      </c>
      <c r="P8" s="342">
        <f t="shared" si="0"/>
        <v>40.826247056494481</v>
      </c>
      <c r="Q8" s="342">
        <f t="shared" si="0"/>
        <v>0</v>
      </c>
      <c r="R8" s="342">
        <f t="shared" si="0"/>
        <v>40.826247056494537</v>
      </c>
      <c r="S8" s="342">
        <f t="shared" si="0"/>
        <v>40.826247056494367</v>
      </c>
      <c r="T8" s="342">
        <f t="shared" si="0"/>
        <v>0</v>
      </c>
      <c r="U8" s="342">
        <f t="shared" si="0"/>
        <v>40.826247056494537</v>
      </c>
      <c r="V8" s="342">
        <f t="shared" si="0"/>
        <v>40.826247056494481</v>
      </c>
      <c r="W8" s="342">
        <f t="shared" si="0"/>
        <v>0</v>
      </c>
      <c r="X8" s="342">
        <f t="shared" si="0"/>
        <v>40.826247056494509</v>
      </c>
      <c r="Y8" s="342">
        <f t="shared" si="0"/>
        <v>40.826247056494481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163.30498822597792</v>
      </c>
      <c r="C9" s="343">
        <f t="shared" si="1"/>
        <v>118.68059571616936</v>
      </c>
      <c r="D9" s="343">
        <f t="shared" si="1"/>
        <v>104.98111661983432</v>
      </c>
      <c r="E9" s="343">
        <f t="shared" si="1"/>
        <v>139.68412306630182</v>
      </c>
      <c r="F9" s="343">
        <f t="shared" si="1"/>
        <v>121.55280435657755</v>
      </c>
      <c r="G9" s="343">
        <f t="shared" si="1"/>
        <v>198.8069433039791</v>
      </c>
      <c r="H9" s="343">
        <f t="shared" si="1"/>
        <v>263.89581910856538</v>
      </c>
      <c r="I9" s="343">
        <f t="shared" si="1"/>
        <v>204.05599788468822</v>
      </c>
      <c r="J9" s="343">
        <f t="shared" si="1"/>
        <v>292.52808974443616</v>
      </c>
      <c r="K9" s="343">
        <f t="shared" si="1"/>
        <v>365.4288599802212</v>
      </c>
      <c r="L9" s="343">
        <f t="shared" si="1"/>
        <v>310.71727032978492</v>
      </c>
      <c r="M9" s="343">
        <f t="shared" si="1"/>
        <v>226.29971322447187</v>
      </c>
      <c r="N9" s="343">
        <f t="shared" si="1"/>
        <v>200.95889771487407</v>
      </c>
      <c r="O9" s="343">
        <f t="shared" si="1"/>
        <v>219.06175193643691</v>
      </c>
      <c r="P9" s="343">
        <f t="shared" si="1"/>
        <v>219.09537732777051</v>
      </c>
      <c r="Q9" s="343">
        <f t="shared" si="1"/>
        <v>235.80105759011093</v>
      </c>
      <c r="R9" s="343">
        <f t="shared" si="1"/>
        <v>197.35121193375488</v>
      </c>
      <c r="S9" s="343">
        <f t="shared" si="1"/>
        <v>143.06073703602343</v>
      </c>
      <c r="T9" s="343">
        <f t="shared" si="1"/>
        <v>151.49938312791582</v>
      </c>
      <c r="U9" s="343">
        <f t="shared" si="1"/>
        <v>122.12468644357949</v>
      </c>
      <c r="V9" s="343">
        <f t="shared" si="1"/>
        <v>104.75947568637369</v>
      </c>
      <c r="W9" s="343">
        <f t="shared" si="1"/>
        <v>81.559076442828086</v>
      </c>
      <c r="X9" s="343">
        <f t="shared" si="1"/>
        <v>49.649483659576902</v>
      </c>
      <c r="Y9" s="343">
        <f t="shared" si="1"/>
        <v>22.18604872177022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53.75348237317283</v>
      </c>
      <c r="C12" s="210">
        <v>53.359243336199476</v>
      </c>
      <c r="D12" s="210">
        <v>53.17325881341359</v>
      </c>
      <c r="E12" s="210">
        <v>52.428288907996553</v>
      </c>
      <c r="F12" s="210">
        <v>49.270765262252787</v>
      </c>
      <c r="G12" s="210">
        <v>33.818658641444543</v>
      </c>
      <c r="H12" s="210">
        <v>26.935081685296641</v>
      </c>
      <c r="I12" s="210">
        <v>25.59707652622528</v>
      </c>
      <c r="J12" s="210">
        <v>16.40154772141015</v>
      </c>
      <c r="K12" s="210">
        <v>12.07652622527945</v>
      </c>
      <c r="L12" s="210">
        <v>12.09518486672399</v>
      </c>
      <c r="M12" s="210">
        <v>12.87394668959587</v>
      </c>
      <c r="N12" s="210">
        <v>14.35468615649183</v>
      </c>
      <c r="O12" s="210">
        <v>11.157867583834911</v>
      </c>
      <c r="P12" s="210">
        <v>8.6366294067067937</v>
      </c>
      <c r="Q12" s="210">
        <v>7.8153052450558889</v>
      </c>
      <c r="R12" s="210">
        <v>7.6167669819432504</v>
      </c>
      <c r="S12" s="210">
        <v>8.1802829036506939</v>
      </c>
      <c r="T12" s="210">
        <v>7.8192554679933597</v>
      </c>
      <c r="U12" s="210">
        <v>7.2453634656644992</v>
      </c>
      <c r="V12" s="210">
        <v>6.5035952009247104</v>
      </c>
      <c r="W12" s="210">
        <v>7.3422697708753244</v>
      </c>
      <c r="X12" s="210">
        <v>6.3453511732634027</v>
      </c>
      <c r="Y12" s="210">
        <v>5.515532358688497</v>
      </c>
      <c r="DA12" s="109" t="s">
        <v>2680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0.62622527944969908</v>
      </c>
      <c r="H13" s="213">
        <v>0.62622527944969908</v>
      </c>
      <c r="I13" s="213">
        <v>0</v>
      </c>
      <c r="J13" s="213">
        <v>0</v>
      </c>
      <c r="K13" s="213">
        <v>0.62622527944969908</v>
      </c>
      <c r="L13" s="213">
        <v>0</v>
      </c>
      <c r="M13" s="213">
        <v>0.62622527944969908</v>
      </c>
      <c r="N13" s="213">
        <v>0</v>
      </c>
      <c r="O13" s="213">
        <v>0.57463456577815986</v>
      </c>
      <c r="P13" s="213">
        <v>0</v>
      </c>
      <c r="Q13" s="213">
        <v>0.57110920034393808</v>
      </c>
      <c r="R13" s="213">
        <v>0</v>
      </c>
      <c r="S13" s="213">
        <v>0.1468615649183147</v>
      </c>
      <c r="T13" s="213">
        <v>7.2312983662940658E-2</v>
      </c>
      <c r="U13" s="213">
        <v>0</v>
      </c>
      <c r="V13" s="213">
        <v>0</v>
      </c>
      <c r="W13" s="213">
        <v>0</v>
      </c>
      <c r="X13" s="213">
        <v>0</v>
      </c>
      <c r="Y13" s="213">
        <v>0.39131556319862432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10.892605331040414</v>
      </c>
      <c r="C14" s="204">
        <f t="shared" si="2"/>
        <v>7.0588993981083394</v>
      </c>
      <c r="D14" s="204">
        <f t="shared" si="2"/>
        <v>4.0594153052450546</v>
      </c>
      <c r="E14" s="204">
        <f t="shared" si="2"/>
        <v>3.0445399828030948</v>
      </c>
      <c r="F14" s="204">
        <f t="shared" si="2"/>
        <v>3.0445399828030948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1.01487532244196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0.14204643164230438</v>
      </c>
      <c r="T14" s="204">
        <f t="shared" si="2"/>
        <v>0.12192605331040414</v>
      </c>
      <c r="U14" s="204">
        <f t="shared" si="2"/>
        <v>0.13516766981943246</v>
      </c>
      <c r="V14" s="204">
        <f t="shared" si="2"/>
        <v>0.11530524505588995</v>
      </c>
      <c r="W14" s="204">
        <f t="shared" si="2"/>
        <v>0.13473774720550305</v>
      </c>
      <c r="X14" s="204">
        <f t="shared" si="2"/>
        <v>0.26973344797936372</v>
      </c>
      <c r="Y14" s="204">
        <f t="shared" si="2"/>
        <v>0.68297506448839196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4.4625967325881338E-2</v>
      </c>
      <c r="T16" s="204">
        <v>9.3551160791057617E-2</v>
      </c>
      <c r="U16" s="204">
        <v>0.10877042132416161</v>
      </c>
      <c r="V16" s="204">
        <v>8.4866723989681855E-2</v>
      </c>
      <c r="W16" s="204">
        <v>0.10223559759243341</v>
      </c>
      <c r="X16" s="204">
        <v>0.2392949269131556</v>
      </c>
      <c r="Y16" s="204">
        <v>0.65150472914875313</v>
      </c>
      <c r="DA16" s="71" t="s">
        <v>2683</v>
      </c>
    </row>
    <row r="17" spans="1:105" ht="12" customHeight="1" x14ac:dyDescent="0.25">
      <c r="A17" s="18" t="s">
        <v>71</v>
      </c>
      <c r="B17" s="204">
        <v>5.0742906276870174</v>
      </c>
      <c r="C17" s="204">
        <v>6.0891659501289759</v>
      </c>
      <c r="D17" s="204">
        <v>4.0594153052450546</v>
      </c>
      <c r="E17" s="204">
        <v>3.0445399828030948</v>
      </c>
      <c r="F17" s="204">
        <v>3.0445399828030948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1.01487532244196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9.6388650042992255E-2</v>
      </c>
      <c r="T17" s="204">
        <v>2.8374892519346519E-2</v>
      </c>
      <c r="U17" s="204">
        <v>2.639724849527085E-2</v>
      </c>
      <c r="V17" s="204">
        <v>2.94067067927773E-2</v>
      </c>
      <c r="W17" s="204">
        <v>3.1470335339638861E-2</v>
      </c>
      <c r="X17" s="204">
        <v>2.94067067927773E-2</v>
      </c>
      <c r="Y17" s="204">
        <v>3.043852106620808E-2</v>
      </c>
      <c r="DA17" s="71" t="s">
        <v>2684</v>
      </c>
    </row>
    <row r="18" spans="1:105" ht="12" customHeight="1" x14ac:dyDescent="0.25">
      <c r="A18" s="18" t="s">
        <v>32</v>
      </c>
      <c r="B18" s="204">
        <v>5.818314703353396</v>
      </c>
      <c r="C18" s="204">
        <v>0.96973344797936367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1.031814273430782E-3</v>
      </c>
      <c r="T19" s="204">
        <v>0</v>
      </c>
      <c r="U19" s="204">
        <v>0</v>
      </c>
      <c r="V19" s="204">
        <v>1.031814273430782E-3</v>
      </c>
      <c r="W19" s="204">
        <v>1.031814273430782E-3</v>
      </c>
      <c r="X19" s="204">
        <v>1.031814273430782E-3</v>
      </c>
      <c r="Y19" s="204">
        <v>1.031814273430782E-3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17.691315563198621</v>
      </c>
      <c r="C20" s="204">
        <f t="shared" si="3"/>
        <v>21.732588134135849</v>
      </c>
      <c r="D20" s="204">
        <f t="shared" si="3"/>
        <v>25.687876182287191</v>
      </c>
      <c r="E20" s="204">
        <f t="shared" si="3"/>
        <v>25.70937231298366</v>
      </c>
      <c r="F20" s="204">
        <f t="shared" si="3"/>
        <v>24.849527085124681</v>
      </c>
      <c r="G20" s="204">
        <f t="shared" si="3"/>
        <v>18.422184006878759</v>
      </c>
      <c r="H20" s="204">
        <f t="shared" si="3"/>
        <v>12.01633705932932</v>
      </c>
      <c r="I20" s="204">
        <f t="shared" si="3"/>
        <v>11.19948409286328</v>
      </c>
      <c r="J20" s="204">
        <f t="shared" si="3"/>
        <v>8.018056749785039</v>
      </c>
      <c r="K20" s="204">
        <f t="shared" si="3"/>
        <v>5.631986242476354</v>
      </c>
      <c r="L20" s="204">
        <f t="shared" si="3"/>
        <v>7.2226999140154771</v>
      </c>
      <c r="M20" s="204">
        <f t="shared" si="3"/>
        <v>6.4273430782459151</v>
      </c>
      <c r="N20" s="204">
        <f t="shared" si="3"/>
        <v>10.447119518486669</v>
      </c>
      <c r="O20" s="204">
        <f t="shared" si="3"/>
        <v>6.5563198624247629</v>
      </c>
      <c r="P20" s="204">
        <f t="shared" si="3"/>
        <v>5.2020636285468624</v>
      </c>
      <c r="Q20" s="204">
        <f t="shared" si="3"/>
        <v>4.1057609630266549</v>
      </c>
      <c r="R20" s="204">
        <f t="shared" si="3"/>
        <v>4.3207222699914016</v>
      </c>
      <c r="S20" s="204">
        <f t="shared" si="3"/>
        <v>4.3611349957007732</v>
      </c>
      <c r="T20" s="204">
        <f t="shared" si="3"/>
        <v>4.1699054170249346</v>
      </c>
      <c r="U20" s="204">
        <f t="shared" si="3"/>
        <v>4.0032674118658642</v>
      </c>
      <c r="V20" s="204">
        <f t="shared" si="3"/>
        <v>3.628030954428203</v>
      </c>
      <c r="W20" s="204">
        <f t="shared" si="3"/>
        <v>4.2563198624247631</v>
      </c>
      <c r="X20" s="204">
        <f t="shared" si="3"/>
        <v>3.6366294067067919</v>
      </c>
      <c r="Y20" s="204">
        <f t="shared" si="3"/>
        <v>2.209716251074807</v>
      </c>
      <c r="DA20" s="71"/>
    </row>
    <row r="21" spans="1:105" ht="12" customHeight="1" x14ac:dyDescent="0.25">
      <c r="A21" s="18" t="s">
        <v>73</v>
      </c>
      <c r="B21" s="204">
        <v>17.691315563198621</v>
      </c>
      <c r="C21" s="204">
        <v>21.732588134135849</v>
      </c>
      <c r="D21" s="204">
        <v>25.687876182287191</v>
      </c>
      <c r="E21" s="204">
        <v>25.70937231298366</v>
      </c>
      <c r="F21" s="204">
        <v>24.849527085124681</v>
      </c>
      <c r="G21" s="204">
        <v>18.422184006878759</v>
      </c>
      <c r="H21" s="204">
        <v>12.01633705932932</v>
      </c>
      <c r="I21" s="204">
        <v>11.19948409286328</v>
      </c>
      <c r="J21" s="204">
        <v>8.018056749785039</v>
      </c>
      <c r="K21" s="204">
        <v>5.631986242476354</v>
      </c>
      <c r="L21" s="204">
        <v>7.2226999140154771</v>
      </c>
      <c r="M21" s="204">
        <v>6.4273430782459151</v>
      </c>
      <c r="N21" s="204">
        <v>10.447119518486669</v>
      </c>
      <c r="O21" s="204">
        <v>6.5563198624247629</v>
      </c>
      <c r="P21" s="204">
        <v>5.2020636285468624</v>
      </c>
      <c r="Q21" s="204">
        <v>4.1057609630266549</v>
      </c>
      <c r="R21" s="204">
        <v>4.3207222699914016</v>
      </c>
      <c r="S21" s="204">
        <v>4.3611349957007732</v>
      </c>
      <c r="T21" s="204">
        <v>4.1699054170249346</v>
      </c>
      <c r="U21" s="204">
        <v>4.0032674118658642</v>
      </c>
      <c r="V21" s="204">
        <v>3.628030954428203</v>
      </c>
      <c r="W21" s="204">
        <v>4.2563198624247631</v>
      </c>
      <c r="X21" s="204">
        <v>3.6366294067067919</v>
      </c>
      <c r="Y21" s="204">
        <v>2.209716251074807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0.31049011177987962</v>
      </c>
      <c r="C23" s="204">
        <f t="shared" si="4"/>
        <v>0.47773000859845233</v>
      </c>
      <c r="D23" s="204">
        <f t="shared" si="4"/>
        <v>0.31049011177987962</v>
      </c>
      <c r="E23" s="204">
        <f t="shared" si="4"/>
        <v>0.64488392089423896</v>
      </c>
      <c r="F23" s="204">
        <f t="shared" si="4"/>
        <v>0.64488392089423896</v>
      </c>
      <c r="G23" s="204">
        <f t="shared" si="4"/>
        <v>1.098710232158211</v>
      </c>
      <c r="H23" s="204">
        <f t="shared" si="4"/>
        <v>0.88374892519346515</v>
      </c>
      <c r="I23" s="204">
        <f t="shared" si="4"/>
        <v>0.3821152192605331</v>
      </c>
      <c r="J23" s="204">
        <f t="shared" si="4"/>
        <v>0.31049011177987962</v>
      </c>
      <c r="K23" s="204">
        <f t="shared" si="4"/>
        <v>0.47773000859845233</v>
      </c>
      <c r="L23" s="204">
        <f t="shared" si="4"/>
        <v>0.31049011177987962</v>
      </c>
      <c r="M23" s="204">
        <f t="shared" si="4"/>
        <v>0.5970765262252794</v>
      </c>
      <c r="N23" s="204">
        <f t="shared" si="4"/>
        <v>0.1194325021496131</v>
      </c>
      <c r="O23" s="204">
        <f t="shared" si="4"/>
        <v>0</v>
      </c>
      <c r="P23" s="204">
        <f t="shared" si="4"/>
        <v>0</v>
      </c>
      <c r="Q23" s="204">
        <f t="shared" si="4"/>
        <v>0.1194325021496131</v>
      </c>
      <c r="R23" s="204">
        <f t="shared" si="4"/>
        <v>0.2149613069647463</v>
      </c>
      <c r="S23" s="204">
        <f t="shared" si="4"/>
        <v>0.3061642450092501</v>
      </c>
      <c r="T23" s="204">
        <f t="shared" si="4"/>
        <v>0.16224772938630933</v>
      </c>
      <c r="U23" s="204">
        <f t="shared" si="4"/>
        <v>0.15740129885452539</v>
      </c>
      <c r="V23" s="204">
        <f t="shared" si="4"/>
        <v>0.15982907882668851</v>
      </c>
      <c r="W23" s="204">
        <f t="shared" si="4"/>
        <v>0.25413563501977865</v>
      </c>
      <c r="X23" s="204">
        <f t="shared" si="4"/>
        <v>0.18791351204242318</v>
      </c>
      <c r="Y23" s="204">
        <f t="shared" si="4"/>
        <v>0.16970260804361231</v>
      </c>
      <c r="DA23" s="71"/>
    </row>
    <row r="24" spans="1:105" ht="12" customHeight="1" x14ac:dyDescent="0.25">
      <c r="A24" s="18" t="s">
        <v>38</v>
      </c>
      <c r="B24" s="204">
        <v>0.31049011177987962</v>
      </c>
      <c r="C24" s="204">
        <v>0.47773000859845233</v>
      </c>
      <c r="D24" s="204">
        <v>0.31049011177987962</v>
      </c>
      <c r="E24" s="204">
        <v>0.64488392089423896</v>
      </c>
      <c r="F24" s="204">
        <v>0.64488392089423896</v>
      </c>
      <c r="G24" s="204">
        <v>1.098710232158211</v>
      </c>
      <c r="H24" s="204">
        <v>0.88374892519346515</v>
      </c>
      <c r="I24" s="204">
        <v>0.3821152192605331</v>
      </c>
      <c r="J24" s="204">
        <v>0.31049011177987962</v>
      </c>
      <c r="K24" s="204">
        <v>0.47773000859845233</v>
      </c>
      <c r="L24" s="204">
        <v>0.31049011177987962</v>
      </c>
      <c r="M24" s="204">
        <v>0.5970765262252794</v>
      </c>
      <c r="N24" s="204">
        <v>0.1194325021496131</v>
      </c>
      <c r="O24" s="204">
        <v>0</v>
      </c>
      <c r="P24" s="204">
        <v>0</v>
      </c>
      <c r="Q24" s="204">
        <v>0.1194325021496131</v>
      </c>
      <c r="R24" s="204">
        <v>0.2149613069647463</v>
      </c>
      <c r="S24" s="204">
        <v>0.30464316423043852</v>
      </c>
      <c r="T24" s="204">
        <v>0.1609630266552021</v>
      </c>
      <c r="U24" s="204">
        <v>0.15614789337919169</v>
      </c>
      <c r="V24" s="204">
        <v>0.15872742906276871</v>
      </c>
      <c r="W24" s="204">
        <v>0.25288048151332759</v>
      </c>
      <c r="X24" s="204">
        <v>0.18684436801375751</v>
      </c>
      <c r="Y24" s="204">
        <v>0.16878761822871879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1.5210807788115549E-3</v>
      </c>
      <c r="T29" s="204">
        <v>1.284702731107221E-3</v>
      </c>
      <c r="U29" s="204">
        <v>1.253405475333694E-3</v>
      </c>
      <c r="V29" s="204">
        <v>1.1016497639197941E-3</v>
      </c>
      <c r="W29" s="204">
        <v>1.255153506451069E-3</v>
      </c>
      <c r="X29" s="204">
        <v>1.069144028665685E-3</v>
      </c>
      <c r="Y29" s="204">
        <v>9.1498981489351774E-4</v>
      </c>
      <c r="DA29" s="71" t="s">
        <v>2694</v>
      </c>
    </row>
    <row r="30" spans="1:105" ht="12" customHeight="1" x14ac:dyDescent="0.25">
      <c r="A30" s="14" t="s">
        <v>39</v>
      </c>
      <c r="B30" s="204">
        <v>5.6845227858985394</v>
      </c>
      <c r="C30" s="204">
        <v>5.0874462596732588</v>
      </c>
      <c r="D30" s="204">
        <v>4.8007738607050729</v>
      </c>
      <c r="E30" s="204">
        <v>4.8007738607050729</v>
      </c>
      <c r="F30" s="204">
        <v>4.3947549441100593</v>
      </c>
      <c r="G30" s="204">
        <v>3.8693035253654342</v>
      </c>
      <c r="H30" s="204">
        <v>4.8963026655202064</v>
      </c>
      <c r="I30" s="204">
        <v>5.1590713671539117</v>
      </c>
      <c r="J30" s="204">
        <v>2.0540842648323299</v>
      </c>
      <c r="K30" s="204">
        <v>0.95537403267411869</v>
      </c>
      <c r="L30" s="204">
        <v>1.1226139294926909</v>
      </c>
      <c r="M30" s="204">
        <v>0.5970765262252794</v>
      </c>
      <c r="N30" s="204">
        <v>0.69269131556319852</v>
      </c>
      <c r="O30" s="204">
        <v>0.50154772141014614</v>
      </c>
      <c r="P30" s="204">
        <v>0.5970765262252794</v>
      </c>
      <c r="Q30" s="204">
        <v>0.52545141874462586</v>
      </c>
      <c r="R30" s="204">
        <v>0.50154772141014614</v>
      </c>
      <c r="S30" s="204">
        <v>0.63602751504729149</v>
      </c>
      <c r="T30" s="204">
        <v>0.7662940670679278</v>
      </c>
      <c r="U30" s="204">
        <v>0.54144453998280306</v>
      </c>
      <c r="V30" s="204">
        <v>0.47515047291487528</v>
      </c>
      <c r="W30" s="204">
        <v>0.51607910576096294</v>
      </c>
      <c r="X30" s="204">
        <v>0.30765262252794501</v>
      </c>
      <c r="Y30" s="204">
        <v>0.27927773000859851</v>
      </c>
      <c r="DA30" s="71" t="s">
        <v>2695</v>
      </c>
    </row>
    <row r="31" spans="1:105" ht="12" customHeight="1" x14ac:dyDescent="0.25">
      <c r="A31" s="21" t="s">
        <v>40</v>
      </c>
      <c r="B31" s="207">
        <v>19.174548581255369</v>
      </c>
      <c r="C31" s="207">
        <v>19.00257953568358</v>
      </c>
      <c r="D31" s="207">
        <v>18.314703353396389</v>
      </c>
      <c r="E31" s="207">
        <v>18.228718830610489</v>
      </c>
      <c r="F31" s="207">
        <v>16.33705932932072</v>
      </c>
      <c r="G31" s="207">
        <v>9.802235597592432</v>
      </c>
      <c r="H31" s="207">
        <v>8.5124677558039554</v>
      </c>
      <c r="I31" s="207">
        <v>8.8564058469475491</v>
      </c>
      <c r="J31" s="207">
        <v>6.0189165950128984</v>
      </c>
      <c r="K31" s="207">
        <v>4.3852106620808264</v>
      </c>
      <c r="L31" s="207">
        <v>3.4393809114359408</v>
      </c>
      <c r="M31" s="207">
        <v>3.611349957007739</v>
      </c>
      <c r="N31" s="207">
        <v>3.0954428202923472</v>
      </c>
      <c r="O31" s="207">
        <v>3.5253654342218401</v>
      </c>
      <c r="P31" s="207">
        <v>2.837489251934652</v>
      </c>
      <c r="Q31" s="207">
        <v>2.493551160791057</v>
      </c>
      <c r="R31" s="207">
        <v>2.5795356835769558</v>
      </c>
      <c r="S31" s="207">
        <v>2.5880481513327598</v>
      </c>
      <c r="T31" s="207">
        <v>2.526569217540843</v>
      </c>
      <c r="U31" s="207">
        <v>2.4080825451418741</v>
      </c>
      <c r="V31" s="207">
        <v>2.1252794496990539</v>
      </c>
      <c r="W31" s="207">
        <v>2.1809974204643159</v>
      </c>
      <c r="X31" s="207">
        <v>1.943422184006879</v>
      </c>
      <c r="Y31" s="207">
        <v>1.7825451418744629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76.150577518901855</v>
      </c>
      <c r="C33" s="203">
        <f>TEL_emi!C5</f>
        <v>73.079034838776636</v>
      </c>
      <c r="D33" s="203">
        <f>TEL_emi!D5</f>
        <v>72.929556358578438</v>
      </c>
      <c r="E33" s="203">
        <f>TEL_emi!E5</f>
        <v>69.831478078695795</v>
      </c>
      <c r="F33" s="203">
        <f>TEL_emi!F5</f>
        <v>67.811878078519982</v>
      </c>
      <c r="G33" s="203">
        <f>TEL_emi!G5</f>
        <v>45.738217028436033</v>
      </c>
      <c r="H33" s="203">
        <f>TEL_emi!H5</f>
        <v>30.692197028433579</v>
      </c>
      <c r="I33" s="203">
        <f>TEL_emi!I5</f>
        <v>26.30528999913475</v>
      </c>
      <c r="J33" s="203">
        <f>TEL_emi!J5</f>
        <v>18.832769998822979</v>
      </c>
      <c r="K33" s="203">
        <f>TEL_emi!K5</f>
        <v>15.696667028754909</v>
      </c>
      <c r="L33" s="203">
        <f>TEL_emi!L5</f>
        <v>16.964639998916009</v>
      </c>
      <c r="M33" s="203">
        <f>TEL_emi!M5</f>
        <v>20.713365308411738</v>
      </c>
      <c r="N33" s="203">
        <f>TEL_emi!N5</f>
        <v>24.53813999888385</v>
      </c>
      <c r="O33" s="203">
        <f>TEL_emi!O5</f>
        <v>17.723802944157441</v>
      </c>
      <c r="P33" s="203">
        <f>TEL_emi!P5</f>
        <v>12.21857999878948</v>
      </c>
      <c r="Q33" s="203">
        <f>TEL_emi!Q5</f>
        <v>11.953683110861199</v>
      </c>
      <c r="R33" s="203">
        <f>TEL_emi!R5</f>
        <v>10.14848999815014</v>
      </c>
      <c r="S33" s="203">
        <f>TEL_emi!S5</f>
        <v>11.25738277628432</v>
      </c>
      <c r="T33" s="203">
        <f>TEL_emi!T5</f>
        <v>10.42193353692716</v>
      </c>
      <c r="U33" s="203">
        <f>TEL_emi!U5</f>
        <v>9.7721063981530598</v>
      </c>
      <c r="V33" s="203">
        <f>TEL_emi!V5</f>
        <v>8.8399328382488935</v>
      </c>
      <c r="W33" s="203">
        <f>TEL_emi!W5</f>
        <v>10.367943118755811</v>
      </c>
      <c r="X33" s="203">
        <f>TEL_emi!X5</f>
        <v>9.2681081989539518</v>
      </c>
      <c r="Y33" s="203">
        <f>TEL_emi!Y5</f>
        <v>8.591629735311674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172.99498297420561</v>
      </c>
      <c r="C35" s="284">
        <f t="shared" si="5"/>
        <v>160.70288393180644</v>
      </c>
      <c r="D35" s="284">
        <f t="shared" si="5"/>
        <v>165.38260097550204</v>
      </c>
      <c r="E35" s="284">
        <f t="shared" si="5"/>
        <v>167.05470414069669</v>
      </c>
      <c r="F35" s="284">
        <f t="shared" si="5"/>
        <v>156.09579154357786</v>
      </c>
      <c r="G35" s="284">
        <f t="shared" si="5"/>
        <v>99.081068319871022</v>
      </c>
      <c r="H35" s="284">
        <f t="shared" si="5"/>
        <v>78.990381383925708</v>
      </c>
      <c r="I35" s="284">
        <f t="shared" si="5"/>
        <v>104.78682393122887</v>
      </c>
      <c r="J35" s="284">
        <f t="shared" si="5"/>
        <v>75.691767409515251</v>
      </c>
      <c r="K35" s="284">
        <f t="shared" si="5"/>
        <v>72.257010635524665</v>
      </c>
      <c r="L35" s="284">
        <f t="shared" si="5"/>
        <v>60.838810166024999</v>
      </c>
      <c r="M35" s="284">
        <f t="shared" si="5"/>
        <v>60.547361913315179</v>
      </c>
      <c r="N35" s="284">
        <f t="shared" si="5"/>
        <v>76.352630107874319</v>
      </c>
      <c r="O35" s="284">
        <f t="shared" si="5"/>
        <v>58.485807530320962</v>
      </c>
      <c r="P35" s="284">
        <f t="shared" si="5"/>
        <v>48.493452925584776</v>
      </c>
      <c r="Q35" s="284">
        <f t="shared" si="5"/>
        <v>49.022806595512854</v>
      </c>
      <c r="R35" s="284">
        <f t="shared" si="5"/>
        <v>45.505302770217597</v>
      </c>
      <c r="S35" s="284">
        <f t="shared" si="5"/>
        <v>44.661119613645965</v>
      </c>
      <c r="T35" s="284">
        <f t="shared" si="5"/>
        <v>40.688877752222339</v>
      </c>
      <c r="U35" s="284">
        <f t="shared" si="5"/>
        <v>42.11520907161416</v>
      </c>
      <c r="V35" s="284">
        <f t="shared" si="5"/>
        <v>38.799293106855153</v>
      </c>
      <c r="W35" s="284">
        <f t="shared" si="5"/>
        <v>45.126962322240594</v>
      </c>
      <c r="X35" s="284">
        <f t="shared" si="5"/>
        <v>41.298489936177667</v>
      </c>
      <c r="Y35" s="284">
        <f t="shared" si="5"/>
        <v>38.883084839534021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82.290019057455098</v>
      </c>
      <c r="C36" s="344">
        <f t="shared" si="6"/>
        <v>81.214267110169672</v>
      </c>
      <c r="D36" s="344">
        <f t="shared" si="6"/>
        <v>84.416559249822683</v>
      </c>
      <c r="E36" s="344">
        <f t="shared" si="6"/>
        <v>88.086890818019711</v>
      </c>
      <c r="F36" s="344">
        <f t="shared" si="6"/>
        <v>86.063464907372762</v>
      </c>
      <c r="G36" s="344">
        <f t="shared" si="6"/>
        <v>74.422734224133777</v>
      </c>
      <c r="H36" s="344">
        <f t="shared" si="6"/>
        <v>69.184207572026438</v>
      </c>
      <c r="I36" s="344">
        <f t="shared" si="6"/>
        <v>62.686046444090941</v>
      </c>
      <c r="J36" s="344">
        <f t="shared" si="6"/>
        <v>58.778615280905854</v>
      </c>
      <c r="K36" s="344">
        <f t="shared" si="6"/>
        <v>58.584497493210378</v>
      </c>
      <c r="L36" s="344">
        <f t="shared" si="6"/>
        <v>54.972130712265901</v>
      </c>
      <c r="M36" s="344">
        <f t="shared" si="6"/>
        <v>48.836122411789233</v>
      </c>
      <c r="N36" s="344">
        <f t="shared" si="6"/>
        <v>49.677746196368794</v>
      </c>
      <c r="O36" s="344">
        <f t="shared" si="6"/>
        <v>48.506780718545954</v>
      </c>
      <c r="P36" s="344">
        <f t="shared" si="6"/>
        <v>45.65608774184809</v>
      </c>
      <c r="Q36" s="344">
        <f t="shared" si="6"/>
        <v>45.316254286959357</v>
      </c>
      <c r="R36" s="344">
        <f t="shared" si="6"/>
        <v>44.782117550659237</v>
      </c>
      <c r="S36" s="344">
        <f t="shared" si="6"/>
        <v>44.567239448558688</v>
      </c>
      <c r="T36" s="344">
        <f t="shared" si="6"/>
        <v>44.653240672447012</v>
      </c>
      <c r="U36" s="344">
        <f t="shared" si="6"/>
        <v>44.271085391808967</v>
      </c>
      <c r="V36" s="344">
        <f t="shared" si="6"/>
        <v>46.388642436553582</v>
      </c>
      <c r="W36" s="344">
        <f t="shared" si="6"/>
        <v>44.934769899421781</v>
      </c>
      <c r="X36" s="344">
        <f t="shared" si="6"/>
        <v>41.075085611101812</v>
      </c>
      <c r="Y36" s="344">
        <f t="shared" si="6"/>
        <v>39.084281515055167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39.574934159870352</v>
      </c>
      <c r="C37" s="344">
        <f>IF(TEL_ued!C$5=0,"",TEL_ued!C$5/C$5*1000)</f>
        <v>39.513204123186028</v>
      </c>
      <c r="D37" s="344">
        <f>IF(TEL_ued!D$5=0,"",TEL_ued!D$5/D$5*1000)</f>
        <v>41.31708383929849</v>
      </c>
      <c r="E37" s="344">
        <f>IF(TEL_ued!E$5=0,"",TEL_ued!E$5/E$5*1000)</f>
        <v>43.119692619463166</v>
      </c>
      <c r="F37" s="344">
        <f>IF(TEL_ued!F$5=0,"",TEL_ued!F$5/F$5*1000)</f>
        <v>42.12878626249551</v>
      </c>
      <c r="G37" s="344">
        <f>IF(TEL_ued!G$5=0,"",TEL_ued!G$5/G$5*1000)</f>
        <v>36.437303906168253</v>
      </c>
      <c r="H37" s="344">
        <f>IF(TEL_ued!H$5=0,"",TEL_ued!H$5/H$5*1000)</f>
        <v>33.875955341602953</v>
      </c>
      <c r="I37" s="344">
        <f>IF(TEL_ued!I$5=0,"",TEL_ued!I$5/I$5*1000)</f>
        <v>30.907920264232114</v>
      </c>
      <c r="J37" s="344">
        <f>IF(TEL_ued!J$5=0,"",TEL_ued!J$5/J$5*1000)</f>
        <v>28.878631769187766</v>
      </c>
      <c r="K37" s="344">
        <f>IF(TEL_ued!K$5=0,"",TEL_ued!K$5/K$5*1000)</f>
        <v>28.382881647590668</v>
      </c>
      <c r="L37" s="344">
        <f>IF(TEL_ued!L$5=0,"",TEL_ued!L$5/L$5*1000)</f>
        <v>27.022258170461765</v>
      </c>
      <c r="M37" s="344">
        <f>IF(TEL_ued!M$5=0,"",TEL_ued!M$5/M$5*1000)</f>
        <v>23.554536548686148</v>
      </c>
      <c r="N37" s="344">
        <f>IF(TEL_ued!N$5=0,"",TEL_ued!N$5/N$5*1000)</f>
        <v>24.553674955448916</v>
      </c>
      <c r="O37" s="344">
        <f>IF(TEL_ued!O$5=0,"",TEL_ued!O$5/O$5*1000)</f>
        <v>23.660048753326361</v>
      </c>
      <c r="P37" s="344">
        <f>IF(TEL_ued!P$5=0,"",TEL_ued!P$5/P$5*1000)</f>
        <v>22.479427085310448</v>
      </c>
      <c r="Q37" s="344">
        <f>IF(TEL_ued!Q$5=0,"",TEL_ued!Q$5/Q$5*1000)</f>
        <v>21.976837331307479</v>
      </c>
      <c r="R37" s="344">
        <f>IF(TEL_ued!R$5=0,"",TEL_ued!R$5/R$5*1000)</f>
        <v>21.937533296852138</v>
      </c>
      <c r="S37" s="344">
        <f>IF(TEL_ued!S$5=0,"",TEL_ued!S$5/S$5*1000)</f>
        <v>21.735452763578042</v>
      </c>
      <c r="T37" s="344">
        <f>IF(TEL_ued!T$5=0,"",TEL_ued!T$5/T$5*1000)</f>
        <v>21.887183520668593</v>
      </c>
      <c r="U37" s="344">
        <f>IF(TEL_ued!U$5=0,"",TEL_ued!U$5/U$5*1000)</f>
        <v>21.705797596508738</v>
      </c>
      <c r="V37" s="344">
        <f>IF(TEL_ued!V$5=0,"",TEL_ued!V$5/V$5*1000)</f>
        <v>22.736042487814863</v>
      </c>
      <c r="W37" s="344">
        <f>IF(TEL_ued!W$5=0,"",TEL_ued!W$5/W$5*1000)</f>
        <v>22.009975642152053</v>
      </c>
      <c r="X37" s="344">
        <f>IF(TEL_ued!X$5=0,"",TEL_ued!X$5/X$5*1000)</f>
        <v>20.093354638222173</v>
      </c>
      <c r="Y37" s="344">
        <f>IF(TEL_ued!Y$5=0,"",TEL_ued!Y$5/Y$5*1000)</f>
        <v>18.7933575351889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1.4166631473332585</v>
      </c>
      <c r="C38" s="345">
        <f t="shared" si="7"/>
        <v>1.3695665506035961</v>
      </c>
      <c r="D38" s="345">
        <f t="shared" si="7"/>
        <v>1.3715457353195191</v>
      </c>
      <c r="E38" s="345">
        <f t="shared" si="7"/>
        <v>1.3319427265924912</v>
      </c>
      <c r="F38" s="345">
        <f t="shared" si="7"/>
        <v>1.3763106320264904</v>
      </c>
      <c r="G38" s="345">
        <f t="shared" si="7"/>
        <v>1.352455090350158</v>
      </c>
      <c r="H38" s="345">
        <f t="shared" si="7"/>
        <v>1.1394878020803583</v>
      </c>
      <c r="I38" s="345">
        <f t="shared" si="7"/>
        <v>1.0276677483924337</v>
      </c>
      <c r="J38" s="345">
        <f t="shared" si="7"/>
        <v>1.1482312717499932</v>
      </c>
      <c r="K38" s="345">
        <f t="shared" si="7"/>
        <v>1.2997667322493385</v>
      </c>
      <c r="L38" s="345">
        <f t="shared" si="7"/>
        <v>1.4025945188807125</v>
      </c>
      <c r="M38" s="345">
        <f t="shared" si="7"/>
        <v>1.6089367004410018</v>
      </c>
      <c r="N38" s="345">
        <f t="shared" si="7"/>
        <v>1.7094166832610691</v>
      </c>
      <c r="O38" s="345">
        <f t="shared" si="7"/>
        <v>1.5884579029988675</v>
      </c>
      <c r="P38" s="345">
        <f t="shared" si="7"/>
        <v>1.4147394108749316</v>
      </c>
      <c r="Q38" s="345">
        <f t="shared" si="7"/>
        <v>1.5295222305518172</v>
      </c>
      <c r="R38" s="345">
        <f t="shared" si="7"/>
        <v>1.3323881408225746</v>
      </c>
      <c r="S38" s="345">
        <f t="shared" si="7"/>
        <v>1.3761605691241288</v>
      </c>
      <c r="T38" s="345">
        <f t="shared" si="7"/>
        <v>1.3328549731604715</v>
      </c>
      <c r="U38" s="345">
        <f t="shared" si="7"/>
        <v>1.3487392929923667</v>
      </c>
      <c r="V38" s="345">
        <f t="shared" si="7"/>
        <v>1.3592378623122165</v>
      </c>
      <c r="W38" s="345">
        <f t="shared" si="7"/>
        <v>1.4120896456137397</v>
      </c>
      <c r="X38" s="345">
        <f t="shared" si="7"/>
        <v>1.460613911804566</v>
      </c>
      <c r="Y38" s="345">
        <f t="shared" si="7"/>
        <v>1.5577154074307022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LV: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53.753482373172822</v>
      </c>
      <c r="C5" s="223">
        <v>53.359243336199469</v>
      </c>
      <c r="D5" s="223">
        <v>53.173258813413568</v>
      </c>
      <c r="E5" s="223">
        <v>52.428288907996532</v>
      </c>
      <c r="F5" s="223">
        <v>49.27076526225278</v>
      </c>
      <c r="G5" s="223">
        <v>33.818658641444529</v>
      </c>
      <c r="H5" s="223">
        <v>26.935081685296641</v>
      </c>
      <c r="I5" s="223">
        <v>25.597076526225269</v>
      </c>
      <c r="J5" s="223">
        <v>16.40154772141015</v>
      </c>
      <c r="K5" s="223">
        <v>12.07652622527945</v>
      </c>
      <c r="L5" s="223">
        <v>12.09518486672399</v>
      </c>
      <c r="M5" s="223">
        <v>12.87394668959587</v>
      </c>
      <c r="N5" s="223">
        <v>14.35468615649182</v>
      </c>
      <c r="O5" s="223">
        <v>11.157867583834911</v>
      </c>
      <c r="P5" s="223">
        <v>8.6366294067067919</v>
      </c>
      <c r="Q5" s="223">
        <v>7.815305245055888</v>
      </c>
      <c r="R5" s="223">
        <v>7.6167669819432486</v>
      </c>
      <c r="S5" s="223">
        <v>8.1802829036506903</v>
      </c>
      <c r="T5" s="223">
        <v>7.8192554679933561</v>
      </c>
      <c r="U5" s="223">
        <v>7.2453634656644983</v>
      </c>
      <c r="V5" s="223">
        <v>6.5035952009247087</v>
      </c>
      <c r="W5" s="223">
        <v>7.3422697708753244</v>
      </c>
      <c r="X5" s="223">
        <v>6.3453511732634009</v>
      </c>
      <c r="Y5" s="223">
        <v>5.5155323586884979</v>
      </c>
      <c r="DA5" s="89" t="s">
        <v>2680</v>
      </c>
    </row>
    <row r="6" spans="1:105" ht="12" customHeight="1" x14ac:dyDescent="0.25">
      <c r="A6" s="55" t="s">
        <v>91</v>
      </c>
      <c r="B6" s="259">
        <v>1.2950374640503921</v>
      </c>
      <c r="C6" s="259">
        <v>1.2894906661362531</v>
      </c>
      <c r="D6" s="259">
        <v>1.246757064944805</v>
      </c>
      <c r="E6" s="259">
        <v>1.2398158066464551</v>
      </c>
      <c r="F6" s="259">
        <v>1.11436769185869</v>
      </c>
      <c r="G6" s="259">
        <v>0.67178874488735074</v>
      </c>
      <c r="H6" s="259">
        <v>0.5791653469584046</v>
      </c>
      <c r="I6" s="259">
        <v>0.59941613107016067</v>
      </c>
      <c r="J6" s="259">
        <v>0.40710570957270598</v>
      </c>
      <c r="K6" s="259">
        <v>0.29650547352867102</v>
      </c>
      <c r="L6" s="259">
        <v>0.23618979773286489</v>
      </c>
      <c r="M6" s="259">
        <v>0.24801001690419641</v>
      </c>
      <c r="N6" s="259">
        <v>0.21435839642599469</v>
      </c>
      <c r="O6" s="259">
        <v>0.24114716376112949</v>
      </c>
      <c r="P6" s="259">
        <v>0.19385041049691651</v>
      </c>
      <c r="Q6" s="259">
        <v>0.17016231779488991</v>
      </c>
      <c r="R6" s="259">
        <v>0.1757899053239603</v>
      </c>
      <c r="S6" s="259">
        <v>0.17677860510484289</v>
      </c>
      <c r="T6" s="259">
        <v>0.17237397311918601</v>
      </c>
      <c r="U6" s="259">
        <v>0.16419297063004859</v>
      </c>
      <c r="V6" s="259">
        <v>0.14504957736160301</v>
      </c>
      <c r="W6" s="259">
        <v>0.14950993908175891</v>
      </c>
      <c r="X6" s="259">
        <v>0.1330578323553247</v>
      </c>
      <c r="Y6" s="259">
        <v>0.1209679282135307</v>
      </c>
      <c r="DA6" s="67" t="s">
        <v>2697</v>
      </c>
    </row>
    <row r="7" spans="1:105" ht="12" customHeight="1" x14ac:dyDescent="0.25">
      <c r="A7" s="173" t="s">
        <v>92</v>
      </c>
      <c r="B7" s="224">
        <v>1.0625948422977569</v>
      </c>
      <c r="C7" s="224">
        <v>1.058043623496413</v>
      </c>
      <c r="D7" s="224">
        <v>1.0229801558521481</v>
      </c>
      <c r="E7" s="224">
        <v>1.0172847644278611</v>
      </c>
      <c r="F7" s="224">
        <v>0.9143529779353351</v>
      </c>
      <c r="G7" s="224">
        <v>0.55121127785628776</v>
      </c>
      <c r="H7" s="224">
        <v>0.47521259237612679</v>
      </c>
      <c r="I7" s="224">
        <v>0.49182862036526021</v>
      </c>
      <c r="J7" s="224">
        <v>0.33403545400837409</v>
      </c>
      <c r="K7" s="224">
        <v>0.24328654238249919</v>
      </c>
      <c r="L7" s="224">
        <v>0.19379675711414551</v>
      </c>
      <c r="M7" s="224">
        <v>0.20349539848549439</v>
      </c>
      <c r="N7" s="224">
        <v>0.17588381245209819</v>
      </c>
      <c r="O7" s="224">
        <v>0.19786433949631141</v>
      </c>
      <c r="P7" s="224">
        <v>0.15905674707439299</v>
      </c>
      <c r="Q7" s="224">
        <v>0.13962036331888389</v>
      </c>
      <c r="R7" s="224">
        <v>0.1442378710350444</v>
      </c>
      <c r="S7" s="224">
        <v>0.14504911188089681</v>
      </c>
      <c r="T7" s="224">
        <v>0.1414350548670244</v>
      </c>
      <c r="U7" s="224">
        <v>0.13472243744003981</v>
      </c>
      <c r="V7" s="224">
        <v>0.1190150378351614</v>
      </c>
      <c r="W7" s="224">
        <v>0.122674821810674</v>
      </c>
      <c r="X7" s="224">
        <v>0.10917565731718951</v>
      </c>
      <c r="Y7" s="224">
        <v>9.9255735970076475E-2</v>
      </c>
      <c r="DA7" s="177" t="s">
        <v>2698</v>
      </c>
    </row>
    <row r="8" spans="1:105" ht="12" customHeight="1" x14ac:dyDescent="0.25">
      <c r="A8" s="173" t="s">
        <v>93</v>
      </c>
      <c r="B8" s="224">
        <v>0.76374004290151298</v>
      </c>
      <c r="C8" s="224">
        <v>0.7604688543880469</v>
      </c>
      <c r="D8" s="224">
        <v>0.73526698701873161</v>
      </c>
      <c r="E8" s="224">
        <v>0.73117342443252487</v>
      </c>
      <c r="F8" s="224">
        <v>0.65719120289102229</v>
      </c>
      <c r="G8" s="224">
        <v>0.39618310595920669</v>
      </c>
      <c r="H8" s="224">
        <v>0.34155905077034121</v>
      </c>
      <c r="I8" s="224">
        <v>0.35350182088753068</v>
      </c>
      <c r="J8" s="224">
        <v>0.24008798256851899</v>
      </c>
      <c r="K8" s="224">
        <v>0.17486220233742131</v>
      </c>
      <c r="L8" s="224">
        <v>0.1392914191757921</v>
      </c>
      <c r="M8" s="224">
        <v>0.14626231766144909</v>
      </c>
      <c r="N8" s="224">
        <v>0.12641649019994561</v>
      </c>
      <c r="O8" s="224">
        <v>0.1422149940129738</v>
      </c>
      <c r="P8" s="224">
        <v>0.11432203695972</v>
      </c>
      <c r="Q8" s="224">
        <v>0.1003521361354479</v>
      </c>
      <c r="R8" s="224">
        <v>0.1036709698064382</v>
      </c>
      <c r="S8" s="224">
        <v>0.1042540491643946</v>
      </c>
      <c r="T8" s="224">
        <v>0.10165644568567379</v>
      </c>
      <c r="U8" s="224">
        <v>9.6831751910028657E-2</v>
      </c>
      <c r="V8" s="224">
        <v>8.5542058444022254E-2</v>
      </c>
      <c r="W8" s="224">
        <v>8.8172528176421933E-2</v>
      </c>
      <c r="X8" s="224">
        <v>7.8470003696729934E-2</v>
      </c>
      <c r="Y8" s="224">
        <v>7.1340060228492486E-2</v>
      </c>
      <c r="DA8" s="177" t="s">
        <v>2699</v>
      </c>
    </row>
    <row r="9" spans="1:105" ht="12" customHeight="1" x14ac:dyDescent="0.25">
      <c r="A9" s="173" t="s">
        <v>94</v>
      </c>
      <c r="B9" s="224">
        <v>1.4942739969812211</v>
      </c>
      <c r="C9" s="224">
        <v>1.487873845541831</v>
      </c>
      <c r="D9" s="224">
        <v>1.438565844167083</v>
      </c>
      <c r="E9" s="224">
        <v>1.430556699976679</v>
      </c>
      <c r="F9" s="224">
        <v>1.2858088752215651</v>
      </c>
      <c r="G9" s="224">
        <v>0.77514085948540445</v>
      </c>
      <c r="H9" s="224">
        <v>0.66826770802892843</v>
      </c>
      <c r="I9" s="224">
        <v>0.69163399738864695</v>
      </c>
      <c r="J9" s="224">
        <v>0.46973735719927617</v>
      </c>
      <c r="K9" s="224">
        <v>0.34212170022538951</v>
      </c>
      <c r="L9" s="224">
        <v>0.27252668969176719</v>
      </c>
      <c r="M9" s="224">
        <v>0.28616540412022662</v>
      </c>
      <c r="N9" s="224">
        <v>0.24733661126076309</v>
      </c>
      <c r="O9" s="224">
        <v>0.27824672741668788</v>
      </c>
      <c r="P9" s="224">
        <v>0.22367355057336519</v>
      </c>
      <c r="Q9" s="224">
        <v>0.19634113591718061</v>
      </c>
      <c r="R9" s="224">
        <v>0.20283450614303111</v>
      </c>
      <c r="S9" s="224">
        <v>0.20397531358251109</v>
      </c>
      <c r="T9" s="224">
        <v>0.19889304590675311</v>
      </c>
      <c r="U9" s="224">
        <v>0.1894534276500561</v>
      </c>
      <c r="V9" s="224">
        <v>0.16736489695569581</v>
      </c>
      <c r="W9" s="224">
        <v>0.17251146817126031</v>
      </c>
      <c r="X9" s="224">
        <v>0.15352826810229769</v>
      </c>
      <c r="Y9" s="224">
        <v>0.13957837870792</v>
      </c>
      <c r="DA9" s="177" t="s">
        <v>2700</v>
      </c>
    </row>
    <row r="10" spans="1:105" ht="12" customHeight="1" x14ac:dyDescent="0.25">
      <c r="A10" s="56" t="s">
        <v>95</v>
      </c>
      <c r="B10" s="260">
        <v>4.7551216058523362</v>
      </c>
      <c r="C10" s="260">
        <v>4.9291522113437063</v>
      </c>
      <c r="D10" s="260">
        <v>5.0602229467971034</v>
      </c>
      <c r="E10" s="260">
        <v>4.9447161405363209</v>
      </c>
      <c r="F10" s="260">
        <v>4.779209621636217</v>
      </c>
      <c r="G10" s="260">
        <v>3.4352332418576101</v>
      </c>
      <c r="H10" s="260">
        <v>2.5021379468798282</v>
      </c>
      <c r="I10" s="260">
        <v>2.2755899985912702</v>
      </c>
      <c r="J10" s="260">
        <v>1.4688108921152969</v>
      </c>
      <c r="K10" s="260">
        <v>1.0802231107378999</v>
      </c>
      <c r="L10" s="260">
        <v>1.265652734922291</v>
      </c>
      <c r="M10" s="260">
        <v>1.3497392316102681</v>
      </c>
      <c r="N10" s="260">
        <v>1.7361737302611919</v>
      </c>
      <c r="O10" s="260">
        <v>1.120393723102816</v>
      </c>
      <c r="P10" s="260">
        <v>0.85413577158295595</v>
      </c>
      <c r="Q10" s="260">
        <v>0.76152893372579733</v>
      </c>
      <c r="R10" s="260">
        <v>0.73261792139120041</v>
      </c>
      <c r="S10" s="260">
        <v>0.80380069115113084</v>
      </c>
      <c r="T10" s="260">
        <v>0.75855102470152747</v>
      </c>
      <c r="U10" s="260">
        <v>0.70059993117629749</v>
      </c>
      <c r="V10" s="260">
        <v>0.6349750132764207</v>
      </c>
      <c r="W10" s="260">
        <v>0.75258471953164119</v>
      </c>
      <c r="X10" s="260">
        <v>0.64226680007719128</v>
      </c>
      <c r="Y10" s="260">
        <v>0.50581046567533172</v>
      </c>
      <c r="DA10" s="68" t="s">
        <v>2701</v>
      </c>
    </row>
    <row r="11" spans="1:105" ht="12" customHeight="1" x14ac:dyDescent="0.25">
      <c r="A11" s="37" t="s">
        <v>159</v>
      </c>
      <c r="B11" s="226">
        <v>0.92339526040923048</v>
      </c>
      <c r="C11" s="226">
        <v>0.9650286679994049</v>
      </c>
      <c r="D11" s="226">
        <v>0.62987449604528645</v>
      </c>
      <c r="E11" s="226">
        <v>0.47506261382895282</v>
      </c>
      <c r="F11" s="226">
        <v>0.4818549641268583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0.176350142581465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1.6175867856837941E-2</v>
      </c>
      <c r="T11" s="226">
        <v>4.7404853386958127E-3</v>
      </c>
      <c r="U11" s="226">
        <v>4.2232336180915856E-3</v>
      </c>
      <c r="V11" s="226">
        <v>4.7247542423502122E-3</v>
      </c>
      <c r="W11" s="226">
        <v>5.2353401141144911E-3</v>
      </c>
      <c r="X11" s="226">
        <v>4.8524417270292232E-3</v>
      </c>
      <c r="Y11" s="226">
        <v>6.1990283561579543E-3</v>
      </c>
      <c r="DA11" s="69" t="s">
        <v>2702</v>
      </c>
    </row>
    <row r="12" spans="1:105" ht="12" customHeight="1" x14ac:dyDescent="0.25">
      <c r="A12" s="37" t="s">
        <v>35</v>
      </c>
      <c r="B12" s="226">
        <v>3.2193814150743729</v>
      </c>
      <c r="C12" s="226">
        <v>3.4442435550340949</v>
      </c>
      <c r="D12" s="226">
        <v>3.985829694213836</v>
      </c>
      <c r="E12" s="226">
        <v>4.0116279240526698</v>
      </c>
      <c r="F12" s="226">
        <v>3.9328989107733312</v>
      </c>
      <c r="G12" s="226">
        <v>3.261969653623837</v>
      </c>
      <c r="H12" s="226">
        <v>2.291040163343848</v>
      </c>
      <c r="I12" s="226">
        <v>2.0108153630849772</v>
      </c>
      <c r="J12" s="226">
        <v>1.285076133652898</v>
      </c>
      <c r="K12" s="226">
        <v>0.94492423541094972</v>
      </c>
      <c r="L12" s="226">
        <v>1.211658923768469</v>
      </c>
      <c r="M12" s="226">
        <v>1.1168493737155389</v>
      </c>
      <c r="N12" s="226">
        <v>1.713201258228912</v>
      </c>
      <c r="O12" s="226">
        <v>1.0514709686383921</v>
      </c>
      <c r="P12" s="226">
        <v>0.79516906952753519</v>
      </c>
      <c r="Q12" s="226">
        <v>0.70697099413889841</v>
      </c>
      <c r="R12" s="226">
        <v>0.67273754653410134</v>
      </c>
      <c r="S12" s="226">
        <v>0.73188226378128496</v>
      </c>
      <c r="T12" s="226">
        <v>0.69665023328906706</v>
      </c>
      <c r="U12" s="226">
        <v>0.64047332505246912</v>
      </c>
      <c r="V12" s="226">
        <v>0.58291310088223647</v>
      </c>
      <c r="W12" s="226">
        <v>0.7080725983300038</v>
      </c>
      <c r="X12" s="226">
        <v>0.60008529357594698</v>
      </c>
      <c r="Y12" s="226">
        <v>0.45002494272571553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1.52108077868702E-3</v>
      </c>
      <c r="T14" s="226">
        <v>1.284702731009697E-3</v>
      </c>
      <c r="U14" s="226">
        <v>1.2534054751471219E-3</v>
      </c>
      <c r="V14" s="226">
        <v>1.101649763745432E-3</v>
      </c>
      <c r="W14" s="226">
        <v>1.255153506323291E-3</v>
      </c>
      <c r="X14" s="226">
        <v>1.0691440285650439E-3</v>
      </c>
      <c r="Y14" s="226">
        <v>9.1498981478484165E-4</v>
      </c>
      <c r="DA14" s="69" t="s">
        <v>2705</v>
      </c>
    </row>
    <row r="15" spans="1:105" ht="12" customHeight="1" x14ac:dyDescent="0.25">
      <c r="A15" s="37" t="s">
        <v>40</v>
      </c>
      <c r="B15" s="226">
        <v>0.61234493036873205</v>
      </c>
      <c r="C15" s="226">
        <v>0.51987998831020688</v>
      </c>
      <c r="D15" s="226">
        <v>0.44451875653798079</v>
      </c>
      <c r="E15" s="226">
        <v>0.45802560265469899</v>
      </c>
      <c r="F15" s="226">
        <v>0.36445574673602837</v>
      </c>
      <c r="G15" s="226">
        <v>0.1732635882337733</v>
      </c>
      <c r="H15" s="226">
        <v>0.21109778353597969</v>
      </c>
      <c r="I15" s="226">
        <v>0.26477463550629238</v>
      </c>
      <c r="J15" s="226">
        <v>0.18373475846239881</v>
      </c>
      <c r="K15" s="226">
        <v>0.1352988753269502</v>
      </c>
      <c r="L15" s="226">
        <v>5.39938111538215E-2</v>
      </c>
      <c r="M15" s="226">
        <v>5.6539715313263253E-2</v>
      </c>
      <c r="N15" s="226">
        <v>2.2972472032279961E-2</v>
      </c>
      <c r="O15" s="226">
        <v>6.8922754464424266E-2</v>
      </c>
      <c r="P15" s="226">
        <v>5.8966702055420712E-2</v>
      </c>
      <c r="Q15" s="226">
        <v>5.4557939586898939E-2</v>
      </c>
      <c r="R15" s="226">
        <v>5.9880374857099121E-2</v>
      </c>
      <c r="S15" s="226">
        <v>5.4221478734320927E-2</v>
      </c>
      <c r="T15" s="226">
        <v>5.5875603342754827E-2</v>
      </c>
      <c r="U15" s="226">
        <v>5.4649967030589643E-2</v>
      </c>
      <c r="V15" s="226">
        <v>4.6235508388088598E-2</v>
      </c>
      <c r="W15" s="226">
        <v>3.8021627581199577E-2</v>
      </c>
      <c r="X15" s="226">
        <v>3.6259920745650029E-2</v>
      </c>
      <c r="Y15" s="226">
        <v>4.867150477867347E-2</v>
      </c>
      <c r="DA15" s="69" t="s">
        <v>2706</v>
      </c>
    </row>
    <row r="16" spans="1:105" ht="12" customHeight="1" x14ac:dyDescent="0.25">
      <c r="A16" s="57" t="s">
        <v>2707</v>
      </c>
      <c r="B16" s="261">
        <v>2.5122574429536488</v>
      </c>
      <c r="C16" s="261">
        <v>2.4714979144399578</v>
      </c>
      <c r="D16" s="261">
        <v>2.4949265810903398</v>
      </c>
      <c r="E16" s="261">
        <v>2.452076151402562</v>
      </c>
      <c r="F16" s="261">
        <v>2.3532308706931628</v>
      </c>
      <c r="G16" s="261">
        <v>1.7156130129732321</v>
      </c>
      <c r="H16" s="261">
        <v>1.3385093396709631</v>
      </c>
      <c r="I16" s="261">
        <v>1.222894707109115</v>
      </c>
      <c r="J16" s="261">
        <v>0.75231498450234013</v>
      </c>
      <c r="K16" s="261">
        <v>0.55711600451262022</v>
      </c>
      <c r="L16" s="261">
        <v>0.61456245084667926</v>
      </c>
      <c r="M16" s="261">
        <v>0.65718118324663766</v>
      </c>
      <c r="N16" s="261">
        <v>0.78604485272464963</v>
      </c>
      <c r="O16" s="261">
        <v>0.54174671554815268</v>
      </c>
      <c r="P16" s="261">
        <v>0.41232534912778501</v>
      </c>
      <c r="Q16" s="261">
        <v>0.38042708504539241</v>
      </c>
      <c r="R16" s="261">
        <v>0.36001551402051463</v>
      </c>
      <c r="S16" s="261">
        <v>0.39977795931651211</v>
      </c>
      <c r="T16" s="261">
        <v>0.37899246648690937</v>
      </c>
      <c r="U16" s="261">
        <v>0.34575081084660658</v>
      </c>
      <c r="V16" s="261">
        <v>0.31262178799311707</v>
      </c>
      <c r="W16" s="261">
        <v>0.36690426967017081</v>
      </c>
      <c r="X16" s="261">
        <v>0.31286737366530049</v>
      </c>
      <c r="Y16" s="261">
        <v>0.27000412297776111</v>
      </c>
      <c r="DA16" s="70" t="s">
        <v>2708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4.9405362213520709E-2</v>
      </c>
      <c r="H17" s="229">
        <v>4.7882631760205768E-2</v>
      </c>
      <c r="I17" s="229">
        <v>0</v>
      </c>
      <c r="J17" s="229">
        <v>0</v>
      </c>
      <c r="K17" s="229">
        <v>4.9677029547301112E-2</v>
      </c>
      <c r="L17" s="229">
        <v>0</v>
      </c>
      <c r="M17" s="229">
        <v>5.0296773113589641E-2</v>
      </c>
      <c r="N17" s="229">
        <v>0</v>
      </c>
      <c r="O17" s="229">
        <v>4.6719645276994438E-2</v>
      </c>
      <c r="P17" s="229">
        <v>0</v>
      </c>
      <c r="Q17" s="229">
        <v>4.5948421438944738E-2</v>
      </c>
      <c r="R17" s="229">
        <v>0</v>
      </c>
      <c r="S17" s="229">
        <v>1.169552604048109E-2</v>
      </c>
      <c r="T17" s="229">
        <v>5.7498793558490033E-3</v>
      </c>
      <c r="U17" s="229">
        <v>0</v>
      </c>
      <c r="V17" s="229">
        <v>0</v>
      </c>
      <c r="W17" s="229">
        <v>0</v>
      </c>
      <c r="X17" s="229">
        <v>0</v>
      </c>
      <c r="Y17" s="229">
        <v>3.1493891375565818E-2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3.5538512968440782E-3</v>
      </c>
      <c r="T19" s="229">
        <v>7.4386072998379486E-3</v>
      </c>
      <c r="U19" s="229">
        <v>8.7089038020919107E-3</v>
      </c>
      <c r="V19" s="229">
        <v>6.7937060605485402E-3</v>
      </c>
      <c r="W19" s="229">
        <v>8.1759835563328647E-3</v>
      </c>
      <c r="X19" s="229">
        <v>1.9284285614024729E-2</v>
      </c>
      <c r="Y19" s="229">
        <v>5.2434457251738571E-2</v>
      </c>
      <c r="DA19" s="73" t="s">
        <v>2711</v>
      </c>
    </row>
    <row r="20" spans="1:105" ht="12" customHeight="1" x14ac:dyDescent="0.25">
      <c r="A20" s="46" t="s">
        <v>159</v>
      </c>
      <c r="B20" s="229">
        <v>0.33030784079564512</v>
      </c>
      <c r="C20" s="229">
        <v>0.40872211900765199</v>
      </c>
      <c r="D20" s="229">
        <v>0.27445657346246172</v>
      </c>
      <c r="E20" s="229">
        <v>0.20506440327031891</v>
      </c>
      <c r="F20" s="229">
        <v>0.20479087469158061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6.7348144677330482E-2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6.3878570498953234E-3</v>
      </c>
      <c r="T20" s="229">
        <v>1.879261275777339E-3</v>
      </c>
      <c r="U20" s="229">
        <v>1.7754032770592729E-3</v>
      </c>
      <c r="V20" s="229">
        <v>1.9758265989307492E-3</v>
      </c>
      <c r="W20" s="229">
        <v>2.0980646136104369E-3</v>
      </c>
      <c r="X20" s="229">
        <v>1.9787776810387329E-3</v>
      </c>
      <c r="Y20" s="229">
        <v>1.950844847943002E-3</v>
      </c>
      <c r="DA20" s="73" t="s">
        <v>2712</v>
      </c>
    </row>
    <row r="21" spans="1:105" ht="12" customHeight="1" x14ac:dyDescent="0.25">
      <c r="A21" s="46" t="s">
        <v>32</v>
      </c>
      <c r="B21" s="229">
        <v>0.46299287182432208</v>
      </c>
      <c r="C21" s="229">
        <v>7.7349900658186463E-2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9.7648038484739779E-5</v>
      </c>
      <c r="T22" s="229">
        <v>0</v>
      </c>
      <c r="U22" s="229">
        <v>0</v>
      </c>
      <c r="V22" s="229">
        <v>9.7648038474939229E-5</v>
      </c>
      <c r="W22" s="229">
        <v>9.7648038482953895E-5</v>
      </c>
      <c r="X22" s="229">
        <v>9.7648038483665647E-5</v>
      </c>
      <c r="Y22" s="229">
        <v>9.7648038477806035E-5</v>
      </c>
      <c r="DA22" s="73" t="s">
        <v>2714</v>
      </c>
    </row>
    <row r="23" spans="1:105" ht="12" customHeight="1" x14ac:dyDescent="0.25">
      <c r="A23" s="46" t="s">
        <v>35</v>
      </c>
      <c r="B23" s="229">
        <v>1.1516053520131491</v>
      </c>
      <c r="C23" s="229">
        <v>1.4587530618239131</v>
      </c>
      <c r="D23" s="229">
        <v>1.7367541742795209</v>
      </c>
      <c r="E23" s="229">
        <v>1.7316498129751849</v>
      </c>
      <c r="F23" s="229">
        <v>1.671502563993075</v>
      </c>
      <c r="G23" s="229">
        <v>1.196048620093175</v>
      </c>
      <c r="H23" s="229">
        <v>0.74361867095948619</v>
      </c>
      <c r="I23" s="229">
        <v>0.6984921910632057</v>
      </c>
      <c r="J23" s="229">
        <v>0.52853822963277841</v>
      </c>
      <c r="K23" s="229">
        <v>0.37181398684133438</v>
      </c>
      <c r="L23" s="229">
        <v>0.47893746272253418</v>
      </c>
      <c r="M23" s="229">
        <v>0.42652493557828131</v>
      </c>
      <c r="N23" s="229">
        <v>0.70918770909605477</v>
      </c>
      <c r="O23" s="229">
        <v>0.44756198623127158</v>
      </c>
      <c r="P23" s="229">
        <v>0.35581968419112081</v>
      </c>
      <c r="Q23" s="229">
        <v>0.27344863955324661</v>
      </c>
      <c r="R23" s="229">
        <v>0.29220708863513001</v>
      </c>
      <c r="S23" s="229">
        <v>0.28902061513888572</v>
      </c>
      <c r="T23" s="229">
        <v>0.27617168130332681</v>
      </c>
      <c r="U23" s="229">
        <v>0.26924829242125609</v>
      </c>
      <c r="V23" s="229">
        <v>0.24376616232539189</v>
      </c>
      <c r="W23" s="229">
        <v>0.28376037278232308</v>
      </c>
      <c r="X23" s="229">
        <v>0.2447088398884566</v>
      </c>
      <c r="Y23" s="229">
        <v>0.14162362075504861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2.9383922250013541E-2</v>
      </c>
      <c r="C25" s="229">
        <v>4.5211041822402397E-2</v>
      </c>
      <c r="D25" s="229">
        <v>2.9383922249864049E-2</v>
      </c>
      <c r="E25" s="229">
        <v>6.1030024058199239E-2</v>
      </c>
      <c r="F25" s="229">
        <v>6.1030024058006213E-2</v>
      </c>
      <c r="G25" s="229">
        <v>0.10397888632103899</v>
      </c>
      <c r="H25" s="229">
        <v>8.363554496720059E-2</v>
      </c>
      <c r="I25" s="229">
        <v>3.6162323588045733E-2</v>
      </c>
      <c r="J25" s="229">
        <v>2.9383922248508651E-2</v>
      </c>
      <c r="K25" s="229">
        <v>4.5211041820175137E-2</v>
      </c>
      <c r="L25" s="229">
        <v>2.9383922248532309E-2</v>
      </c>
      <c r="M25" s="229">
        <v>5.6505664938718128E-2</v>
      </c>
      <c r="N25" s="229">
        <v>1.1302760455279851E-2</v>
      </c>
      <c r="O25" s="229">
        <v>0</v>
      </c>
      <c r="P25" s="229">
        <v>0</v>
      </c>
      <c r="Q25" s="229">
        <v>1.130276045465284E-2</v>
      </c>
      <c r="R25" s="229">
        <v>2.034334134926935E-2</v>
      </c>
      <c r="S25" s="229">
        <v>2.8830583362619431E-2</v>
      </c>
      <c r="T25" s="229">
        <v>1.5233094003706E-2</v>
      </c>
      <c r="U25" s="229">
        <v>1.477740315600861E-2</v>
      </c>
      <c r="V25" s="229">
        <v>1.502152325206149E-2</v>
      </c>
      <c r="W25" s="229">
        <v>2.393190676486397E-2</v>
      </c>
      <c r="X25" s="229">
        <v>1.768243230208379E-2</v>
      </c>
      <c r="Y25" s="229">
        <v>1.5973591627661109E-2</v>
      </c>
      <c r="DA25" s="73" t="s">
        <v>2717</v>
      </c>
    </row>
    <row r="26" spans="1:105" ht="12" customHeight="1" x14ac:dyDescent="0.25">
      <c r="A26" s="46" t="s">
        <v>39</v>
      </c>
      <c r="B26" s="229">
        <v>0.53796745607051932</v>
      </c>
      <c r="C26" s="229">
        <v>0.48146179112780468</v>
      </c>
      <c r="D26" s="229">
        <v>0.4543319110984933</v>
      </c>
      <c r="E26" s="229">
        <v>0.45433191109885851</v>
      </c>
      <c r="F26" s="229">
        <v>0.41590740795050068</v>
      </c>
      <c r="G26" s="229">
        <v>0.36618014434549678</v>
      </c>
      <c r="H26" s="229">
        <v>0.4633724919840701</v>
      </c>
      <c r="I26" s="229">
        <v>0.4882401924578631</v>
      </c>
      <c r="J26" s="229">
        <v>0.19439283262105311</v>
      </c>
      <c r="K26" s="229">
        <v>9.0413946303809542E-2</v>
      </c>
      <c r="L26" s="229">
        <v>0.1062410658756127</v>
      </c>
      <c r="M26" s="229">
        <v>5.6505664938718128E-2</v>
      </c>
      <c r="N26" s="229">
        <v>6.555438317331494E-2</v>
      </c>
      <c r="O26" s="229">
        <v>4.7465084039886619E-2</v>
      </c>
      <c r="P26" s="229">
        <v>5.6505664936664202E-2</v>
      </c>
      <c r="Q26" s="229">
        <v>4.9727263598548233E-2</v>
      </c>
      <c r="R26" s="229">
        <v>4.7465084036115282E-2</v>
      </c>
      <c r="S26" s="229">
        <v>6.0191878389301713E-2</v>
      </c>
      <c r="T26" s="229">
        <v>7.2519943248412322E-2</v>
      </c>
      <c r="U26" s="229">
        <v>5.1240808190190668E-2</v>
      </c>
      <c r="V26" s="229">
        <v>4.4966921717709517E-2</v>
      </c>
      <c r="W26" s="229">
        <v>4.8840293914557457E-2</v>
      </c>
      <c r="X26" s="229">
        <v>2.9115390141212991E-2</v>
      </c>
      <c r="Y26" s="229">
        <v>2.6430069081326179E-2</v>
      </c>
      <c r="DA26" s="73" t="s">
        <v>2718</v>
      </c>
    </row>
    <row r="27" spans="1:105" ht="12" customHeight="1" x14ac:dyDescent="0.25">
      <c r="A27" s="57" t="s">
        <v>2719</v>
      </c>
      <c r="B27" s="261">
        <v>21.354188265106021</v>
      </c>
      <c r="C27" s="261">
        <v>21.007732272739641</v>
      </c>
      <c r="D27" s="261">
        <v>21.206875939267881</v>
      </c>
      <c r="E27" s="261">
        <v>20.842647286921771</v>
      </c>
      <c r="F27" s="261">
        <v>20.00246240089189</v>
      </c>
      <c r="G27" s="261">
        <v>14.58271061027247</v>
      </c>
      <c r="H27" s="261">
        <v>11.377329387203179</v>
      </c>
      <c r="I27" s="261">
        <v>10.39460501042748</v>
      </c>
      <c r="J27" s="261">
        <v>6.3946773682698934</v>
      </c>
      <c r="K27" s="261">
        <v>4.7354860383572719</v>
      </c>
      <c r="L27" s="261">
        <v>5.2237808321967769</v>
      </c>
      <c r="M27" s="261">
        <v>5.5860400575964224</v>
      </c>
      <c r="N27" s="261">
        <v>6.6813812481595223</v>
      </c>
      <c r="O27" s="261">
        <v>4.6048470821592966</v>
      </c>
      <c r="P27" s="261">
        <v>3.504765467586171</v>
      </c>
      <c r="Q27" s="261">
        <v>3.2336302228858349</v>
      </c>
      <c r="R27" s="261">
        <v>3.060131869174374</v>
      </c>
      <c r="S27" s="261">
        <v>3.3981126541903528</v>
      </c>
      <c r="T27" s="261">
        <v>3.2214359651387299</v>
      </c>
      <c r="U27" s="261">
        <v>2.9388818921961568</v>
      </c>
      <c r="V27" s="261">
        <v>2.6572851979414951</v>
      </c>
      <c r="W27" s="261">
        <v>3.1186862921964522</v>
      </c>
      <c r="X27" s="261">
        <v>2.6593726761550549</v>
      </c>
      <c r="Y27" s="261">
        <v>2.29503504531097</v>
      </c>
      <c r="DA27" s="70" t="s">
        <v>2720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0.41994557881492611</v>
      </c>
      <c r="H28" s="229">
        <v>0.40700236996174899</v>
      </c>
      <c r="I28" s="229">
        <v>0</v>
      </c>
      <c r="J28" s="229">
        <v>0</v>
      </c>
      <c r="K28" s="229">
        <v>0.4222547511520594</v>
      </c>
      <c r="L28" s="229">
        <v>0</v>
      </c>
      <c r="M28" s="229">
        <v>0.42752257146551209</v>
      </c>
      <c r="N28" s="229">
        <v>0</v>
      </c>
      <c r="O28" s="229">
        <v>0.39711698485445263</v>
      </c>
      <c r="P28" s="229">
        <v>0</v>
      </c>
      <c r="Q28" s="229">
        <v>0.39056158223103032</v>
      </c>
      <c r="R28" s="229">
        <v>0</v>
      </c>
      <c r="S28" s="229">
        <v>9.9411971344089231E-2</v>
      </c>
      <c r="T28" s="229">
        <v>4.8873974524716528E-2</v>
      </c>
      <c r="U28" s="229">
        <v>0</v>
      </c>
      <c r="V28" s="229">
        <v>0</v>
      </c>
      <c r="W28" s="229">
        <v>0</v>
      </c>
      <c r="X28" s="229">
        <v>0</v>
      </c>
      <c r="Y28" s="229">
        <v>0.26769807669230961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3.0207736023174659E-2</v>
      </c>
      <c r="T30" s="229">
        <v>6.3228162048622569E-2</v>
      </c>
      <c r="U30" s="229">
        <v>7.4025682317781269E-2</v>
      </c>
      <c r="V30" s="229">
        <v>5.7746501514662603E-2</v>
      </c>
      <c r="W30" s="229">
        <v>6.9495860228829365E-2</v>
      </c>
      <c r="X30" s="229">
        <v>0.16391642771921031</v>
      </c>
      <c r="Y30" s="229">
        <v>0.44569288663977791</v>
      </c>
      <c r="DA30" s="73" t="s">
        <v>2723</v>
      </c>
    </row>
    <row r="31" spans="1:105" ht="12" customHeight="1" x14ac:dyDescent="0.25">
      <c r="A31" s="46" t="s">
        <v>159</v>
      </c>
      <c r="B31" s="229">
        <v>2.8076166467629831</v>
      </c>
      <c r="C31" s="229">
        <v>3.4741380115650422</v>
      </c>
      <c r="D31" s="229">
        <v>2.332880874430924</v>
      </c>
      <c r="E31" s="229">
        <v>1.743047427797711</v>
      </c>
      <c r="F31" s="229">
        <v>1.740722434878436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0.57245922975730934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5.429678492411024E-2</v>
      </c>
      <c r="T31" s="229">
        <v>1.5973720844107388E-2</v>
      </c>
      <c r="U31" s="229">
        <v>1.509092785500383E-2</v>
      </c>
      <c r="V31" s="229">
        <v>1.6794526090911369E-2</v>
      </c>
      <c r="W31" s="229">
        <v>1.7833549215688721E-2</v>
      </c>
      <c r="X31" s="229">
        <v>1.6819610288829241E-2</v>
      </c>
      <c r="Y31" s="229">
        <v>1.658218120751552E-2</v>
      </c>
      <c r="DA31" s="73" t="s">
        <v>2724</v>
      </c>
    </row>
    <row r="32" spans="1:105" ht="12" customHeight="1" x14ac:dyDescent="0.25">
      <c r="A32" s="46" t="s">
        <v>32</v>
      </c>
      <c r="B32" s="229">
        <v>3.9354394105067381</v>
      </c>
      <c r="C32" s="229">
        <v>0.65747415559458477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8.3000832712028802E-4</v>
      </c>
      <c r="T33" s="229">
        <v>0</v>
      </c>
      <c r="U33" s="229">
        <v>0</v>
      </c>
      <c r="V33" s="229">
        <v>8.3000832703698324E-4</v>
      </c>
      <c r="W33" s="229">
        <v>8.3000832710510833E-4</v>
      </c>
      <c r="X33" s="229">
        <v>8.3000832711115807E-4</v>
      </c>
      <c r="Y33" s="229">
        <v>8.3000832706135144E-4</v>
      </c>
      <c r="DA33" s="73" t="s">
        <v>2726</v>
      </c>
    </row>
    <row r="34" spans="1:105" ht="12" customHeight="1" x14ac:dyDescent="0.25">
      <c r="A34" s="46" t="s">
        <v>35</v>
      </c>
      <c r="B34" s="229">
        <v>9.7886454921117654</v>
      </c>
      <c r="C34" s="229">
        <v>12.399401025503259</v>
      </c>
      <c r="D34" s="229">
        <v>14.76241048137592</v>
      </c>
      <c r="E34" s="229">
        <v>14.71902341028907</v>
      </c>
      <c r="F34" s="229">
        <v>14.20777179394114</v>
      </c>
      <c r="G34" s="229">
        <v>10.16641327079199</v>
      </c>
      <c r="H34" s="229">
        <v>6.3207587031556329</v>
      </c>
      <c r="I34" s="229">
        <v>5.9371836240372486</v>
      </c>
      <c r="J34" s="229">
        <v>4.4925749518786171</v>
      </c>
      <c r="K34" s="229">
        <v>3.1604188881513431</v>
      </c>
      <c r="L34" s="229">
        <v>4.0709684331415437</v>
      </c>
      <c r="M34" s="229">
        <v>3.6254619524153919</v>
      </c>
      <c r="N34" s="229">
        <v>6.0280955273164656</v>
      </c>
      <c r="O34" s="229">
        <v>3.8042768829658078</v>
      </c>
      <c r="P34" s="229">
        <v>3.0244673156245261</v>
      </c>
      <c r="Q34" s="229">
        <v>2.3243134362025959</v>
      </c>
      <c r="R34" s="229">
        <v>2.483760253398605</v>
      </c>
      <c r="S34" s="229">
        <v>2.456675228680528</v>
      </c>
      <c r="T34" s="229">
        <v>2.3474592910782781</v>
      </c>
      <c r="U34" s="229">
        <v>2.2886104855806781</v>
      </c>
      <c r="V34" s="229">
        <v>2.0720123797658312</v>
      </c>
      <c r="W34" s="229">
        <v>2.4119631686497471</v>
      </c>
      <c r="X34" s="229">
        <v>2.080025139051882</v>
      </c>
      <c r="Y34" s="229">
        <v>1.2038007764179131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0.24976333912511511</v>
      </c>
      <c r="C36" s="229">
        <v>0.38429385549042028</v>
      </c>
      <c r="D36" s="229">
        <v>0.24976333912384441</v>
      </c>
      <c r="E36" s="229">
        <v>0.51875520449469348</v>
      </c>
      <c r="F36" s="229">
        <v>0.51875520449305279</v>
      </c>
      <c r="G36" s="229">
        <v>0.88382053372883185</v>
      </c>
      <c r="H36" s="229">
        <v>0.71090213222120524</v>
      </c>
      <c r="I36" s="229">
        <v>0.30737975049838873</v>
      </c>
      <c r="J36" s="229">
        <v>0.2497633391123236</v>
      </c>
      <c r="K36" s="229">
        <v>0.3842938554714887</v>
      </c>
      <c r="L36" s="229">
        <v>0.24976333911252471</v>
      </c>
      <c r="M36" s="229">
        <v>0.4802981519791043</v>
      </c>
      <c r="N36" s="229">
        <v>9.6073463869878695E-2</v>
      </c>
      <c r="O36" s="229">
        <v>0</v>
      </c>
      <c r="P36" s="229">
        <v>0</v>
      </c>
      <c r="Q36" s="229">
        <v>9.6073463864549166E-2</v>
      </c>
      <c r="R36" s="229">
        <v>0.17291840146878959</v>
      </c>
      <c r="S36" s="229">
        <v>0.24505995858226509</v>
      </c>
      <c r="T36" s="229">
        <v>0.12948129903150099</v>
      </c>
      <c r="U36" s="229">
        <v>0.1256079268260733</v>
      </c>
      <c r="V36" s="229">
        <v>0.12768294764252261</v>
      </c>
      <c r="W36" s="229">
        <v>0.20342120750134371</v>
      </c>
      <c r="X36" s="229">
        <v>0.15030067456771229</v>
      </c>
      <c r="Y36" s="229">
        <v>0.1357755288351194</v>
      </c>
      <c r="DA36" s="73" t="s">
        <v>2729</v>
      </c>
    </row>
    <row r="37" spans="1:105" ht="12" customHeight="1" x14ac:dyDescent="0.25">
      <c r="A37" s="46" t="s">
        <v>39</v>
      </c>
      <c r="B37" s="229">
        <v>4.5727233765994146</v>
      </c>
      <c r="C37" s="229">
        <v>4.0924252245863393</v>
      </c>
      <c r="D37" s="229">
        <v>3.8618212443371931</v>
      </c>
      <c r="E37" s="229">
        <v>3.8618212443402982</v>
      </c>
      <c r="F37" s="229">
        <v>3.5352129675792572</v>
      </c>
      <c r="G37" s="229">
        <v>3.1125312269367229</v>
      </c>
      <c r="H37" s="229">
        <v>3.9386661818645958</v>
      </c>
      <c r="I37" s="229">
        <v>4.1500416358918377</v>
      </c>
      <c r="J37" s="229">
        <v>1.652339077278953</v>
      </c>
      <c r="K37" s="229">
        <v>0.76851854358238114</v>
      </c>
      <c r="L37" s="229">
        <v>0.90304905994270868</v>
      </c>
      <c r="M37" s="229">
        <v>0.4802981519791043</v>
      </c>
      <c r="N37" s="229">
        <v>0.557212256973177</v>
      </c>
      <c r="O37" s="229">
        <v>0.40345321433903619</v>
      </c>
      <c r="P37" s="229">
        <v>0.4802981519616456</v>
      </c>
      <c r="Q37" s="229">
        <v>0.42268174058765989</v>
      </c>
      <c r="R37" s="229">
        <v>0.40345321430697978</v>
      </c>
      <c r="S37" s="229">
        <v>0.51163096630906446</v>
      </c>
      <c r="T37" s="229">
        <v>0.61641951761150471</v>
      </c>
      <c r="U37" s="229">
        <v>0.43554686961662098</v>
      </c>
      <c r="V37" s="229">
        <v>0.38221883460053102</v>
      </c>
      <c r="W37" s="229">
        <v>0.41514249827373861</v>
      </c>
      <c r="X37" s="229">
        <v>0.24748081620031051</v>
      </c>
      <c r="Y37" s="229">
        <v>0.22465558719127249</v>
      </c>
      <c r="DA37" s="73" t="s">
        <v>2730</v>
      </c>
    </row>
    <row r="38" spans="1:105" ht="12" customHeight="1" x14ac:dyDescent="0.25">
      <c r="A38" s="57" t="s">
        <v>2731</v>
      </c>
      <c r="B38" s="261">
        <v>4.7152646126962976</v>
      </c>
      <c r="C38" s="261">
        <v>4.6950685792653308</v>
      </c>
      <c r="D38" s="261">
        <v>4.5394744415939066</v>
      </c>
      <c r="E38" s="261">
        <v>4.5142011421486323</v>
      </c>
      <c r="F38" s="261">
        <v>4.0574413395880491</v>
      </c>
      <c r="G38" s="261">
        <v>2.4460000454872768</v>
      </c>
      <c r="H38" s="261">
        <v>2.1087558786690632</v>
      </c>
      <c r="I38" s="261">
        <v>2.1824895028708422</v>
      </c>
      <c r="J38" s="261">
        <v>1.482282327162161</v>
      </c>
      <c r="K38" s="261">
        <v>1.07958403182234</v>
      </c>
      <c r="L38" s="261">
        <v>0.85997310969402074</v>
      </c>
      <c r="M38" s="261">
        <v>0.90301083077938149</v>
      </c>
      <c r="N38" s="261">
        <v>0.78048441775618571</v>
      </c>
      <c r="O38" s="261">
        <v>0.87802300651488185</v>
      </c>
      <c r="P38" s="261">
        <v>0.70581431514261916</v>
      </c>
      <c r="Q38" s="261">
        <v>0.61956536222754732</v>
      </c>
      <c r="R38" s="261">
        <v>0.64005555271800918</v>
      </c>
      <c r="S38" s="261">
        <v>0.6436554339714794</v>
      </c>
      <c r="T38" s="261">
        <v>0.62761805597242071</v>
      </c>
      <c r="U38" s="261">
        <v>0.59783081614017686</v>
      </c>
      <c r="V38" s="261">
        <v>0.52812923039352877</v>
      </c>
      <c r="W38" s="261">
        <v>0.54436952178486575</v>
      </c>
      <c r="X38" s="261">
        <v>0.48446697934502841</v>
      </c>
      <c r="Y38" s="261">
        <v>0.44044732836721429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14.07070011788128</v>
      </c>
      <c r="C39" s="261">
        <f t="shared" si="0"/>
        <v>13.93702248204923</v>
      </c>
      <c r="D39" s="261">
        <f t="shared" si="0"/>
        <v>13.762392476507642</v>
      </c>
      <c r="E39" s="261">
        <f t="shared" si="0"/>
        <v>13.599295354269037</v>
      </c>
      <c r="F39" s="261">
        <f t="shared" si="0"/>
        <v>12.617789799280477</v>
      </c>
      <c r="G39" s="261">
        <f t="shared" si="0"/>
        <v>8.3471985042939245</v>
      </c>
      <c r="H39" s="261">
        <f t="shared" si="0"/>
        <v>6.7703196349488906</v>
      </c>
      <c r="I39" s="261">
        <f t="shared" si="0"/>
        <v>6.5842347958505236</v>
      </c>
      <c r="J39" s="261">
        <f t="shared" si="0"/>
        <v>4.3085603158709365</v>
      </c>
      <c r="K39" s="261">
        <f t="shared" si="0"/>
        <v>3.1711791446700666</v>
      </c>
      <c r="L39" s="261">
        <f t="shared" si="0"/>
        <v>2.9738370792479474</v>
      </c>
      <c r="M39" s="261">
        <f t="shared" si="0"/>
        <v>3.1626752178510653</v>
      </c>
      <c r="N39" s="261">
        <f t="shared" si="0"/>
        <v>3.3202016110606118</v>
      </c>
      <c r="O39" s="261">
        <f t="shared" si="0"/>
        <v>2.8311862820251807</v>
      </c>
      <c r="P39" s="261">
        <f t="shared" si="0"/>
        <v>2.2096815620728396</v>
      </c>
      <c r="Q39" s="261">
        <f t="shared" si="0"/>
        <v>1.9863232335453902</v>
      </c>
      <c r="R39" s="261">
        <f t="shared" si="0"/>
        <v>1.9625393789371794</v>
      </c>
      <c r="S39" s="261">
        <f t="shared" si="0"/>
        <v>2.0686845867382333</v>
      </c>
      <c r="T39" s="261">
        <f t="shared" si="0"/>
        <v>1.9879899814168727</v>
      </c>
      <c r="U39" s="261">
        <f t="shared" si="0"/>
        <v>1.8577206383671032</v>
      </c>
      <c r="V39" s="261">
        <f t="shared" si="0"/>
        <v>1.6598111645981533</v>
      </c>
      <c r="W39" s="261">
        <f t="shared" si="0"/>
        <v>1.8270954697857296</v>
      </c>
      <c r="X39" s="261">
        <f t="shared" si="0"/>
        <v>1.5943665579171924</v>
      </c>
      <c r="Y39" s="261">
        <f t="shared" si="0"/>
        <v>1.4114676308550207</v>
      </c>
      <c r="DA39" s="70"/>
    </row>
    <row r="40" spans="1:105" ht="12" customHeight="1" x14ac:dyDescent="0.25">
      <c r="A40" s="60" t="s">
        <v>2734</v>
      </c>
      <c r="B40" s="329">
        <v>3.8899701353879799</v>
      </c>
      <c r="C40" s="329">
        <v>3.8318969476539029</v>
      </c>
      <c r="D40" s="329">
        <v>3.8797937288863338</v>
      </c>
      <c r="E40" s="329">
        <v>3.8026082057072861</v>
      </c>
      <c r="F40" s="329">
        <v>3.653145856984247</v>
      </c>
      <c r="G40" s="329">
        <v>2.6261425524510762</v>
      </c>
      <c r="H40" s="329">
        <v>1.987991742823177</v>
      </c>
      <c r="I40" s="329">
        <v>1.8079345771753861</v>
      </c>
      <c r="J40" s="329">
        <v>1.148093322511329</v>
      </c>
      <c r="K40" s="329">
        <v>0.85953221294724436</v>
      </c>
      <c r="L40" s="329">
        <v>0.95026846701738221</v>
      </c>
      <c r="M40" s="329">
        <v>1.025182712719316</v>
      </c>
      <c r="N40" s="329">
        <v>1.2401681336675769</v>
      </c>
      <c r="O40" s="329">
        <v>0.85657421919708898</v>
      </c>
      <c r="P40" s="329">
        <v>0.64706656221777248</v>
      </c>
      <c r="Q40" s="329">
        <v>0.59493689095702396</v>
      </c>
      <c r="R40" s="329">
        <v>0.56032981942518045</v>
      </c>
      <c r="S40" s="329">
        <v>0.61833510255233393</v>
      </c>
      <c r="T40" s="329">
        <v>0.58532376603848801</v>
      </c>
      <c r="U40" s="329">
        <v>0.53789738751169291</v>
      </c>
      <c r="V40" s="329">
        <v>0.4862060190047075</v>
      </c>
      <c r="W40" s="329">
        <v>0.56975414165699945</v>
      </c>
      <c r="X40" s="329">
        <v>0.48995686102987979</v>
      </c>
      <c r="Y40" s="329">
        <v>0.42280468915421598</v>
      </c>
      <c r="DA40" s="72" t="s">
        <v>2735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0.1041752853749639</v>
      </c>
      <c r="H41" s="230">
        <v>0.1202654704886105</v>
      </c>
      <c r="I41" s="230">
        <v>0</v>
      </c>
      <c r="J41" s="230">
        <v>0</v>
      </c>
      <c r="K41" s="230">
        <v>0.10130466719145161</v>
      </c>
      <c r="L41" s="230">
        <v>0</v>
      </c>
      <c r="M41" s="230">
        <v>9.4756043508043689E-2</v>
      </c>
      <c r="N41" s="230">
        <v>0</v>
      </c>
      <c r="O41" s="230">
        <v>8.0963647287866536E-2</v>
      </c>
      <c r="P41" s="230">
        <v>0</v>
      </c>
      <c r="Q41" s="230">
        <v>8.5587547081208651E-2</v>
      </c>
      <c r="R41" s="230">
        <v>0</v>
      </c>
      <c r="S41" s="230">
        <v>2.3278839741780431E-2</v>
      </c>
      <c r="T41" s="230">
        <v>1.15559251289401E-2</v>
      </c>
      <c r="U41" s="230">
        <v>0</v>
      </c>
      <c r="V41" s="230">
        <v>0</v>
      </c>
      <c r="W41" s="230">
        <v>0</v>
      </c>
      <c r="X41" s="230">
        <v>0</v>
      </c>
      <c r="Y41" s="230">
        <v>5.8530110927874079E-2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7.0736052845339834E-3</v>
      </c>
      <c r="T42" s="295">
        <v>1.494987698012702E-2</v>
      </c>
      <c r="U42" s="295">
        <v>1.6746337794029859E-2</v>
      </c>
      <c r="V42" s="295">
        <v>1.307989659911382E-2</v>
      </c>
      <c r="W42" s="295">
        <v>1.5842704667887848E-2</v>
      </c>
      <c r="X42" s="295">
        <v>3.5524308897138659E-2</v>
      </c>
      <c r="Y42" s="295">
        <v>9.7447297407273537E-2</v>
      </c>
      <c r="DA42" s="122" t="s">
        <v>2737</v>
      </c>
    </row>
    <row r="43" spans="1:105" ht="12" customHeight="1" x14ac:dyDescent="0.25">
      <c r="A43" s="59" t="s">
        <v>159</v>
      </c>
      <c r="B43" s="295">
        <v>0.66064251613196878</v>
      </c>
      <c r="C43" s="295">
        <v>0.80530689118033683</v>
      </c>
      <c r="D43" s="295">
        <v>0.52944968286729599</v>
      </c>
      <c r="E43" s="295">
        <v>0.40263017436091098</v>
      </c>
      <c r="F43" s="295">
        <v>0.39872810936875219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0.12687978437143299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1.271442601583047E-2</v>
      </c>
      <c r="T43" s="295">
        <v>3.7768796972250229E-3</v>
      </c>
      <c r="U43" s="295">
        <v>3.4139202446030639E-3</v>
      </c>
      <c r="V43" s="295">
        <v>3.804051482572715E-3</v>
      </c>
      <c r="W43" s="295">
        <v>4.0654458046005338E-3</v>
      </c>
      <c r="X43" s="295">
        <v>3.6451808994604918E-3</v>
      </c>
      <c r="Y43" s="295">
        <v>3.625565478445867E-3</v>
      </c>
      <c r="DA43" s="122" t="s">
        <v>2738</v>
      </c>
    </row>
    <row r="44" spans="1:105" ht="12" customHeight="1" x14ac:dyDescent="0.25">
      <c r="A44" s="59" t="s">
        <v>32</v>
      </c>
      <c r="B44" s="295">
        <v>0.9260233576544844</v>
      </c>
      <c r="C44" s="295">
        <v>0.15240283100750379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2739</v>
      </c>
    </row>
    <row r="45" spans="1:105" ht="12" customHeight="1" x14ac:dyDescent="0.25">
      <c r="A45" s="59" t="s">
        <v>35</v>
      </c>
      <c r="B45" s="295">
        <v>2.303304261601526</v>
      </c>
      <c r="C45" s="295">
        <v>2.8741872254660632</v>
      </c>
      <c r="D45" s="295">
        <v>3.3503440460190381</v>
      </c>
      <c r="E45" s="295">
        <v>3.3999780313463752</v>
      </c>
      <c r="F45" s="295">
        <v>3.254417747615495</v>
      </c>
      <c r="G45" s="295">
        <v>2.521967267076112</v>
      </c>
      <c r="H45" s="295">
        <v>1.8677262723345669</v>
      </c>
      <c r="I45" s="295">
        <v>1.8079345771753861</v>
      </c>
      <c r="J45" s="295">
        <v>1.148093322511329</v>
      </c>
      <c r="K45" s="295">
        <v>0.75822754575579276</v>
      </c>
      <c r="L45" s="295">
        <v>0.95026846701738221</v>
      </c>
      <c r="M45" s="295">
        <v>0.80354688483983927</v>
      </c>
      <c r="N45" s="295">
        <v>1.2401681336675769</v>
      </c>
      <c r="O45" s="295">
        <v>0.77561057190922245</v>
      </c>
      <c r="P45" s="295">
        <v>0.64706656221777248</v>
      </c>
      <c r="Q45" s="295">
        <v>0.50934934387581532</v>
      </c>
      <c r="R45" s="295">
        <v>0.56032981942518045</v>
      </c>
      <c r="S45" s="295">
        <v>0.57526823151018902</v>
      </c>
      <c r="T45" s="295">
        <v>0.55504108423219589</v>
      </c>
      <c r="U45" s="295">
        <v>0.51773712947305994</v>
      </c>
      <c r="V45" s="295">
        <v>0.46932207092302097</v>
      </c>
      <c r="W45" s="295">
        <v>0.54984599118451105</v>
      </c>
      <c r="X45" s="295">
        <v>0.45078737123328072</v>
      </c>
      <c r="Y45" s="295">
        <v>0.26320171534062248</v>
      </c>
      <c r="DA45" s="122" t="s">
        <v>2740</v>
      </c>
    </row>
    <row r="46" spans="1:105" ht="12" customHeight="1" x14ac:dyDescent="0.25">
      <c r="A46" s="60" t="s">
        <v>2741</v>
      </c>
      <c r="B46" s="329">
        <v>2.6797412724838932</v>
      </c>
      <c r="C46" s="329">
        <v>2.6362644420692898</v>
      </c>
      <c r="D46" s="329">
        <v>2.6612550198296958</v>
      </c>
      <c r="E46" s="329">
        <v>2.6155478948294002</v>
      </c>
      <c r="F46" s="329">
        <v>2.5101129287393742</v>
      </c>
      <c r="G46" s="329">
        <v>1.8299872138381139</v>
      </c>
      <c r="H46" s="329">
        <v>1.427743295649027</v>
      </c>
      <c r="I46" s="329">
        <v>1.3044210209163889</v>
      </c>
      <c r="J46" s="329">
        <v>0.80246931680249656</v>
      </c>
      <c r="K46" s="329">
        <v>0.5942570714801283</v>
      </c>
      <c r="L46" s="329">
        <v>0.6555332809031249</v>
      </c>
      <c r="M46" s="329">
        <v>0.700993262129747</v>
      </c>
      <c r="N46" s="329">
        <v>0.83844784290629293</v>
      </c>
      <c r="O46" s="329">
        <v>0.577863163251363</v>
      </c>
      <c r="P46" s="329">
        <v>0.43981370573630402</v>
      </c>
      <c r="Q46" s="329">
        <v>0.40578889071508528</v>
      </c>
      <c r="R46" s="329">
        <v>0.38401654828854892</v>
      </c>
      <c r="S46" s="329">
        <v>0.42642982327094658</v>
      </c>
      <c r="T46" s="329">
        <v>0.4042586309193702</v>
      </c>
      <c r="U46" s="329">
        <v>0.36880086490304731</v>
      </c>
      <c r="V46" s="329">
        <v>0.3334632405259918</v>
      </c>
      <c r="W46" s="329">
        <v>0.39136455431484901</v>
      </c>
      <c r="X46" s="329">
        <v>0.33372519857632071</v>
      </c>
      <c r="Y46" s="329">
        <v>0.28800439784294518</v>
      </c>
      <c r="DA46" s="72" t="s">
        <v>2742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5.269905302775546E-2</v>
      </c>
      <c r="H47" s="229">
        <v>5.1074807210886163E-2</v>
      </c>
      <c r="I47" s="229">
        <v>0</v>
      </c>
      <c r="J47" s="229">
        <v>0</v>
      </c>
      <c r="K47" s="229">
        <v>5.2988831517121193E-2</v>
      </c>
      <c r="L47" s="229">
        <v>0</v>
      </c>
      <c r="M47" s="229">
        <v>5.3649891321162303E-2</v>
      </c>
      <c r="N47" s="229">
        <v>0</v>
      </c>
      <c r="O47" s="229">
        <v>4.9834288295460723E-2</v>
      </c>
      <c r="P47" s="229">
        <v>0</v>
      </c>
      <c r="Q47" s="229">
        <v>4.9011649534874399E-2</v>
      </c>
      <c r="R47" s="229">
        <v>0</v>
      </c>
      <c r="S47" s="229">
        <v>1.247522777651317E-2</v>
      </c>
      <c r="T47" s="229">
        <v>6.133204646238938E-3</v>
      </c>
      <c r="U47" s="229">
        <v>0</v>
      </c>
      <c r="V47" s="229">
        <v>0</v>
      </c>
      <c r="W47" s="229">
        <v>0</v>
      </c>
      <c r="X47" s="229">
        <v>0</v>
      </c>
      <c r="Y47" s="229">
        <v>3.3593484133936882E-2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3.7907747166336862E-3</v>
      </c>
      <c r="T49" s="229">
        <v>7.9345144531604815E-3</v>
      </c>
      <c r="U49" s="229">
        <v>9.2894973888980447E-3</v>
      </c>
      <c r="V49" s="229">
        <v>7.2466197979184476E-3</v>
      </c>
      <c r="W49" s="229">
        <v>8.7210491267550577E-3</v>
      </c>
      <c r="X49" s="229">
        <v>2.0569904654959729E-2</v>
      </c>
      <c r="Y49" s="229">
        <v>5.5930087735187817E-2</v>
      </c>
      <c r="DA49" s="73" t="s">
        <v>2745</v>
      </c>
    </row>
    <row r="50" spans="1:105" ht="12" customHeight="1" x14ac:dyDescent="0.25">
      <c r="A50" s="64" t="s">
        <v>159</v>
      </c>
      <c r="B50" s="229">
        <v>0.35232836351535479</v>
      </c>
      <c r="C50" s="229">
        <v>0.43597026027482899</v>
      </c>
      <c r="D50" s="229">
        <v>0.29275367835995919</v>
      </c>
      <c r="E50" s="229">
        <v>0.21873536348834019</v>
      </c>
      <c r="F50" s="229">
        <v>0.2184435996710194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7.183802098915254E-2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6.8137141865550156E-3</v>
      </c>
      <c r="T50" s="229">
        <v>2.0045453608291629E-3</v>
      </c>
      <c r="U50" s="229">
        <v>1.8937634955298931E-3</v>
      </c>
      <c r="V50" s="229">
        <v>2.1075483721927999E-3</v>
      </c>
      <c r="W50" s="229">
        <v>2.237935587851134E-3</v>
      </c>
      <c r="X50" s="229">
        <v>2.110696193107984E-3</v>
      </c>
      <c r="Y50" s="229">
        <v>2.0809011711392018E-3</v>
      </c>
      <c r="DA50" s="73" t="s">
        <v>2746</v>
      </c>
    </row>
    <row r="51" spans="1:105" ht="12" customHeight="1" x14ac:dyDescent="0.25">
      <c r="A51" s="64" t="s">
        <v>32</v>
      </c>
      <c r="B51" s="229">
        <v>0.49385906327927698</v>
      </c>
      <c r="C51" s="229">
        <v>8.2506560702065593E-2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1.041579077170558E-4</v>
      </c>
      <c r="T52" s="229">
        <v>0</v>
      </c>
      <c r="U52" s="229">
        <v>0</v>
      </c>
      <c r="V52" s="229">
        <v>1.041579077066019E-4</v>
      </c>
      <c r="W52" s="229">
        <v>1.0415790771515081E-4</v>
      </c>
      <c r="X52" s="229">
        <v>1.0415790771591E-4</v>
      </c>
      <c r="Y52" s="229">
        <v>1.041579077096598E-4</v>
      </c>
      <c r="DA52" s="73" t="s">
        <v>2748</v>
      </c>
    </row>
    <row r="53" spans="1:105" ht="12" customHeight="1" x14ac:dyDescent="0.25">
      <c r="A53" s="64" t="s">
        <v>35</v>
      </c>
      <c r="B53" s="229">
        <v>1.228379042147359</v>
      </c>
      <c r="C53" s="229">
        <v>1.5560032659455081</v>
      </c>
      <c r="D53" s="229">
        <v>1.852537785898156</v>
      </c>
      <c r="E53" s="229">
        <v>1.8470931338401979</v>
      </c>
      <c r="F53" s="229">
        <v>1.782936068259281</v>
      </c>
      <c r="G53" s="229">
        <v>1.2757851947660539</v>
      </c>
      <c r="H53" s="229">
        <v>0.79319324902345212</v>
      </c>
      <c r="I53" s="229">
        <v>0.74505833713408609</v>
      </c>
      <c r="J53" s="229">
        <v>0.56377411160829716</v>
      </c>
      <c r="K53" s="229">
        <v>0.39660158596409012</v>
      </c>
      <c r="L53" s="229">
        <v>0.51086662690403684</v>
      </c>
      <c r="M53" s="229">
        <v>0.45495993128350021</v>
      </c>
      <c r="N53" s="229">
        <v>0.75646688970245857</v>
      </c>
      <c r="O53" s="229">
        <v>0.4773994519800232</v>
      </c>
      <c r="P53" s="229">
        <v>0.3795409964705288</v>
      </c>
      <c r="Q53" s="229">
        <v>0.29167854885679639</v>
      </c>
      <c r="R53" s="229">
        <v>0.31168756121080532</v>
      </c>
      <c r="S53" s="229">
        <v>0.30828865614814499</v>
      </c>
      <c r="T53" s="229">
        <v>0.29458312672354869</v>
      </c>
      <c r="U53" s="229">
        <v>0.28719817858267338</v>
      </c>
      <c r="V53" s="229">
        <v>0.26001723981375152</v>
      </c>
      <c r="W53" s="229">
        <v>0.30267773096781142</v>
      </c>
      <c r="X53" s="229">
        <v>0.26102276254768708</v>
      </c>
      <c r="Y53" s="229">
        <v>0.15106519547205191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3.1342850400014451E-2</v>
      </c>
      <c r="C55" s="229">
        <v>4.8225111277229248E-2</v>
      </c>
      <c r="D55" s="229">
        <v>3.1342850399854988E-2</v>
      </c>
      <c r="E55" s="229">
        <v>6.5098692328745877E-2</v>
      </c>
      <c r="F55" s="229">
        <v>6.5098692328539973E-2</v>
      </c>
      <c r="G55" s="229">
        <v>0.11091081207577499</v>
      </c>
      <c r="H55" s="229">
        <v>8.9211247965014007E-2</v>
      </c>
      <c r="I55" s="229">
        <v>3.857314516058212E-2</v>
      </c>
      <c r="J55" s="229">
        <v>3.1342850398409249E-2</v>
      </c>
      <c r="K55" s="229">
        <v>4.8225111274853502E-2</v>
      </c>
      <c r="L55" s="229">
        <v>3.1342850398434471E-2</v>
      </c>
      <c r="M55" s="229">
        <v>6.0272709267966032E-2</v>
      </c>
      <c r="N55" s="229">
        <v>1.2056277818965171E-2</v>
      </c>
      <c r="O55" s="229">
        <v>0</v>
      </c>
      <c r="P55" s="229">
        <v>0</v>
      </c>
      <c r="Q55" s="229">
        <v>1.2056277818296371E-2</v>
      </c>
      <c r="R55" s="229">
        <v>2.1699564105887321E-2</v>
      </c>
      <c r="S55" s="229">
        <v>3.0752622253460749E-2</v>
      </c>
      <c r="T55" s="229">
        <v>1.624863360395307E-2</v>
      </c>
      <c r="U55" s="229">
        <v>1.5762563366409198E-2</v>
      </c>
      <c r="V55" s="229">
        <v>1.6022958135532259E-2</v>
      </c>
      <c r="W55" s="229">
        <v>2.5527367215854899E-2</v>
      </c>
      <c r="X55" s="229">
        <v>1.8861261122222719E-2</v>
      </c>
      <c r="Y55" s="229">
        <v>1.7038497736171849E-2</v>
      </c>
      <c r="DA55" s="73" t="s">
        <v>2751</v>
      </c>
    </row>
    <row r="56" spans="1:105" ht="12" customHeight="1" x14ac:dyDescent="0.25">
      <c r="A56" s="64" t="s">
        <v>39</v>
      </c>
      <c r="B56" s="229">
        <v>0.57383195314188751</v>
      </c>
      <c r="C56" s="229">
        <v>0.51355924386965845</v>
      </c>
      <c r="D56" s="229">
        <v>0.48462070517172628</v>
      </c>
      <c r="E56" s="229">
        <v>0.48462070517211581</v>
      </c>
      <c r="F56" s="229">
        <v>0.44363456848053417</v>
      </c>
      <c r="G56" s="229">
        <v>0.39059215396853009</v>
      </c>
      <c r="H56" s="229">
        <v>0.49426399144967498</v>
      </c>
      <c r="I56" s="229">
        <v>0.52078953862172095</v>
      </c>
      <c r="J56" s="229">
        <v>0.20735235479579009</v>
      </c>
      <c r="K56" s="229">
        <v>9.6441542724063536E-2</v>
      </c>
      <c r="L56" s="229">
        <v>0.11332380360065369</v>
      </c>
      <c r="M56" s="229">
        <v>6.0272709267966032E-2</v>
      </c>
      <c r="N56" s="229">
        <v>6.9924675384869281E-2</v>
      </c>
      <c r="O56" s="229">
        <v>5.0629422975879072E-2</v>
      </c>
      <c r="P56" s="229">
        <v>6.0272709265775153E-2</v>
      </c>
      <c r="Q56" s="229">
        <v>5.3042414505118117E-2</v>
      </c>
      <c r="R56" s="229">
        <v>5.0629422971856283E-2</v>
      </c>
      <c r="S56" s="229">
        <v>6.4204670281921866E-2</v>
      </c>
      <c r="T56" s="229">
        <v>7.735460613163983E-2</v>
      </c>
      <c r="U56" s="229">
        <v>5.4656862069536773E-2</v>
      </c>
      <c r="V56" s="229">
        <v>4.7964716498890177E-2</v>
      </c>
      <c r="W56" s="229">
        <v>5.2096313508861312E-2</v>
      </c>
      <c r="X56" s="229">
        <v>3.1056416150627202E-2</v>
      </c>
      <c r="Y56" s="229">
        <v>2.8192073686747931E-2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7.5009887100094081</v>
      </c>
      <c r="C58" s="329">
        <v>7.4688610923260361</v>
      </c>
      <c r="D58" s="329">
        <v>7.2213437277916128</v>
      </c>
      <c r="E58" s="329">
        <v>7.1811392537323506</v>
      </c>
      <c r="F58" s="329">
        <v>6.4545310135568563</v>
      </c>
      <c r="G58" s="329">
        <v>3.891068738004734</v>
      </c>
      <c r="H58" s="329">
        <v>3.3545845964766872</v>
      </c>
      <c r="I58" s="329">
        <v>3.471879197758748</v>
      </c>
      <c r="J58" s="329">
        <v>2.3579976765571109</v>
      </c>
      <c r="K58" s="329">
        <v>1.717389860242694</v>
      </c>
      <c r="L58" s="329">
        <v>1.36803533132744</v>
      </c>
      <c r="M58" s="329">
        <v>1.436499243002002</v>
      </c>
      <c r="N58" s="329">
        <v>1.241585634486742</v>
      </c>
      <c r="O58" s="329">
        <v>1.396748899576729</v>
      </c>
      <c r="P58" s="329">
        <v>1.1228012941187631</v>
      </c>
      <c r="Q58" s="329">
        <v>0.98559745187328096</v>
      </c>
      <c r="R58" s="329">
        <v>1.0181930112234501</v>
      </c>
      <c r="S58" s="329">
        <v>1.023919660914953</v>
      </c>
      <c r="T58" s="329">
        <v>0.99840758445901445</v>
      </c>
      <c r="U58" s="329">
        <v>0.95102238595236299</v>
      </c>
      <c r="V58" s="329">
        <v>0.8401419050674539</v>
      </c>
      <c r="W58" s="329">
        <v>0.86597677381388105</v>
      </c>
      <c r="X58" s="329">
        <v>0.77068449831099195</v>
      </c>
      <c r="Y58" s="329">
        <v>0.70065854385785953</v>
      </c>
      <c r="DA58" s="72" t="s">
        <v>2756</v>
      </c>
    </row>
    <row r="59" spans="1:105" ht="12" customHeight="1" x14ac:dyDescent="0.25">
      <c r="A59" s="132" t="s">
        <v>2757</v>
      </c>
      <c r="B59" s="316">
        <v>1.7303039824523569</v>
      </c>
      <c r="C59" s="316">
        <v>1.7228928867990509</v>
      </c>
      <c r="D59" s="316">
        <v>1.665796376173923</v>
      </c>
      <c r="E59" s="316">
        <v>1.656522137234687</v>
      </c>
      <c r="F59" s="316">
        <v>1.4889104822563679</v>
      </c>
      <c r="G59" s="316">
        <v>0.89757923837176579</v>
      </c>
      <c r="H59" s="316">
        <v>0.77382479979091479</v>
      </c>
      <c r="I59" s="316">
        <v>0.80088194166445015</v>
      </c>
      <c r="J59" s="316">
        <v>0.54393533014063922</v>
      </c>
      <c r="K59" s="316">
        <v>0.39616197670526843</v>
      </c>
      <c r="L59" s="316">
        <v>0.31557399610169917</v>
      </c>
      <c r="M59" s="316">
        <v>0.33136703134073142</v>
      </c>
      <c r="N59" s="316">
        <v>0.28640498619086069</v>
      </c>
      <c r="O59" s="316">
        <v>0.32219754979747589</v>
      </c>
      <c r="P59" s="316">
        <v>0.25900419609002701</v>
      </c>
      <c r="Q59" s="316">
        <v>0.22735445445952329</v>
      </c>
      <c r="R59" s="316">
        <v>0.23487349339349739</v>
      </c>
      <c r="S59" s="316">
        <v>0.23619449855033689</v>
      </c>
      <c r="T59" s="316">
        <v>0.23030945469825989</v>
      </c>
      <c r="U59" s="316">
        <v>0.2193787893079833</v>
      </c>
      <c r="V59" s="316">
        <v>0.19380123612551101</v>
      </c>
      <c r="W59" s="316">
        <v>0.19976074066634919</v>
      </c>
      <c r="X59" s="316">
        <v>0.17777902463209189</v>
      </c>
      <c r="Y59" s="316">
        <v>0.1616256623821799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0.99999999999999978</v>
      </c>
      <c r="D63" s="232">
        <f t="shared" si="1"/>
        <v>0.99999999999999978</v>
      </c>
      <c r="E63" s="232">
        <f t="shared" si="1"/>
        <v>1</v>
      </c>
      <c r="F63" s="232">
        <f t="shared" si="1"/>
        <v>1.0000000000000002</v>
      </c>
      <c r="G63" s="232">
        <f t="shared" si="1"/>
        <v>0.99999999999999989</v>
      </c>
      <c r="H63" s="232">
        <f t="shared" si="1"/>
        <v>0.99999999999999978</v>
      </c>
      <c r="I63" s="232">
        <f t="shared" si="1"/>
        <v>1.0000000000000002</v>
      </c>
      <c r="J63" s="232">
        <f t="shared" si="1"/>
        <v>0.99999999999999944</v>
      </c>
      <c r="K63" s="232">
        <f t="shared" si="1"/>
        <v>0.99999999999999989</v>
      </c>
      <c r="L63" s="232">
        <f t="shared" si="1"/>
        <v>0.99999999999999956</v>
      </c>
      <c r="M63" s="232">
        <f t="shared" si="1"/>
        <v>1</v>
      </c>
      <c r="N63" s="232">
        <f t="shared" si="1"/>
        <v>1.0000000000000002</v>
      </c>
      <c r="O63" s="232">
        <f t="shared" si="1"/>
        <v>0.99999999999999956</v>
      </c>
      <c r="P63" s="232">
        <f t="shared" si="1"/>
        <v>1</v>
      </c>
      <c r="Q63" s="232">
        <f t="shared" si="1"/>
        <v>1</v>
      </c>
      <c r="R63" s="232">
        <f t="shared" si="1"/>
        <v>0.99999999999999989</v>
      </c>
      <c r="S63" s="232">
        <f t="shared" si="1"/>
        <v>1.0000000000000002</v>
      </c>
      <c r="T63" s="232">
        <f t="shared" si="1"/>
        <v>1.0000000000000002</v>
      </c>
      <c r="U63" s="232">
        <f t="shared" si="1"/>
        <v>0.99999999999999989</v>
      </c>
      <c r="V63" s="232">
        <f t="shared" si="1"/>
        <v>1</v>
      </c>
      <c r="W63" s="232">
        <f t="shared" si="1"/>
        <v>0.99999999999999989</v>
      </c>
      <c r="X63" s="232">
        <f t="shared" si="1"/>
        <v>1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2.4092159370435816E-2</v>
      </c>
      <c r="C64" s="299">
        <f t="shared" si="2"/>
        <v>2.4166209741985772E-2</v>
      </c>
      <c r="D64" s="299">
        <f t="shared" si="2"/>
        <v>2.3447068935904605E-2</v>
      </c>
      <c r="E64" s="299">
        <f t="shared" si="2"/>
        <v>2.3647840363856591E-2</v>
      </c>
      <c r="F64" s="299">
        <f t="shared" si="2"/>
        <v>2.261721907356749E-2</v>
      </c>
      <c r="G64" s="299">
        <f t="shared" si="2"/>
        <v>1.9864440870049127E-2</v>
      </c>
      <c r="H64" s="299">
        <f t="shared" si="2"/>
        <v>2.1502268072740249E-2</v>
      </c>
      <c r="I64" s="299">
        <f t="shared" si="2"/>
        <v>2.3417366840937242E-2</v>
      </c>
      <c r="J64" s="299">
        <f t="shared" si="2"/>
        <v>2.4821176421130114E-2</v>
      </c>
      <c r="K64" s="299">
        <f t="shared" si="2"/>
        <v>2.4552215429964001E-2</v>
      </c>
      <c r="L64" s="299">
        <f t="shared" si="2"/>
        <v>1.9527588898840657E-2</v>
      </c>
      <c r="M64" s="299">
        <f t="shared" si="2"/>
        <v>1.9264489972187524E-2</v>
      </c>
      <c r="N64" s="299">
        <f t="shared" si="2"/>
        <v>1.4932990807956634E-2</v>
      </c>
      <c r="O64" s="299">
        <f t="shared" si="2"/>
        <v>2.1612298402832297E-2</v>
      </c>
      <c r="P64" s="299">
        <f t="shared" si="2"/>
        <v>2.2445146291258204E-2</v>
      </c>
      <c r="Q64" s="299">
        <f t="shared" si="2"/>
        <v>2.1772958631723037E-2</v>
      </c>
      <c r="R64" s="299">
        <f t="shared" si="2"/>
        <v>2.3079333494210614E-2</v>
      </c>
      <c r="S64" s="299">
        <f t="shared" si="2"/>
        <v>2.1610329029812681E-2</v>
      </c>
      <c r="T64" s="299">
        <f t="shared" si="2"/>
        <v>2.2044806417281834E-2</v>
      </c>
      <c r="U64" s="299">
        <f t="shared" si="2"/>
        <v>2.2661799012313574E-2</v>
      </c>
      <c r="V64" s="299">
        <f t="shared" si="2"/>
        <v>2.2302983639107682E-2</v>
      </c>
      <c r="W64" s="299">
        <f t="shared" si="2"/>
        <v>2.036290462587222E-2</v>
      </c>
      <c r="X64" s="299">
        <f t="shared" si="2"/>
        <v>2.09693409745348E-2</v>
      </c>
      <c r="Y64" s="299">
        <f t="shared" si="2"/>
        <v>2.1932230716219542E-2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1.9767925637280657E-2</v>
      </c>
      <c r="C65" s="233">
        <f t="shared" si="3"/>
        <v>1.9828684916501152E-2</v>
      </c>
      <c r="D65" s="233">
        <f t="shared" si="3"/>
        <v>1.9238620665357632E-2</v>
      </c>
      <c r="E65" s="233">
        <f t="shared" si="3"/>
        <v>1.9403356195984902E-2</v>
      </c>
      <c r="F65" s="233">
        <f t="shared" si="3"/>
        <v>1.8557718214209214E-2</v>
      </c>
      <c r="G65" s="233">
        <f t="shared" si="3"/>
        <v>1.6299028406194155E-2</v>
      </c>
      <c r="H65" s="233">
        <f t="shared" si="3"/>
        <v>1.7642886623786869E-2</v>
      </c>
      <c r="I65" s="233">
        <f t="shared" si="3"/>
        <v>1.921424971564082E-2</v>
      </c>
      <c r="J65" s="233">
        <f t="shared" si="3"/>
        <v>2.0366093473747782E-2</v>
      </c>
      <c r="K65" s="233">
        <f t="shared" si="3"/>
        <v>2.0145407532278146E-2</v>
      </c>
      <c r="L65" s="233">
        <f t="shared" si="3"/>
        <v>1.6022637045202587E-2</v>
      </c>
      <c r="M65" s="233">
        <f t="shared" si="3"/>
        <v>1.5806761002820524E-2</v>
      </c>
      <c r="N65" s="233">
        <f t="shared" si="3"/>
        <v>1.2252710406528519E-2</v>
      </c>
      <c r="O65" s="233">
        <f t="shared" si="3"/>
        <v>1.7733167920272658E-2</v>
      </c>
      <c r="P65" s="233">
        <f t="shared" si="3"/>
        <v>1.8416530290263137E-2</v>
      </c>
      <c r="Q65" s="233">
        <f t="shared" si="3"/>
        <v>1.7864991697824011E-2</v>
      </c>
      <c r="R65" s="233">
        <f t="shared" si="3"/>
        <v>1.8936889020890767E-2</v>
      </c>
      <c r="S65" s="233">
        <f t="shared" si="3"/>
        <v>1.7731552024461698E-2</v>
      </c>
      <c r="T65" s="233">
        <f t="shared" si="3"/>
        <v>1.8088046291103041E-2</v>
      </c>
      <c r="U65" s="233">
        <f t="shared" si="3"/>
        <v>1.8594296625488053E-2</v>
      </c>
      <c r="V65" s="233">
        <f t="shared" si="3"/>
        <v>1.8299884011575528E-2</v>
      </c>
      <c r="W65" s="233">
        <f t="shared" si="3"/>
        <v>1.6708024308407978E-2</v>
      </c>
      <c r="X65" s="233">
        <f t="shared" si="3"/>
        <v>1.7205613107310606E-2</v>
      </c>
      <c r="Y65" s="233">
        <f t="shared" si="3"/>
        <v>1.7995676485103217E-2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1.4208196551795475E-2</v>
      </c>
      <c r="C66" s="233">
        <f t="shared" si="4"/>
        <v>1.4251867283735203E-2</v>
      </c>
      <c r="D66" s="233">
        <f t="shared" si="4"/>
        <v>1.3827758603225802E-2</v>
      </c>
      <c r="E66" s="233">
        <f t="shared" si="4"/>
        <v>1.3946162265864143E-2</v>
      </c>
      <c r="F66" s="233">
        <f t="shared" si="4"/>
        <v>1.3338359966462878E-2</v>
      </c>
      <c r="G66" s="233">
        <f t="shared" si="4"/>
        <v>1.1714926666952044E-2</v>
      </c>
      <c r="H66" s="233">
        <f t="shared" si="4"/>
        <v>1.2680824760846815E-2</v>
      </c>
      <c r="I66" s="233">
        <f t="shared" si="4"/>
        <v>1.3810241983116837E-2</v>
      </c>
      <c r="J66" s="233">
        <f t="shared" si="4"/>
        <v>1.4638129684256226E-2</v>
      </c>
      <c r="K66" s="233">
        <f t="shared" si="4"/>
        <v>1.4479511663824919E-2</v>
      </c>
      <c r="L66" s="233">
        <f t="shared" si="4"/>
        <v>1.1516270376239361E-2</v>
      </c>
      <c r="M66" s="233">
        <f t="shared" si="4"/>
        <v>1.1361109470777252E-2</v>
      </c>
      <c r="N66" s="233">
        <f t="shared" si="4"/>
        <v>8.8066356046923762E-3</v>
      </c>
      <c r="O66" s="233">
        <f t="shared" si="4"/>
        <v>1.274571444269597E-2</v>
      </c>
      <c r="P66" s="233">
        <f t="shared" si="4"/>
        <v>1.3236881146126636E-2</v>
      </c>
      <c r="Q66" s="233">
        <f t="shared" si="4"/>
        <v>1.2840462782811021E-2</v>
      </c>
      <c r="R66" s="233">
        <f t="shared" si="4"/>
        <v>1.3610888983765243E-2</v>
      </c>
      <c r="S66" s="233">
        <f t="shared" si="4"/>
        <v>1.2744553017581846E-2</v>
      </c>
      <c r="T66" s="233">
        <f t="shared" si="4"/>
        <v>1.3000783271730312E-2</v>
      </c>
      <c r="U66" s="233">
        <f t="shared" si="4"/>
        <v>1.3364650699569545E-2</v>
      </c>
      <c r="V66" s="233">
        <f t="shared" si="4"/>
        <v>1.3153041633319909E-2</v>
      </c>
      <c r="W66" s="233">
        <f t="shared" si="4"/>
        <v>1.2008892471668234E-2</v>
      </c>
      <c r="X66" s="233">
        <f t="shared" si="4"/>
        <v>1.2366534420879495E-2</v>
      </c>
      <c r="Y66" s="233">
        <f t="shared" si="4"/>
        <v>1.2934392473667939E-2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2.7798645427425932E-2</v>
      </c>
      <c r="C67" s="233">
        <f t="shared" si="5"/>
        <v>2.788408816382975E-2</v>
      </c>
      <c r="D67" s="233">
        <f t="shared" si="5"/>
        <v>2.7054310310659163E-2</v>
      </c>
      <c r="E67" s="233">
        <f t="shared" si="5"/>
        <v>2.7285969650603759E-2</v>
      </c>
      <c r="F67" s="233">
        <f t="shared" si="5"/>
        <v>2.6096791238731709E-2</v>
      </c>
      <c r="G67" s="233">
        <f t="shared" si="5"/>
        <v>2.2920508696210522E-2</v>
      </c>
      <c r="H67" s="233">
        <f t="shared" si="5"/>
        <v>2.4810309314700289E-2</v>
      </c>
      <c r="I67" s="233">
        <f t="shared" si="5"/>
        <v>2.7020038662619896E-2</v>
      </c>
      <c r="J67" s="233">
        <f t="shared" si="5"/>
        <v>2.8639818947457828E-2</v>
      </c>
      <c r="K67" s="233">
        <f t="shared" si="5"/>
        <v>2.8329479342266144E-2</v>
      </c>
      <c r="L67" s="233">
        <f t="shared" si="5"/>
        <v>2.2531833344816142E-2</v>
      </c>
      <c r="M67" s="233">
        <f t="shared" si="5"/>
        <v>2.2228257660216372E-2</v>
      </c>
      <c r="N67" s="233">
        <f t="shared" si="5"/>
        <v>1.7230374009180732E-2</v>
      </c>
      <c r="O67" s="233">
        <f t="shared" si="5"/>
        <v>2.4937267387883419E-2</v>
      </c>
      <c r="P67" s="233">
        <f t="shared" si="5"/>
        <v>2.5898245720682542E-2</v>
      </c>
      <c r="Q67" s="233">
        <f t="shared" si="5"/>
        <v>2.5122644575065033E-2</v>
      </c>
      <c r="R67" s="233">
        <f t="shared" si="5"/>
        <v>2.6630000185627629E-2</v>
      </c>
      <c r="S67" s="233">
        <f t="shared" si="5"/>
        <v>2.4934995034399256E-2</v>
      </c>
      <c r="T67" s="233">
        <f t="shared" si="5"/>
        <v>2.5436315096863657E-2</v>
      </c>
      <c r="U67" s="233">
        <f t="shared" si="5"/>
        <v>2.6148229629592592E-2</v>
      </c>
      <c r="V67" s="233">
        <f t="shared" si="5"/>
        <v>2.57342118912781E-2</v>
      </c>
      <c r="W67" s="233">
        <f t="shared" si="5"/>
        <v>2.3495659183698722E-2</v>
      </c>
      <c r="X67" s="233">
        <f t="shared" si="5"/>
        <v>2.4195393432155533E-2</v>
      </c>
      <c r="Y67" s="233">
        <f t="shared" si="5"/>
        <v>2.5306420057176388E-2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8.8461647430409324E-2</v>
      </c>
      <c r="C68" s="300">
        <f t="shared" si="6"/>
        <v>9.2376726189438263E-2</v>
      </c>
      <c r="D68" s="300">
        <f t="shared" si="6"/>
        <v>9.5164807644262786E-2</v>
      </c>
      <c r="E68" s="300">
        <f t="shared" si="6"/>
        <v>9.431389510372018E-2</v>
      </c>
      <c r="F68" s="300">
        <f t="shared" si="6"/>
        <v>9.6998891659140829E-2</v>
      </c>
      <c r="G68" s="300">
        <f t="shared" si="6"/>
        <v>0.10157804537072194</v>
      </c>
      <c r="H68" s="300">
        <f t="shared" si="6"/>
        <v>9.2895131194114716E-2</v>
      </c>
      <c r="I68" s="300">
        <f t="shared" si="6"/>
        <v>8.8900386583594171E-2</v>
      </c>
      <c r="J68" s="300">
        <f t="shared" si="6"/>
        <v>8.9553188337095149E-2</v>
      </c>
      <c r="K68" s="300">
        <f t="shared" si="6"/>
        <v>8.9448165025858145E-2</v>
      </c>
      <c r="L68" s="300">
        <f t="shared" si="6"/>
        <v>0.10464104094880991</v>
      </c>
      <c r="M68" s="300">
        <f t="shared" si="6"/>
        <v>0.10484269231136906</v>
      </c>
      <c r="N68" s="300">
        <f t="shared" si="6"/>
        <v>0.12094821937127605</v>
      </c>
      <c r="O68" s="300">
        <f t="shared" si="6"/>
        <v>0.10041288935226292</v>
      </c>
      <c r="P68" s="300">
        <f t="shared" si="6"/>
        <v>9.8896888052146262E-2</v>
      </c>
      <c r="Q68" s="300">
        <f t="shared" si="6"/>
        <v>9.744071534602633E-2</v>
      </c>
      <c r="R68" s="300">
        <f t="shared" si="6"/>
        <v>9.6184893554967232E-2</v>
      </c>
      <c r="S68" s="300">
        <f t="shared" si="6"/>
        <v>9.826074484446147E-2</v>
      </c>
      <c r="T68" s="300">
        <f t="shared" si="6"/>
        <v>9.7010646065538164E-2</v>
      </c>
      <c r="U68" s="300">
        <f t="shared" si="6"/>
        <v>9.669631268278174E-2</v>
      </c>
      <c r="V68" s="300">
        <f t="shared" si="6"/>
        <v>9.763446119557645E-2</v>
      </c>
      <c r="W68" s="300">
        <f t="shared" si="6"/>
        <v>0.10250028165907614</v>
      </c>
      <c r="X68" s="300">
        <f t="shared" si="6"/>
        <v>0.10121847988231593</v>
      </c>
      <c r="Y68" s="300">
        <f t="shared" si="6"/>
        <v>9.1706553924670489E-2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4.6736645367695492E-2</v>
      </c>
      <c r="C69" s="301">
        <f t="shared" si="7"/>
        <v>4.6318083989082125E-2</v>
      </c>
      <c r="D69" s="301">
        <f t="shared" si="7"/>
        <v>4.6920701058498333E-2</v>
      </c>
      <c r="E69" s="301">
        <f t="shared" si="7"/>
        <v>4.6770096878530086E-2</v>
      </c>
      <c r="F69" s="301">
        <f t="shared" si="7"/>
        <v>4.7761199936060567E-2</v>
      </c>
      <c r="G69" s="301">
        <f t="shared" si="7"/>
        <v>5.0729777048896918E-2</v>
      </c>
      <c r="H69" s="301">
        <f t="shared" si="7"/>
        <v>4.9693903115268084E-2</v>
      </c>
      <c r="I69" s="301">
        <f t="shared" si="7"/>
        <v>4.7774780290093223E-2</v>
      </c>
      <c r="J69" s="301">
        <f t="shared" si="7"/>
        <v>4.5868536145542406E-2</v>
      </c>
      <c r="K69" s="301">
        <f t="shared" si="7"/>
        <v>4.6132140494708249E-2</v>
      </c>
      <c r="L69" s="301">
        <f t="shared" si="7"/>
        <v>5.0810504975202994E-2</v>
      </c>
      <c r="M69" s="301">
        <f t="shared" si="7"/>
        <v>5.1047374910892021E-2</v>
      </c>
      <c r="N69" s="301">
        <f t="shared" si="7"/>
        <v>5.4758762689434741E-2</v>
      </c>
      <c r="O69" s="301">
        <f t="shared" si="7"/>
        <v>4.855288983111921E-2</v>
      </c>
      <c r="P69" s="301">
        <f t="shared" si="7"/>
        <v>4.7741465994545616E-2</v>
      </c>
      <c r="Q69" s="301">
        <f t="shared" si="7"/>
        <v>4.8677188301257703E-2</v>
      </c>
      <c r="R69" s="301">
        <f t="shared" si="7"/>
        <v>4.7266184573322038E-2</v>
      </c>
      <c r="S69" s="301">
        <f t="shared" si="7"/>
        <v>4.8870920972439662E-2</v>
      </c>
      <c r="T69" s="301">
        <f t="shared" si="7"/>
        <v>4.8469124463095418E-2</v>
      </c>
      <c r="U69" s="301">
        <f t="shared" si="7"/>
        <v>4.7720285184464042E-2</v>
      </c>
      <c r="V69" s="301">
        <f t="shared" si="7"/>
        <v>4.8069072310753164E-2</v>
      </c>
      <c r="W69" s="301">
        <f t="shared" si="7"/>
        <v>4.9971504877902292E-2</v>
      </c>
      <c r="X69" s="301">
        <f t="shared" si="7"/>
        <v>4.9306549806666329E-2</v>
      </c>
      <c r="Y69" s="301">
        <f t="shared" si="7"/>
        <v>4.8953411097739187E-2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0.3972614856254118</v>
      </c>
      <c r="C70" s="301">
        <f t="shared" si="8"/>
        <v>0.39370371390719811</v>
      </c>
      <c r="D70" s="301">
        <f t="shared" si="8"/>
        <v>0.39882595899723572</v>
      </c>
      <c r="E70" s="301">
        <f t="shared" si="8"/>
        <v>0.39754582346750561</v>
      </c>
      <c r="F70" s="301">
        <f t="shared" si="8"/>
        <v>0.40597019945651497</v>
      </c>
      <c r="G70" s="301">
        <f t="shared" si="8"/>
        <v>0.43120310491562369</v>
      </c>
      <c r="H70" s="301">
        <f t="shared" si="8"/>
        <v>0.42239817647977845</v>
      </c>
      <c r="I70" s="301">
        <f t="shared" si="8"/>
        <v>0.40608563246579249</v>
      </c>
      <c r="J70" s="301">
        <f t="shared" si="8"/>
        <v>0.38988255723711057</v>
      </c>
      <c r="K70" s="301">
        <f t="shared" si="8"/>
        <v>0.39212319420502012</v>
      </c>
      <c r="L70" s="301">
        <f t="shared" si="8"/>
        <v>0.43188929228922573</v>
      </c>
      <c r="M70" s="301">
        <f t="shared" si="8"/>
        <v>0.43390268674258237</v>
      </c>
      <c r="N70" s="301">
        <f t="shared" si="8"/>
        <v>0.46544948286019533</v>
      </c>
      <c r="O70" s="301">
        <f t="shared" si="8"/>
        <v>0.41269956356451315</v>
      </c>
      <c r="P70" s="301">
        <f t="shared" si="8"/>
        <v>0.40580246095363759</v>
      </c>
      <c r="Q70" s="301">
        <f t="shared" si="8"/>
        <v>0.4137561005606904</v>
      </c>
      <c r="R70" s="301">
        <f t="shared" si="8"/>
        <v>0.40176256887323725</v>
      </c>
      <c r="S70" s="301">
        <f t="shared" si="8"/>
        <v>0.4154028282657371</v>
      </c>
      <c r="T70" s="301">
        <f t="shared" si="8"/>
        <v>0.41198755793631109</v>
      </c>
      <c r="U70" s="301">
        <f t="shared" si="8"/>
        <v>0.40562242406794446</v>
      </c>
      <c r="V70" s="301">
        <f t="shared" si="8"/>
        <v>0.40858711464140191</v>
      </c>
      <c r="W70" s="301">
        <f t="shared" si="8"/>
        <v>0.42475779146216952</v>
      </c>
      <c r="X70" s="301">
        <f t="shared" si="8"/>
        <v>0.41910567335666388</v>
      </c>
      <c r="Y70" s="301">
        <f t="shared" si="8"/>
        <v>0.41610399433078321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8.7720170015432933E-2</v>
      </c>
      <c r="C71" s="301">
        <f t="shared" si="9"/>
        <v>8.7989789316973821E-2</v>
      </c>
      <c r="D71" s="301">
        <f t="shared" si="9"/>
        <v>8.5371379202524481E-2</v>
      </c>
      <c r="E71" s="301">
        <f t="shared" si="9"/>
        <v>8.6102393119682985E-2</v>
      </c>
      <c r="F71" s="301">
        <f t="shared" si="9"/>
        <v>8.2349874575553386E-2</v>
      </c>
      <c r="G71" s="301">
        <f t="shared" si="9"/>
        <v>7.232693855248655E-2</v>
      </c>
      <c r="H71" s="301">
        <f t="shared" si="9"/>
        <v>7.8290309393054258E-2</v>
      </c>
      <c r="I71" s="301">
        <f t="shared" si="9"/>
        <v>8.5263233113156145E-2</v>
      </c>
      <c r="J71" s="301">
        <f t="shared" si="9"/>
        <v>9.0374539789755848E-2</v>
      </c>
      <c r="K71" s="301">
        <f t="shared" si="9"/>
        <v>8.9395245924484251E-2</v>
      </c>
      <c r="L71" s="301">
        <f t="shared" si="9"/>
        <v>7.1100451888086474E-2</v>
      </c>
      <c r="M71" s="301">
        <f t="shared" si="9"/>
        <v>7.014250195001609E-2</v>
      </c>
      <c r="N71" s="301">
        <f t="shared" si="9"/>
        <v>5.4371402428970303E-2</v>
      </c>
      <c r="O71" s="301">
        <f t="shared" si="9"/>
        <v>7.869093264620991E-2</v>
      </c>
      <c r="P71" s="301">
        <f t="shared" si="9"/>
        <v>8.1723353163042703E-2</v>
      </c>
      <c r="Q71" s="301">
        <f t="shared" si="9"/>
        <v>7.9275900659094053E-2</v>
      </c>
      <c r="R71" s="301">
        <f t="shared" si="9"/>
        <v>8.4032445030202726E-2</v>
      </c>
      <c r="S71" s="301">
        <f t="shared" si="9"/>
        <v>7.8683762108548758E-2</v>
      </c>
      <c r="T71" s="301">
        <f t="shared" si="9"/>
        <v>8.0265705416769736E-2</v>
      </c>
      <c r="U71" s="301">
        <f t="shared" si="9"/>
        <v>8.2512191275603261E-2</v>
      </c>
      <c r="V71" s="301">
        <f t="shared" si="9"/>
        <v>8.1205735301366405E-2</v>
      </c>
      <c r="W71" s="301">
        <f t="shared" si="9"/>
        <v>7.4141857868560382E-2</v>
      </c>
      <c r="X71" s="301">
        <f t="shared" si="9"/>
        <v>7.6349908163690819E-2</v>
      </c>
      <c r="Y71" s="301">
        <f t="shared" si="9"/>
        <v>7.9855814402645511E-2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0.26176350808675525</v>
      </c>
      <c r="C72" s="301">
        <f t="shared" si="10"/>
        <v>0.26119228104934927</v>
      </c>
      <c r="D72" s="301">
        <f t="shared" si="10"/>
        <v>0.25882168562961805</v>
      </c>
      <c r="E72" s="301">
        <f t="shared" si="10"/>
        <v>0.259388502610369</v>
      </c>
      <c r="F72" s="301">
        <f t="shared" si="10"/>
        <v>0.25609080216473101</v>
      </c>
      <c r="G72" s="301">
        <f t="shared" si="10"/>
        <v>0.24682228212518434</v>
      </c>
      <c r="H72" s="301">
        <f t="shared" si="10"/>
        <v>0.25135693717404545</v>
      </c>
      <c r="I72" s="301">
        <f t="shared" si="10"/>
        <v>0.25722604646295061</v>
      </c>
      <c r="J72" s="301">
        <f t="shared" si="10"/>
        <v>0.26269230130316634</v>
      </c>
      <c r="K72" s="301">
        <f t="shared" si="10"/>
        <v>0.26259034142052601</v>
      </c>
      <c r="L72" s="301">
        <f t="shared" si="10"/>
        <v>0.2458695019560638</v>
      </c>
      <c r="M72" s="301">
        <f t="shared" si="10"/>
        <v>0.24566477507686074</v>
      </c>
      <c r="N72" s="301">
        <f t="shared" si="10"/>
        <v>0.23129740175887237</v>
      </c>
      <c r="O72" s="301">
        <f t="shared" si="10"/>
        <v>0.2537390106804005</v>
      </c>
      <c r="P72" s="301">
        <f t="shared" si="10"/>
        <v>0.25584999170589706</v>
      </c>
      <c r="Q72" s="301">
        <f t="shared" si="10"/>
        <v>0.25415811299270447</v>
      </c>
      <c r="R72" s="301">
        <f t="shared" si="10"/>
        <v>0.25766041991171446</v>
      </c>
      <c r="S72" s="301">
        <f t="shared" si="10"/>
        <v>0.2528866802167713</v>
      </c>
      <c r="T72" s="301">
        <f t="shared" si="10"/>
        <v>0.25424287383297983</v>
      </c>
      <c r="U72" s="301">
        <f t="shared" si="10"/>
        <v>0.25640130369867165</v>
      </c>
      <c r="V72" s="301">
        <f t="shared" si="10"/>
        <v>0.25521440269870338</v>
      </c>
      <c r="W72" s="301">
        <f t="shared" si="10"/>
        <v>0.24884613706694522</v>
      </c>
      <c r="X72" s="301">
        <f t="shared" si="10"/>
        <v>0.25126529870169706</v>
      </c>
      <c r="Y72" s="301">
        <f t="shared" si="10"/>
        <v>0.25590777808266624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7.2366848874695008E-2</v>
      </c>
      <c r="C73" s="302">
        <f t="shared" si="11"/>
        <v>7.1813180024130965E-2</v>
      </c>
      <c r="D73" s="302">
        <f t="shared" si="11"/>
        <v>7.2965129756305452E-2</v>
      </c>
      <c r="E73" s="302">
        <f t="shared" si="11"/>
        <v>7.2529702664534221E-2</v>
      </c>
      <c r="F73" s="302">
        <f t="shared" si="11"/>
        <v>7.414428896201837E-2</v>
      </c>
      <c r="G73" s="302">
        <f t="shared" si="11"/>
        <v>7.7653658008563262E-2</v>
      </c>
      <c r="H73" s="302">
        <f t="shared" si="11"/>
        <v>7.3806783511942517E-2</v>
      </c>
      <c r="I73" s="302">
        <f t="shared" si="11"/>
        <v>7.0630510297653798E-2</v>
      </c>
      <c r="J73" s="302">
        <f t="shared" si="11"/>
        <v>6.9999084355474459E-2</v>
      </c>
      <c r="K73" s="302">
        <f t="shared" si="11"/>
        <v>7.117379591724067E-2</v>
      </c>
      <c r="L73" s="302">
        <f t="shared" si="11"/>
        <v>7.8565848929828278E-2</v>
      </c>
      <c r="M73" s="302">
        <f t="shared" si="11"/>
        <v>7.9632356528850742E-2</v>
      </c>
      <c r="N73" s="302">
        <f t="shared" si="11"/>
        <v>8.6394653296318735E-2</v>
      </c>
      <c r="O73" s="302">
        <f t="shared" si="11"/>
        <v>7.6768630991647616E-2</v>
      </c>
      <c r="P73" s="302">
        <f t="shared" si="11"/>
        <v>7.4921191097454251E-2</v>
      </c>
      <c r="Q73" s="302">
        <f t="shared" si="11"/>
        <v>7.6124587882654027E-2</v>
      </c>
      <c r="R73" s="302">
        <f t="shared" si="11"/>
        <v>7.3565309369911264E-2</v>
      </c>
      <c r="S73" s="302">
        <f t="shared" si="11"/>
        <v>7.5588474119444429E-2</v>
      </c>
      <c r="T73" s="302">
        <f t="shared" si="11"/>
        <v>7.4856713460047464E-2</v>
      </c>
      <c r="U73" s="302">
        <f t="shared" si="11"/>
        <v>7.4240221358220074E-2</v>
      </c>
      <c r="V73" s="302">
        <f t="shared" si="11"/>
        <v>7.4759575893588309E-2</v>
      </c>
      <c r="W73" s="302">
        <f t="shared" si="11"/>
        <v>7.7599183826921006E-2</v>
      </c>
      <c r="X73" s="302">
        <f t="shared" si="11"/>
        <v>7.7215089858910985E-2</v>
      </c>
      <c r="Y73" s="302">
        <f t="shared" si="11"/>
        <v>7.6657095210071788E-2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4.9852421725541878E-2</v>
      </c>
      <c r="C74" s="302">
        <f t="shared" si="12"/>
        <v>4.9405956255020964E-2</v>
      </c>
      <c r="D74" s="302">
        <f t="shared" si="12"/>
        <v>5.0048747795731555E-2</v>
      </c>
      <c r="E74" s="302">
        <f t="shared" si="12"/>
        <v>4.9888103337098769E-2</v>
      </c>
      <c r="F74" s="302">
        <f t="shared" si="12"/>
        <v>5.0945279931797954E-2</v>
      </c>
      <c r="G74" s="302">
        <f t="shared" si="12"/>
        <v>5.4111762185490034E-2</v>
      </c>
      <c r="H74" s="302">
        <f t="shared" si="12"/>
        <v>5.3006829989619281E-2</v>
      </c>
      <c r="I74" s="302">
        <f t="shared" si="12"/>
        <v>5.0959765642766094E-2</v>
      </c>
      <c r="J74" s="302">
        <f t="shared" si="12"/>
        <v>4.8926438555245255E-2</v>
      </c>
      <c r="K74" s="302">
        <f t="shared" si="12"/>
        <v>4.9207616527688798E-2</v>
      </c>
      <c r="L74" s="302">
        <f t="shared" si="12"/>
        <v>5.4197871973549888E-2</v>
      </c>
      <c r="M74" s="302">
        <f t="shared" si="12"/>
        <v>5.4450533238284839E-2</v>
      </c>
      <c r="N74" s="302">
        <f t="shared" si="12"/>
        <v>5.8409346868730387E-2</v>
      </c>
      <c r="O74" s="302">
        <f t="shared" si="12"/>
        <v>5.1789749153193836E-2</v>
      </c>
      <c r="P74" s="302">
        <f t="shared" si="12"/>
        <v>5.0924230394181993E-2</v>
      </c>
      <c r="Q74" s="302">
        <f t="shared" si="12"/>
        <v>5.1922334188008221E-2</v>
      </c>
      <c r="R74" s="302">
        <f t="shared" si="12"/>
        <v>5.0417263544876835E-2</v>
      </c>
      <c r="S74" s="302">
        <f t="shared" si="12"/>
        <v>5.2128982370602345E-2</v>
      </c>
      <c r="T74" s="302">
        <f t="shared" si="12"/>
        <v>5.1700399427301806E-2</v>
      </c>
      <c r="U74" s="302">
        <f t="shared" si="12"/>
        <v>5.0901637530095016E-2</v>
      </c>
      <c r="V74" s="302">
        <f t="shared" si="12"/>
        <v>5.1273677131470081E-2</v>
      </c>
      <c r="W74" s="302">
        <f t="shared" si="12"/>
        <v>5.3302938536429131E-2</v>
      </c>
      <c r="X74" s="302">
        <f t="shared" si="12"/>
        <v>5.2593653127110777E-2</v>
      </c>
      <c r="Y74" s="302">
        <f t="shared" si="12"/>
        <v>5.2216971837588465E-2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0.1395442374865184</v>
      </c>
      <c r="C76" s="302">
        <f t="shared" si="14"/>
        <v>0.13997314477019734</v>
      </c>
      <c r="D76" s="302">
        <f t="shared" si="14"/>
        <v>0.135807808077581</v>
      </c>
      <c r="E76" s="302">
        <f t="shared" si="14"/>
        <v>0.13697069660873598</v>
      </c>
      <c r="F76" s="302">
        <f t="shared" si="14"/>
        <v>0.13100123327091467</v>
      </c>
      <c r="G76" s="302">
        <f t="shared" si="14"/>
        <v>0.11505686193113102</v>
      </c>
      <c r="H76" s="302">
        <f t="shared" si="14"/>
        <v>0.12454332367248369</v>
      </c>
      <c r="I76" s="302">
        <f t="shared" si="14"/>
        <v>0.1356357705225307</v>
      </c>
      <c r="J76" s="302">
        <f t="shared" si="14"/>
        <v>0.14376677839244661</v>
      </c>
      <c r="K76" s="302">
        <f t="shared" si="14"/>
        <v>0.14220892897559653</v>
      </c>
      <c r="L76" s="302">
        <f t="shared" si="14"/>
        <v>0.11310578105268561</v>
      </c>
      <c r="M76" s="302">
        <f t="shared" si="14"/>
        <v>0.11158188530972514</v>
      </c>
      <c r="N76" s="302">
        <f t="shared" si="14"/>
        <v>8.6493401593823238E-2</v>
      </c>
      <c r="O76" s="302">
        <f t="shared" si="14"/>
        <v>0.12518063053555906</v>
      </c>
      <c r="P76" s="302">
        <f t="shared" si="14"/>
        <v>0.13000457021426085</v>
      </c>
      <c r="Q76" s="302">
        <f t="shared" si="14"/>
        <v>0.1261111909220422</v>
      </c>
      <c r="R76" s="302">
        <f t="shared" si="14"/>
        <v>0.13367784699692634</v>
      </c>
      <c r="S76" s="302">
        <f t="shared" si="14"/>
        <v>0.12516922372672454</v>
      </c>
      <c r="T76" s="302">
        <f t="shared" si="14"/>
        <v>0.12768576094563058</v>
      </c>
      <c r="U76" s="302">
        <f t="shared" si="14"/>
        <v>0.13125944481035656</v>
      </c>
      <c r="V76" s="302">
        <f t="shared" si="14"/>
        <v>0.12918114967364497</v>
      </c>
      <c r="W76" s="302">
        <f t="shared" si="14"/>
        <v>0.1179440147035951</v>
      </c>
      <c r="X76" s="302">
        <f t="shared" si="14"/>
        <v>0.1214565557156753</v>
      </c>
      <c r="Y76" s="302">
        <f t="shared" si="14"/>
        <v>0.12703371103500596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3.218961648735736E-2</v>
      </c>
      <c r="C77" s="235">
        <f t="shared" si="15"/>
        <v>3.2288555441906397E-2</v>
      </c>
      <c r="D77" s="235">
        <f t="shared" si="15"/>
        <v>3.1327708952713397E-2</v>
      </c>
      <c r="E77" s="235">
        <f t="shared" si="15"/>
        <v>3.1595960343882762E-2</v>
      </c>
      <c r="F77" s="235">
        <f t="shared" si="15"/>
        <v>3.0218943715027886E-2</v>
      </c>
      <c r="G77" s="235">
        <f t="shared" si="15"/>
        <v>2.6540947347680689E-2</v>
      </c>
      <c r="H77" s="235">
        <f t="shared" si="15"/>
        <v>2.8729253871664747E-2</v>
      </c>
      <c r="I77" s="235">
        <f t="shared" si="15"/>
        <v>3.1288023882098934E-2</v>
      </c>
      <c r="J77" s="235">
        <f t="shared" si="15"/>
        <v>3.3163658660737262E-2</v>
      </c>
      <c r="K77" s="235">
        <f t="shared" si="15"/>
        <v>3.2804298961069935E-2</v>
      </c>
      <c r="L77" s="235">
        <f t="shared" si="15"/>
        <v>2.6090878277511862E-2</v>
      </c>
      <c r="M77" s="235">
        <f t="shared" si="15"/>
        <v>2.5739350902278239E-2</v>
      </c>
      <c r="N77" s="235">
        <f t="shared" si="15"/>
        <v>1.9952020062893244E-2</v>
      </c>
      <c r="O77" s="235">
        <f t="shared" si="15"/>
        <v>2.8876265771809597E-2</v>
      </c>
      <c r="P77" s="235">
        <f t="shared" si="15"/>
        <v>2.9989036682400286E-2</v>
      </c>
      <c r="Q77" s="235">
        <f t="shared" si="15"/>
        <v>2.9090924452803948E-2</v>
      </c>
      <c r="R77" s="235">
        <f t="shared" si="15"/>
        <v>3.0836376372062081E-2</v>
      </c>
      <c r="S77" s="235">
        <f t="shared" si="15"/>
        <v>2.8873634485786327E-2</v>
      </c>
      <c r="T77" s="235">
        <f t="shared" si="15"/>
        <v>2.9454141208327071E-2</v>
      </c>
      <c r="U77" s="235">
        <f t="shared" si="15"/>
        <v>3.0278507123570962E-2</v>
      </c>
      <c r="V77" s="235">
        <f t="shared" si="15"/>
        <v>2.9799092676917459E-2</v>
      </c>
      <c r="W77" s="235">
        <f t="shared" si="15"/>
        <v>2.7206946475699201E-2</v>
      </c>
      <c r="X77" s="235">
        <f t="shared" si="15"/>
        <v>2.8017208154085583E-2</v>
      </c>
      <c r="Y77" s="235">
        <f t="shared" si="15"/>
        <v>2.9303728429328227E-2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82.290019057455098</v>
      </c>
      <c r="C81" s="322">
        <f t="shared" si="16"/>
        <v>81.214267110169658</v>
      </c>
      <c r="D81" s="322">
        <f t="shared" si="16"/>
        <v>84.416559249822626</v>
      </c>
      <c r="E81" s="322">
        <f t="shared" si="16"/>
        <v>88.086890818019668</v>
      </c>
      <c r="F81" s="322">
        <f t="shared" si="16"/>
        <v>86.063464907372747</v>
      </c>
      <c r="G81" s="322">
        <f t="shared" si="16"/>
        <v>74.422734224133748</v>
      </c>
      <c r="H81" s="322">
        <f t="shared" si="16"/>
        <v>69.184207572026438</v>
      </c>
      <c r="I81" s="322">
        <f t="shared" si="16"/>
        <v>62.686046444090948</v>
      </c>
      <c r="J81" s="322">
        <f t="shared" si="16"/>
        <v>58.778615280905825</v>
      </c>
      <c r="K81" s="322">
        <f t="shared" si="16"/>
        <v>58.584497493210371</v>
      </c>
      <c r="L81" s="322">
        <f t="shared" si="16"/>
        <v>54.972130712265873</v>
      </c>
      <c r="M81" s="322">
        <f t="shared" si="16"/>
        <v>48.836122411789233</v>
      </c>
      <c r="N81" s="322">
        <f t="shared" si="16"/>
        <v>49.677746196368766</v>
      </c>
      <c r="O81" s="322">
        <f t="shared" si="16"/>
        <v>48.506780718545947</v>
      </c>
      <c r="P81" s="322">
        <f t="shared" si="16"/>
        <v>45.656087741848083</v>
      </c>
      <c r="Q81" s="322">
        <f t="shared" si="16"/>
        <v>45.316254286959357</v>
      </c>
      <c r="R81" s="322">
        <f t="shared" si="16"/>
        <v>44.78211755065923</v>
      </c>
      <c r="S81" s="322">
        <f t="shared" si="16"/>
        <v>44.567239448558666</v>
      </c>
      <c r="T81" s="322">
        <f t="shared" si="16"/>
        <v>44.653240672446998</v>
      </c>
      <c r="U81" s="322">
        <f t="shared" si="16"/>
        <v>44.27108539180896</v>
      </c>
      <c r="V81" s="322">
        <f t="shared" si="16"/>
        <v>46.38864243655356</v>
      </c>
      <c r="W81" s="322">
        <f t="shared" si="16"/>
        <v>44.934769899421767</v>
      </c>
      <c r="X81" s="322">
        <f t="shared" si="16"/>
        <v>41.075085611101798</v>
      </c>
      <c r="Y81" s="322">
        <f t="shared" si="16"/>
        <v>39.084281515055167</v>
      </c>
      <c r="DA81" s="95"/>
    </row>
    <row r="82" spans="1:105" ht="12" customHeight="1" x14ac:dyDescent="0.25">
      <c r="A82" s="55" t="s">
        <v>91</v>
      </c>
      <c r="B82" s="334">
        <f>IF(B$6=0,0,B$6/TEL!B$5*1000)</f>
        <v>1.9825442537284086</v>
      </c>
      <c r="C82" s="334">
        <f>IF(C$6=0,0,C$6/TEL!C$5*1000)</f>
        <v>1.962641013026017</v>
      </c>
      <c r="D82" s="334">
        <f>IF(D$6=0,0,D$6/TEL!D$5*1000)</f>
        <v>1.979320884062467</v>
      </c>
      <c r="E82" s="334">
        <f>IF(E$6=0,0,E$6/TEL!E$5*1000)</f>
        <v>2.083064732212994</v>
      </c>
      <c r="F82" s="334">
        <f>IF(F$6=0,0,F$6/TEL!F$5*1000)</f>
        <v>1.9465162400403371</v>
      </c>
      <c r="G82" s="334">
        <f>IF(G$6=0,0,G$6/TEL!G$5*1000)</f>
        <v>1.4783660033826862</v>
      </c>
      <c r="H82" s="334">
        <f>IF(H$6=0,0,H$6/TEL!H$5*1000)</f>
        <v>1.4876173776138184</v>
      </c>
      <c r="I82" s="334">
        <f>IF(I$6=0,0,I$6/TEL!I$5*1000)</f>
        <v>1.4679421453893067</v>
      </c>
      <c r="J82" s="334">
        <f>IF(J$6=0,0,J$6/TEL!J$5*1000)</f>
        <v>1.4589543796770987</v>
      </c>
      <c r="K82" s="334">
        <f>IF(K$6=0,0,K$6/TEL!K$5*1000)</f>
        <v>1.4383792033094873</v>
      </c>
      <c r="L82" s="334">
        <f>IF(L$6=0,0,L$6/TEL!L$5*1000)</f>
        <v>1.0734731694424611</v>
      </c>
      <c r="M82" s="334">
        <f>IF(M$6=0,0,M$6/TEL!M$5*1000)</f>
        <v>0.9408029904824361</v>
      </c>
      <c r="N82" s="334">
        <f>IF(N$6=0,0,N$6/TEL!N$5*1000)</f>
        <v>0.74183732731037721</v>
      </c>
      <c r="O82" s="334">
        <f>IF(O$6=0,0,O$6/TEL!O$5*1000)</f>
        <v>1.0483430194499672</v>
      </c>
      <c r="P82" s="334">
        <f>IF(P$6=0,0,P$6/TEL!P$5*1000)</f>
        <v>1.0247575684523007</v>
      </c>
      <c r="Q82" s="334">
        <f>IF(Q$6=0,0,Q$6/TEL!Q$5*1000)</f>
        <v>0.98666892993460764</v>
      </c>
      <c r="R82" s="334">
        <f>IF(R$6=0,0,R$6/TEL!R$5*1000)</f>
        <v>1.0335414255286064</v>
      </c>
      <c r="S82" s="334">
        <f>IF(S$6=0,0,S$6/TEL!S$5*1000)</f>
        <v>0.96311270843380026</v>
      </c>
      <c r="T82" s="334">
        <f>IF(T$6=0,0,T$6/TEL!T$5*1000)</f>
        <v>0.98437204652838972</v>
      </c>
      <c r="U82" s="334">
        <f>IF(U$6=0,0,U$6/TEL!U$5*1000)</f>
        <v>1.0032624392061462</v>
      </c>
      <c r="V82" s="334">
        <f>IF(V$6=0,0,V$6/TEL!V$5*1000)</f>
        <v>1.0346051333028703</v>
      </c>
      <c r="W82" s="334">
        <f>IF(W$6=0,0,W$6/TEL!W$5*1000)</f>
        <v>0.91500243384743951</v>
      </c>
      <c r="X82" s="334">
        <f>IF(X$6=0,0,X$6/TEL!X$5*1000)</f>
        <v>0.86131747573740181</v>
      </c>
      <c r="Y82" s="334">
        <f>IF(Y$6=0,0,Y$6/TEL!Y$5*1000)</f>
        <v>0.85720547956586479</v>
      </c>
      <c r="DA82" s="67"/>
    </row>
    <row r="83" spans="1:105" ht="12" customHeight="1" x14ac:dyDescent="0.25">
      <c r="A83" s="173" t="s">
        <v>92</v>
      </c>
      <c r="B83" s="335">
        <f>IF(B$7=0,0,B$7/TEL!B$5*1000)</f>
        <v>1.6267029774181805</v>
      </c>
      <c r="C83" s="335">
        <f>IF(C$7=0,0,C$7/TEL!C$5*1000)</f>
        <v>1.6103721132521167</v>
      </c>
      <c r="D83" s="335">
        <f>IF(D$7=0,0,D$7/TEL!D$5*1000)</f>
        <v>1.6240581612820246</v>
      </c>
      <c r="E83" s="335">
        <f>IF(E$7=0,0,E$7/TEL!E$5*1000)</f>
        <v>1.7091813187388678</v>
      </c>
      <c r="F83" s="335">
        <f>IF(F$7=0,0,F$7/TEL!F$5*1000)</f>
        <v>1.5971415302895071</v>
      </c>
      <c r="G83" s="335">
        <f>IF(G$7=0,0,G$7/TEL!G$5*1000)</f>
        <v>1.2130182591857939</v>
      </c>
      <c r="H83" s="335">
        <f>IF(H$7=0,0,H$7/TEL!H$5*1000)</f>
        <v>1.2206091303497995</v>
      </c>
      <c r="I83" s="335">
        <f>IF(I$7=0,0,I$7/TEL!I$5*1000)</f>
        <v>1.2044653500630211</v>
      </c>
      <c r="J83" s="335">
        <f>IF(J$7=0,0,J$7/TEL!J$5*1000)</f>
        <v>1.1970907730683884</v>
      </c>
      <c r="K83" s="335">
        <f>IF(K$7=0,0,K$7/TEL!K$5*1000)</f>
        <v>1.1802085770744506</v>
      </c>
      <c r="L83" s="335">
        <f>IF(L$7=0,0,L$7/TEL!L$5*1000)</f>
        <v>0.8807984980040704</v>
      </c>
      <c r="M83" s="335">
        <f>IF(M$7=0,0,M$7/TEL!M$5*1000)</f>
        <v>0.77194091526763953</v>
      </c>
      <c r="N83" s="335">
        <f>IF(N$7=0,0,N$7/TEL!N$5*1000)</f>
        <v>0.60868703779312994</v>
      </c>
      <c r="O83" s="335">
        <f>IF(O$7=0,0,O$7/TEL!O$5*1000)</f>
        <v>0.86017888775381934</v>
      </c>
      <c r="P83" s="335">
        <f>IF(P$7=0,0,P$7/TEL!P$5*1000)</f>
        <v>0.84082672283265669</v>
      </c>
      <c r="Q83" s="335">
        <f>IF(Q$7=0,0,Q$7/TEL!Q$5*1000)</f>
        <v>0.80957450661301067</v>
      </c>
      <c r="R83" s="335">
        <f>IF(R$7=0,0,R$7/TEL!R$5*1000)</f>
        <v>0.8480339901773184</v>
      </c>
      <c r="S83" s="335">
        <f>IF(S$7=0,0,S$7/TEL!S$5*1000)</f>
        <v>0.79024632486875968</v>
      </c>
      <c r="T83" s="335">
        <f>IF(T$7=0,0,T$7/TEL!T$5*1000)</f>
        <v>0.80768988433098621</v>
      </c>
      <c r="U83" s="335">
        <f>IF(U$7=0,0,U$7/TEL!U$5*1000)</f>
        <v>0.82318969370760686</v>
      </c>
      <c r="V83" s="335">
        <f>IF(V$7=0,0,V$7/TEL!V$5*1000)</f>
        <v>0.84890677604338061</v>
      </c>
      <c r="W83" s="335">
        <f>IF(W$7=0,0,W$7/TEL!W$5*1000)</f>
        <v>0.75077122777225824</v>
      </c>
      <c r="X83" s="335">
        <f>IF(X$7=0,0,X$7/TEL!X$5*1000)</f>
        <v>0.70672203137427836</v>
      </c>
      <c r="Y83" s="335">
        <f>IF(Y$7=0,0,Y$7/TEL!Y$5*1000)</f>
        <v>0.70334808579763264</v>
      </c>
      <c r="DA83" s="177"/>
    </row>
    <row r="84" spans="1:105" ht="12" customHeight="1" x14ac:dyDescent="0.25">
      <c r="A84" s="173" t="s">
        <v>93</v>
      </c>
      <c r="B84" s="335">
        <f>IF(B$8=0,0,B$8/TEL!B$5*1000)</f>
        <v>1.1691927650193175</v>
      </c>
      <c r="C84" s="335">
        <f>IF(C$8=0,0,C$8/TEL!C$5*1000)</f>
        <v>1.157454956399959</v>
      </c>
      <c r="D84" s="335">
        <f>IF(D$8=0,0,D$8/TEL!D$5*1000)</f>
        <v>1.1672918034214557</v>
      </c>
      <c r="E84" s="335">
        <f>IF(E$8=0,0,E$8/TEL!E$5*1000)</f>
        <v>1.2284740728435606</v>
      </c>
      <c r="F84" s="335">
        <f>IF(F$8=0,0,F$8/TEL!F$5*1000)</f>
        <v>1.1479454748955833</v>
      </c>
      <c r="G84" s="335">
        <f>IF(G$8=0,0,G$8/TEL!G$5*1000)</f>
        <v>0.87185687378978893</v>
      </c>
      <c r="H84" s="335">
        <f>IF(H$8=0,0,H$8/TEL!H$5*1000)</f>
        <v>0.87731281243891868</v>
      </c>
      <c r="I84" s="335">
        <f>IF(I$8=0,0,I$8/TEL!I$5*1000)</f>
        <v>0.86570947035779622</v>
      </c>
      <c r="J84" s="335">
        <f>IF(J$8=0,0,J$8/TEL!J$5*1000)</f>
        <v>0.86040899314290464</v>
      </c>
      <c r="K84" s="335">
        <f>IF(K$8=0,0,K$8/TEL!K$5*1000)</f>
        <v>0.84827491477226147</v>
      </c>
      <c r="L84" s="335">
        <f>IF(L$8=0,0,L$8/TEL!L$5*1000)</f>
        <v>0.63307392044042565</v>
      </c>
      <c r="M84" s="335">
        <f>IF(M$8=0,0,M$8/TEL!M$5*1000)</f>
        <v>0.55483253284861578</v>
      </c>
      <c r="N84" s="335">
        <f>IF(N$8=0,0,N$8/TEL!N$5*1000)</f>
        <v>0.4374938084138123</v>
      </c>
      <c r="O84" s="335">
        <f>IF(O$8=0,0,O$8/TEL!O$5*1000)</f>
        <v>0.6182535755730576</v>
      </c>
      <c r="P84" s="335">
        <f>IF(P$8=0,0,P$8/TEL!P$5*1000)</f>
        <v>0.60434420703597225</v>
      </c>
      <c r="Q84" s="335">
        <f>IF(Q$8=0,0,Q$8/TEL!Q$5*1000)</f>
        <v>0.58188167662810197</v>
      </c>
      <c r="R84" s="335">
        <f>IF(R$8=0,0,R$8/TEL!R$5*1000)</f>
        <v>0.60952443043994775</v>
      </c>
      <c r="S84" s="335">
        <f>IF(S$8=0,0,S$8/TEL!S$5*1000)</f>
        <v>0.56798954599942109</v>
      </c>
      <c r="T84" s="335">
        <f>IF(T$8=0,0,T$8/TEL!T$5*1000)</f>
        <v>0.58052710436289645</v>
      </c>
      <c r="U84" s="335">
        <f>IF(U$8=0,0,U$8/TEL!U$5*1000)</f>
        <v>0.59166759235234267</v>
      </c>
      <c r="V84" s="335">
        <f>IF(V$8=0,0,V$8/TEL!V$5*1000)</f>
        <v>0.61015174528117977</v>
      </c>
      <c r="W84" s="335">
        <f>IF(W$8=0,0,W$8/TEL!W$5*1000)</f>
        <v>0.53961681996131061</v>
      </c>
      <c r="X84" s="335">
        <f>IF(X$8=0,0,X$8/TEL!X$5*1000)</f>
        <v>0.50795646005026251</v>
      </c>
      <c r="Y84" s="335">
        <f>IF(Y$8=0,0,Y$8/TEL!Y$5*1000)</f>
        <v>0.50553143666704858</v>
      </c>
      <c r="DA84" s="177"/>
    </row>
    <row r="85" spans="1:105" ht="12" customHeight="1" x14ac:dyDescent="0.25">
      <c r="A85" s="173" t="s">
        <v>94</v>
      </c>
      <c r="B85" s="335">
        <f>IF(B$9=0,0,B$9/TEL!B$5*1000)</f>
        <v>2.2875510619943169</v>
      </c>
      <c r="C85" s="335">
        <f>IF(C$9=0,0,C$9/TEL!C$5*1000)</f>
        <v>2.2645857842607895</v>
      </c>
      <c r="D85" s="335">
        <f>IF(D$9=0,0,D$9/TEL!D$5*1000)</f>
        <v>2.2838317893028472</v>
      </c>
      <c r="E85" s="335">
        <f>IF(E$9=0,0,E$9/TEL!E$5*1000)</f>
        <v>2.4035362294765314</v>
      </c>
      <c r="F85" s="335">
        <f>IF(F$9=0,0,F$9/TEL!F$5*1000)</f>
        <v>2.2459802769696195</v>
      </c>
      <c r="G85" s="335">
        <f>IF(G$9=0,0,G$9/TEL!G$5*1000)</f>
        <v>1.705806926980022</v>
      </c>
      <c r="H85" s="335">
        <f>IF(H$9=0,0,H$9/TEL!H$5*1000)</f>
        <v>1.7164815895544059</v>
      </c>
      <c r="I85" s="335">
        <f>IF(I$9=0,0,I$9/TEL!I$5*1000)</f>
        <v>1.6937793985261229</v>
      </c>
      <c r="J85" s="335">
        <f>IF(J$9=0,0,J$9/TEL!J$5*1000)</f>
        <v>1.6834088996274215</v>
      </c>
      <c r="K85" s="335">
        <f>IF(K$9=0,0,K$9/TEL!K$5*1000)</f>
        <v>1.6596683115109463</v>
      </c>
      <c r="L85" s="335">
        <f>IF(L$9=0,0,L$9/TEL!L$5*1000)</f>
        <v>1.2386228878182244</v>
      </c>
      <c r="M85" s="335">
        <f>IF(M$9=0,0,M$9/TEL!M$5*1000)</f>
        <v>1.0855419120951186</v>
      </c>
      <c r="N85" s="335">
        <f>IF(N$9=0,0,N$9/TEL!N$5*1000)</f>
        <v>0.85596614689658912</v>
      </c>
      <c r="O85" s="335">
        <f>IF(O$9=0,0,O$9/TEL!O$5*1000)</f>
        <v>1.2096265609038084</v>
      </c>
      <c r="P85" s="335">
        <f>IF(P$9=0,0,P$9/TEL!P$5*1000)</f>
        <v>1.1824125789834239</v>
      </c>
      <c r="Q85" s="335">
        <f>IF(Q$9=0,0,Q$9/TEL!Q$5*1000)</f>
        <v>1.1384641499245469</v>
      </c>
      <c r="R85" s="335">
        <f>IF(R$9=0,0,R$9/TEL!R$5*1000)</f>
        <v>1.1925477986868533</v>
      </c>
      <c r="S85" s="335">
        <f>IF(S$9=0,0,S$9/TEL!S$5*1000)</f>
        <v>1.1112838943466932</v>
      </c>
      <c r="T85" s="335">
        <f>IF(T$9=0,0,T$9/TEL!T$5*1000)</f>
        <v>1.1358138998404497</v>
      </c>
      <c r="U85" s="335">
        <f>IF(U$9=0,0,U$9/TEL!U$5*1000)</f>
        <v>1.1576105067763229</v>
      </c>
      <c r="V85" s="335">
        <f>IF(V$9=0,0,V$9/TEL!V$5*1000)</f>
        <v>1.1937751538110044</v>
      </c>
      <c r="W85" s="335">
        <f>IF(W$9=0,0,W$9/TEL!W$5*1000)</f>
        <v>1.055772039054738</v>
      </c>
      <c r="X85" s="335">
        <f>IF(X$9=0,0,X$9/TEL!X$5*1000)</f>
        <v>0.99382785662007878</v>
      </c>
      <c r="Y85" s="335">
        <f>IF(Y$9=0,0,Y$9/TEL!Y$5*1000)</f>
        <v>0.98908324565292072</v>
      </c>
      <c r="DA85" s="177"/>
    </row>
    <row r="86" spans="1:105" ht="12" customHeight="1" x14ac:dyDescent="0.25">
      <c r="A86" s="56" t="s">
        <v>95</v>
      </c>
      <c r="B86" s="336">
        <f>IF(B$10=0,0,B$10/TEL!B$5*1000)</f>
        <v>7.2795106529022569</v>
      </c>
      <c r="C86" s="336">
        <f>IF(C$10=0,0,C$10/TEL!C$5*1000)</f>
        <v>7.5023081155120446</v>
      </c>
      <c r="D86" s="336">
        <f>IF(D$10=0,0,D$10/TEL!D$5*1000)</f>
        <v>8.0334856229998834</v>
      </c>
      <c r="E86" s="336">
        <f>IF(E$10=0,0,E$10/TEL!E$5*1000)</f>
        <v>8.3078177806235587</v>
      </c>
      <c r="F86" s="336">
        <f>IF(F$10=0,0,F$10/TEL!F$5*1000)</f>
        <v>8.3480607083605189</v>
      </c>
      <c r="G86" s="336">
        <f>IF(G$10=0,0,G$10/TEL!G$5*1000)</f>
        <v>7.5597158736322383</v>
      </c>
      <c r="H86" s="336">
        <f>IF(H$10=0,0,H$10/TEL!H$5*1000)</f>
        <v>6.4268760389642612</v>
      </c>
      <c r="I86" s="336">
        <f>IF(I$10=0,0,I$10/TEL!I$5*1000)</f>
        <v>5.5728137622768212</v>
      </c>
      <c r="J86" s="336">
        <f>IF(J$10=0,0,J$10/TEL!J$5*1000)</f>
        <v>5.2638124044446206</v>
      </c>
      <c r="K86" s="336">
        <f>IF(K$10=0,0,K$10/TEL!K$5*1000)</f>
        <v>5.2402757997296545</v>
      </c>
      <c r="L86" s="336">
        <f>IF(L$10=0,0,L$10/TEL!L$5*1000)</f>
        <v>5.7523409809055464</v>
      </c>
      <c r="M86" s="336">
        <f>IF(M$10=0,0,M$10/TEL!M$5*1000)</f>
        <v>5.120110555699573</v>
      </c>
      <c r="N86" s="336">
        <f>IF(N$10=0,0,N$10/TEL!N$5*1000)</f>
        <v>6.0084349448289824</v>
      </c>
      <c r="O86" s="336">
        <f>IF(O$10=0,0,O$10/TEL!O$5*1000)</f>
        <v>4.8707060051258351</v>
      </c>
      <c r="P86" s="336">
        <f>IF(P$10=0,0,P$10/TEL!P$5*1000)</f>
        <v>4.5152449983045173</v>
      </c>
      <c r="Q86" s="336">
        <f>IF(Q$10=0,0,Q$10/TEL!Q$5*1000)</f>
        <v>4.4156482345237515</v>
      </c>
      <c r="R86" s="336">
        <f>IF(R$10=0,0,R$10/TEL!R$5*1000)</f>
        <v>4.3073632097761871</v>
      </c>
      <c r="S86" s="336">
        <f>IF(S$10=0,0,S$10/TEL!S$5*1000)</f>
        <v>4.3792101438768407</v>
      </c>
      <c r="T86" s="336">
        <f>IF(T$10=0,0,T$10/TEL!T$5*1000)</f>
        <v>4.3318397265540485</v>
      </c>
      <c r="U86" s="336">
        <f>IF(U$10=0,0,U$10/TEL!U$5*1000)</f>
        <v>4.2808507158524902</v>
      </c>
      <c r="V86" s="336">
        <f>IF(V$10=0,0,V$10/TEL!V$5*1000)</f>
        <v>4.5291301098871601</v>
      </c>
      <c r="W86" s="336">
        <f>IF(W$10=0,0,W$10/TEL!W$5*1000)</f>
        <v>4.6058265709765083</v>
      </c>
      <c r="X86" s="336">
        <f>IF(X$10=0,0,X$10/TEL!X$5*1000)</f>
        <v>4.1575577265917119</v>
      </c>
      <c r="Y86" s="336">
        <f>IF(Y$10=0,0,Y$10/TEL!Y$5*1000)</f>
        <v>3.5842847703674092</v>
      </c>
      <c r="DA86" s="68"/>
    </row>
    <row r="87" spans="1:105" ht="12" customHeight="1" x14ac:dyDescent="0.25">
      <c r="A87" s="174" t="s">
        <v>2707</v>
      </c>
      <c r="B87" s="349">
        <f>IF(B$16=0,0,B$16/TEL!B$5*1000)</f>
        <v>3.8459594379891824</v>
      </c>
      <c r="C87" s="349">
        <f>IF(C$16=0,0,C$16/TEL!C$5*1000)</f>
        <v>3.7616892451205888</v>
      </c>
      <c r="D87" s="349">
        <f>IF(D$16=0,0,D$16/TEL!D$5*1000)</f>
        <v>3.9608841409479405</v>
      </c>
      <c r="E87" s="349">
        <f>IF(E$16=0,0,E$16/TEL!E$5*1000)</f>
        <v>4.1198324172872827</v>
      </c>
      <c r="F87" s="349">
        <f>IF(F$16=0,0,F$16/TEL!F$5*1000)</f>
        <v>4.1104943546311619</v>
      </c>
      <c r="G87" s="349">
        <f>IF(G$16=0,0,G$16/TEL!G$5*1000)</f>
        <v>3.7754487145596154</v>
      </c>
      <c r="H87" s="349">
        <f>IF(H$16=0,0,H$16/TEL!H$5*1000)</f>
        <v>3.4380333081908785</v>
      </c>
      <c r="I87" s="349">
        <f>IF(I$16=0,0,I$16/TEL!I$5*1000)</f>
        <v>2.9948120961210232</v>
      </c>
      <c r="J87" s="349">
        <f>IF(J$16=0,0,J$16/TEL!J$5*1000)</f>
        <v>2.6960890395971613</v>
      </c>
      <c r="K87" s="349">
        <f>IF(K$16=0,0,K$16/TEL!K$5*1000)</f>
        <v>2.7026282691686645</v>
      </c>
      <c r="L87" s="349">
        <f>IF(L$16=0,0,L$16/TEL!L$5*1000)</f>
        <v>2.7931617210530959</v>
      </c>
      <c r="M87" s="349">
        <f>IF(M$16=0,0,M$16/TEL!M$5*1000)</f>
        <v>2.4929558499488214</v>
      </c>
      <c r="N87" s="349">
        <f>IF(N$16=0,0,N$16/TEL!N$5*1000)</f>
        <v>2.7202919149129259</v>
      </c>
      <c r="O87" s="349">
        <f>IF(O$16=0,0,O$16/TEL!O$5*1000)</f>
        <v>2.3551443802898193</v>
      </c>
      <c r="P87" s="349">
        <f>IF(P$16=0,0,P$16/TEL!P$5*1000)</f>
        <v>2.1796885603714315</v>
      </c>
      <c r="Q87" s="349">
        <f>IF(Q$16=0,0,Q$16/TEL!Q$5*1000)</f>
        <v>2.2058678430339969</v>
      </c>
      <c r="R87" s="349">
        <f>IF(R$16=0,0,R$16/TEL!R$5*1000)</f>
        <v>2.116679833733663</v>
      </c>
      <c r="S87" s="349">
        <f>IF(S$16=0,0,S$16/TEL!S$5*1000)</f>
        <v>2.178042037050306</v>
      </c>
      <c r="T87" s="349">
        <f>IF(T$16=0,0,T$16/TEL!T$5*1000)</f>
        <v>2.1643034798333876</v>
      </c>
      <c r="U87" s="349">
        <f>IF(U$16=0,0,U$16/TEL!U$5*1000)</f>
        <v>2.1126288203228833</v>
      </c>
      <c r="V87" s="349">
        <f>IF(V$16=0,0,V$16/TEL!V$5*1000)</f>
        <v>2.2298590076803664</v>
      </c>
      <c r="W87" s="349">
        <f>IF(W$16=0,0,W$16/TEL!W$5*1000)</f>
        <v>2.2454580732163723</v>
      </c>
      <c r="X87" s="349">
        <f>IF(X$16=0,0,X$16/TEL!X$5*1000)</f>
        <v>2.0252707544968742</v>
      </c>
      <c r="Y87" s="349">
        <f>IF(Y$16=0,0,Y$16/TEL!Y$5*1000)</f>
        <v>1.9133089004662645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32.690655222908056</v>
      </c>
      <c r="C88" s="349">
        <f>IF(C$27=0,0,C$27/TEL!C$5*1000)</f>
        <v>31.974358583525007</v>
      </c>
      <c r="D88" s="349">
        <f>IF(D$27=0,0,D$27/TEL!D$5*1000)</f>
        <v>33.66751519805748</v>
      </c>
      <c r="E88" s="349">
        <f>IF(E$27=0,0,E$27/TEL!E$5*1000)</f>
        <v>35.018575546941889</v>
      </c>
      <c r="F88" s="349">
        <f>IF(F$27=0,0,F$27/TEL!F$5*1000)</f>
        <v>34.939202014364895</v>
      </c>
      <c r="G88" s="349">
        <f>IF(G$27=0,0,G$27/TEL!G$5*1000)</f>
        <v>32.091314073756728</v>
      </c>
      <c r="H88" s="349">
        <f>IF(H$27=0,0,H$27/TEL!H$5*1000)</f>
        <v>29.223283119622451</v>
      </c>
      <c r="I88" s="349">
        <f>IF(I$27=0,0,I$27/TEL!I$5*1000)</f>
        <v>25.455902817028704</v>
      </c>
      <c r="J88" s="349">
        <f>IF(J$27=0,0,J$27/TEL!J$5*1000)</f>
        <v>22.916756836575878</v>
      </c>
      <c r="K88" s="349">
        <f>IF(K$27=0,0,K$27/TEL!K$5*1000)</f>
        <v>22.972340287933651</v>
      </c>
      <c r="L88" s="349">
        <f>IF(L$27=0,0,L$27/TEL!L$5*1000)</f>
        <v>23.741874628951329</v>
      </c>
      <c r="M88" s="349">
        <f>IF(M$27=0,0,M$27/TEL!M$5*1000)</f>
        <v>21.190124724564988</v>
      </c>
      <c r="N88" s="349">
        <f>IF(N$27=0,0,N$27/TEL!N$5*1000)</f>
        <v>23.122481276759871</v>
      </c>
      <c r="O88" s="349">
        <f>IF(O$27=0,0,O$27/TEL!O$5*1000)</f>
        <v>20.018727232463458</v>
      </c>
      <c r="P88" s="349">
        <f>IF(P$27=0,0,P$27/TEL!P$5*1000)</f>
        <v>18.527352763157158</v>
      </c>
      <c r="Q88" s="349">
        <f>IF(Q$27=0,0,Q$27/TEL!Q$5*1000)</f>
        <v>18.749876665788971</v>
      </c>
      <c r="R88" s="349">
        <f>IF(R$27=0,0,R$27/TEL!R$5*1000)</f>
        <v>17.991778586736135</v>
      </c>
      <c r="S88" s="349">
        <f>IF(S$27=0,0,S$27/TEL!S$5*1000)</f>
        <v>18.5133573149276</v>
      </c>
      <c r="T88" s="349">
        <f>IF(T$27=0,0,T$27/TEL!T$5*1000)</f>
        <v>18.396579578583797</v>
      </c>
      <c r="U88" s="349">
        <f>IF(U$27=0,0,U$27/TEL!U$5*1000)</f>
        <v>17.957344972744519</v>
      </c>
      <c r="V88" s="349">
        <f>IF(V$27=0,0,V$27/TEL!V$5*1000)</f>
        <v>18.953801565283111</v>
      </c>
      <c r="W88" s="349">
        <f>IF(W$27=0,0,W$27/TEL!W$5*1000)</f>
        <v>19.086393622339166</v>
      </c>
      <c r="X88" s="349">
        <f>IF(X$27=0,0,X$27/TEL!X$5*1000)</f>
        <v>17.214801413223437</v>
      </c>
      <c r="Y88" s="349">
        <f>IF(Y$27=0,0,Y$27/TEL!Y$5*1000)</f>
        <v>16.26312565396325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7.2184944622931777</v>
      </c>
      <c r="C89" s="349">
        <f>IF(C$38=0,0,C$38/TEL!C$5*1000)</f>
        <v>7.1460262525562657</v>
      </c>
      <c r="D89" s="349">
        <f>IF(D$38=0,0,D$38/TEL!D$5*1000)</f>
        <v>7.2067580906889841</v>
      </c>
      <c r="E89" s="349">
        <f>IF(E$38=0,0,E$38/TEL!E$5*1000)</f>
        <v>7.5844921019037237</v>
      </c>
      <c r="F89" s="349">
        <f>IF(F$38=0,0,F$38/TEL!F$5*1000)</f>
        <v>7.0873155406596862</v>
      </c>
      <c r="G89" s="349">
        <f>IF(G$38=0,0,G$38/TEL!G$5*1000)</f>
        <v>5.3827685251369592</v>
      </c>
      <c r="H89" s="349">
        <f>IF(H$38=0,0,H$38/TEL!H$5*1000)</f>
        <v>5.416453015927237</v>
      </c>
      <c r="I89" s="349">
        <f>IF(I$38=0,0,I$38/TEL!I$5*1000)</f>
        <v>5.3448149909046565</v>
      </c>
      <c r="J89" s="349">
        <f>IF(J$38=0,0,J$38/TEL!J$5*1000)</f>
        <v>5.3120903054909769</v>
      </c>
      <c r="K89" s="349">
        <f>IF(K$38=0,0,K$38/TEL!K$5*1000)</f>
        <v>5.2371755607678745</v>
      </c>
      <c r="L89" s="349">
        <f>IF(L$38=0,0,L$38/TEL!L$5*1000)</f>
        <v>3.9085433348930625</v>
      </c>
      <c r="M89" s="349">
        <f>IF(M$38=0,0,M$38/TEL!M$5*1000)</f>
        <v>3.4254878115001506</v>
      </c>
      <c r="N89" s="349">
        <f>IF(N$38=0,0,N$38/TEL!N$5*1000)</f>
        <v>2.7010487302070145</v>
      </c>
      <c r="O89" s="349">
        <f>IF(O$38=0,0,O$38/TEL!O$5*1000)</f>
        <v>3.8170438144075729</v>
      </c>
      <c r="P89" s="349">
        <f>IF(P$38=0,0,P$38/TEL!P$5*1000)</f>
        <v>3.7311685825699161</v>
      </c>
      <c r="Q89" s="349">
        <f>IF(Q$38=0,0,Q$38/TEL!Q$5*1000)</f>
        <v>3.5924868730952348</v>
      </c>
      <c r="R89" s="349">
        <f>IF(R$38=0,0,R$38/TEL!R$5*1000)</f>
        <v>3.7631508314118483</v>
      </c>
      <c r="S89" s="349">
        <f>IF(S$38=0,0,S$38/TEL!S$5*1000)</f>
        <v>3.5067180666051203</v>
      </c>
      <c r="T89" s="349">
        <f>IF(T$38=0,0,T$38/TEL!T$5*1000)</f>
        <v>3.5841238617187514</v>
      </c>
      <c r="U89" s="349">
        <f>IF(U$38=0,0,U$38/TEL!U$5*1000)</f>
        <v>3.652904265827507</v>
      </c>
      <c r="V89" s="349">
        <f>IF(V$38=0,0,V$38/TEL!V$5*1000)</f>
        <v>3.7670238186925014</v>
      </c>
      <c r="W89" s="349">
        <f>IF(W$38=0,0,W$38/TEL!W$5*1000)</f>
        <v>3.3315473232393948</v>
      </c>
      <c r="X89" s="349">
        <f>IF(X$38=0,0,X$38/TEL!X$5*1000)</f>
        <v>3.1360790142233608</v>
      </c>
      <c r="Y89" s="349">
        <f>IF(Y$38=0,0,Y$38/TEL!Y$5*1000)</f>
        <v>3.1211071307269944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21.540524069005389</v>
      </c>
      <c r="C90" s="349">
        <f>IF(C$39=0,0,C$39/TEL!C$5*1000)</f>
        <v>21.212539680256359</v>
      </c>
      <c r="D90" s="349">
        <f>IF(D$39=0,0,D$39/TEL!D$5*1000)</f>
        <v>21.848836160091622</v>
      </c>
      <c r="E90" s="349">
        <f>IF(E$39=0,0,E$39/TEL!E$5*1000)</f>
        <v>22.848726708889185</v>
      </c>
      <c r="F90" s="349">
        <f>IF(F$39=0,0,F$39/TEL!F$5*1000)</f>
        <v>22.040061765205262</v>
      </c>
      <c r="G90" s="349">
        <f>IF(G$39=0,0,G$39/TEL!G$5*1000)</f>
        <v>18.369189103196749</v>
      </c>
      <c r="H90" s="349">
        <f>IF(H$39=0,0,H$39/TEL!H$5*1000)</f>
        <v>17.389930516117968</v>
      </c>
      <c r="I90" s="349">
        <f>IF(I$39=0,0,I$39/TEL!I$5*1000)</f>
        <v>16.12448389520641</v>
      </c>
      <c r="J90" s="349">
        <f>IF(J$39=0,0,J$39/TEL!J$5*1000)</f>
        <v>15.440689715554617</v>
      </c>
      <c r="K90" s="349">
        <f>IF(K$39=0,0,K$39/TEL!K$5*1000)</f>
        <v>15.383723198692064</v>
      </c>
      <c r="L90" s="349">
        <f>IF(L$39=0,0,L$39/TEL!L$5*1000)</f>
        <v>13.515970399688454</v>
      </c>
      <c r="M90" s="349">
        <f>IF(M$39=0,0,M$39/TEL!M$5*1000)</f>
        <v>11.997315027918241</v>
      </c>
      <c r="N90" s="349">
        <f>IF(N$39=0,0,N$39/TEL!N$5*1000)</f>
        <v>11.490333620456797</v>
      </c>
      <c r="O90" s="349">
        <f>IF(O$39=0,0,O$39/TEL!O$5*1000)</f>
        <v>12.308062550814977</v>
      </c>
      <c r="P90" s="349">
        <f>IF(P$39=0,0,P$39/TEL!P$5*1000)</f>
        <v>11.681109670075543</v>
      </c>
      <c r="Q90" s="349">
        <f>IF(Q$39=0,0,Q$39/TEL!Q$5*1000)</f>
        <v>11.517493677471144</v>
      </c>
      <c r="R90" s="349">
        <f>IF(R$39=0,0,R$39/TEL!R$5*1000)</f>
        <v>11.538579212638613</v>
      </c>
      <c r="S90" s="349">
        <f>IF(S$39=0,0,S$39/TEL!S$5*1000)</f>
        <v>11.270461230571929</v>
      </c>
      <c r="T90" s="349">
        <f>IF(T$39=0,0,T$39/TEL!T$5*1000)</f>
        <v>11.352768234518624</v>
      </c>
      <c r="U90" s="349">
        <f>IF(U$39=0,0,U$39/TEL!U$5*1000)</f>
        <v>11.351164010615037</v>
      </c>
      <c r="V90" s="349">
        <f>IF(V$39=0,0,V$39/TEL!V$5*1000)</f>
        <v>11.839049671448741</v>
      </c>
      <c r="W90" s="349">
        <f>IF(W$39=0,0,W$39/TEL!W$5*1000)</f>
        <v>11.181843909463156</v>
      </c>
      <c r="X90" s="349">
        <f>IF(X$39=0,0,X$39/TEL!X$5*1000)</f>
        <v>10.320743655271274</v>
      </c>
      <c r="Y90" s="349">
        <f>IF(Y$39=0,0,Y$39/TEL!Y$5*1000)</f>
        <v>10.001971640475194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2.6488841541968076</v>
      </c>
      <c r="C91" s="337">
        <f>IF(C$59=0,0,C$59/TEL!C$5*1000)</f>
        <v>2.6222913662605087</v>
      </c>
      <c r="D91" s="337">
        <f>IF(D$59=0,0,D$59/TEL!D$5*1000)</f>
        <v>2.6445773989679298</v>
      </c>
      <c r="E91" s="337">
        <f>IF(E$59=0,0,E$59/TEL!E$5*1000)</f>
        <v>2.7831899091020804</v>
      </c>
      <c r="F91" s="337">
        <f>IF(F$59=0,0,F$59/TEL!F$5*1000)</f>
        <v>2.6007470019561749</v>
      </c>
      <c r="G91" s="337">
        <f>IF(G$59=0,0,G$59/TEL!G$5*1000)</f>
        <v>1.9752498705131674</v>
      </c>
      <c r="H91" s="337">
        <f>IF(H$59=0,0,H$59/TEL!H$5*1000)</f>
        <v>1.9876106632466983</v>
      </c>
      <c r="I91" s="337">
        <f>IF(I$59=0,0,I$59/TEL!I$5*1000)</f>
        <v>1.9613225182170793</v>
      </c>
      <c r="J91" s="337">
        <f>IF(J$59=0,0,J$59/TEL!J$5*1000)</f>
        <v>1.9493139337267569</v>
      </c>
      <c r="K91" s="337">
        <f>IF(K$59=0,0,K$59/TEL!K$5*1000)</f>
        <v>1.9218233702513254</v>
      </c>
      <c r="L91" s="337">
        <f>IF(L$59=0,0,L$59/TEL!L$5*1000)</f>
        <v>1.4342711710692011</v>
      </c>
      <c r="M91" s="337">
        <f>IF(M$59=0,0,M$59/TEL!M$5*1000)</f>
        <v>1.2570100914636579</v>
      </c>
      <c r="N91" s="337">
        <f>IF(N$59=0,0,N$59/TEL!N$5*1000)</f>
        <v>0.9911713887892678</v>
      </c>
      <c r="O91" s="337">
        <f>IF(O$59=0,0,O$59/TEL!O$5*1000)</f>
        <v>1.4006946917636223</v>
      </c>
      <c r="P91" s="337">
        <f>IF(P$59=0,0,P$59/TEL!P$5*1000)</f>
        <v>1.3691820900651683</v>
      </c>
      <c r="Q91" s="337">
        <f>IF(Q$59=0,0,Q$59/TEL!Q$5*1000)</f>
        <v>1.3182917299459875</v>
      </c>
      <c r="R91" s="337">
        <f>IF(R$59=0,0,R$59/TEL!R$5*1000)</f>
        <v>1.3809182315300548</v>
      </c>
      <c r="S91" s="337">
        <f>IF(S$59=0,0,S$59/TEL!S$5*1000)</f>
        <v>1.2868181818782003</v>
      </c>
      <c r="T91" s="337">
        <f>IF(T$59=0,0,T$59/TEL!T$5*1000)</f>
        <v>1.3152228561756674</v>
      </c>
      <c r="U91" s="337">
        <f>IF(U$59=0,0,U$59/TEL!U$5*1000)</f>
        <v>1.340462374404106</v>
      </c>
      <c r="V91" s="337">
        <f>IF(V$59=0,0,V$59/TEL!V$5*1000)</f>
        <v>1.3823394551232457</v>
      </c>
      <c r="W91" s="337">
        <f>IF(W$59=0,0,W$59/TEL!W$5*1000)</f>
        <v>1.2225378795514279</v>
      </c>
      <c r="X91" s="337">
        <f>IF(X$59=0,0,X$59/TEL!X$5*1000)</f>
        <v>1.1508092235131249</v>
      </c>
      <c r="Y91" s="337">
        <f>IF(Y$59=0,0,Y$59/TEL!Y$5*1000)</f>
        <v>1.14531517137259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LV: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25.851136628085921</v>
      </c>
      <c r="C5" s="223">
        <v>25.960890233016581</v>
      </c>
      <c r="D5" s="223">
        <v>26.02527290766286</v>
      </c>
      <c r="E5" s="223">
        <v>25.664337579443291</v>
      </c>
      <c r="F5" s="223">
        <v>24.11845190008399</v>
      </c>
      <c r="G5" s="223">
        <v>16.5575849297093</v>
      </c>
      <c r="H5" s="223">
        <v>13.18872696985941</v>
      </c>
      <c r="I5" s="223">
        <v>12.62086931859133</v>
      </c>
      <c r="J5" s="223">
        <v>8.0582751877999801</v>
      </c>
      <c r="K5" s="223">
        <v>5.8508074530443182</v>
      </c>
      <c r="L5" s="223">
        <v>5.9455437483188254</v>
      </c>
      <c r="M5" s="223">
        <v>6.2093350751516594</v>
      </c>
      <c r="N5" s="223">
        <v>7.0949333446159013</v>
      </c>
      <c r="O5" s="223">
        <v>5.4424492226868892</v>
      </c>
      <c r="P5" s="223">
        <v>4.2523678793651856</v>
      </c>
      <c r="Q5" s="223">
        <v>3.7901564188753678</v>
      </c>
      <c r="R5" s="223">
        <v>3.7312456047153639</v>
      </c>
      <c r="S5" s="223">
        <v>3.98952582311568</v>
      </c>
      <c r="T5" s="223">
        <v>3.8326776924964321</v>
      </c>
      <c r="U5" s="223">
        <v>3.5523500611518801</v>
      </c>
      <c r="V5" s="223">
        <v>3.187547835960312</v>
      </c>
      <c r="W5" s="223">
        <v>3.5963949337404921</v>
      </c>
      <c r="X5" s="223">
        <v>3.104056620492595</v>
      </c>
      <c r="Y5" s="223">
        <v>2.6520986850892698</v>
      </c>
      <c r="DA5" s="89" t="s">
        <v>2759</v>
      </c>
    </row>
    <row r="6" spans="1:105" ht="12" customHeight="1" x14ac:dyDescent="0.25">
      <c r="A6" s="55" t="s">
        <v>91</v>
      </c>
      <c r="B6" s="259">
        <v>0.62557147518259515</v>
      </c>
      <c r="C6" s="259">
        <v>0.62289207891027831</v>
      </c>
      <c r="D6" s="259">
        <v>0.60224949313242115</v>
      </c>
      <c r="E6" s="259">
        <v>0.5988964988647949</v>
      </c>
      <c r="F6" s="259">
        <v>0.53829843556150458</v>
      </c>
      <c r="G6" s="259">
        <v>0.32450943529915638</v>
      </c>
      <c r="H6" s="259">
        <v>0.27976744343614662</v>
      </c>
      <c r="I6" s="259">
        <v>0.28954964143586609</v>
      </c>
      <c r="J6" s="259">
        <v>0.19665355355522371</v>
      </c>
      <c r="K6" s="259">
        <v>0.14322779967686489</v>
      </c>
      <c r="L6" s="259">
        <v>0.1140921435034854</v>
      </c>
      <c r="M6" s="259">
        <v>0.1198019334896874</v>
      </c>
      <c r="N6" s="259">
        <v>0.1035464239394136</v>
      </c>
      <c r="O6" s="259">
        <v>0.1164868130519803</v>
      </c>
      <c r="P6" s="259">
        <v>9.3639983881260935E-2</v>
      </c>
      <c r="Q6" s="259">
        <v>8.2197384337057866E-2</v>
      </c>
      <c r="R6" s="259">
        <v>8.4915806259207596E-2</v>
      </c>
      <c r="S6" s="259">
        <v>8.5393400458301266E-2</v>
      </c>
      <c r="T6" s="259">
        <v>8.3265730637626018E-2</v>
      </c>
      <c r="U6" s="259">
        <v>7.9313874465376258E-2</v>
      </c>
      <c r="V6" s="259">
        <v>7.0066604714980787E-2</v>
      </c>
      <c r="W6" s="259">
        <v>7.2221194940038064E-2</v>
      </c>
      <c r="X6" s="259">
        <v>6.4273958693661426E-2</v>
      </c>
      <c r="Y6" s="259">
        <v>5.8433896626928862E-2</v>
      </c>
      <c r="DA6" s="67" t="s">
        <v>2760</v>
      </c>
    </row>
    <row r="7" spans="1:105" ht="12" customHeight="1" x14ac:dyDescent="0.25">
      <c r="A7" s="173" t="s">
        <v>92</v>
      </c>
      <c r="B7" s="224">
        <v>0.13185210368462069</v>
      </c>
      <c r="C7" s="224">
        <v>0.13128736560252299</v>
      </c>
      <c r="D7" s="224">
        <v>0.12693651447155299</v>
      </c>
      <c r="E7" s="224">
        <v>0.12622980170511819</v>
      </c>
      <c r="F7" s="224">
        <v>0.1134575087814032</v>
      </c>
      <c r="G7" s="224">
        <v>6.8397063176854581E-2</v>
      </c>
      <c r="H7" s="224">
        <v>5.8966764667070237E-2</v>
      </c>
      <c r="I7" s="224">
        <v>6.1028564854724333E-2</v>
      </c>
      <c r="J7" s="224">
        <v>4.1448796439678019E-2</v>
      </c>
      <c r="K7" s="224">
        <v>3.0188215803800589E-2</v>
      </c>
      <c r="L7" s="224">
        <v>2.404727474255642E-2</v>
      </c>
      <c r="M7" s="224">
        <v>2.5250730864110511E-2</v>
      </c>
      <c r="N7" s="224">
        <v>2.1824546621864761E-2</v>
      </c>
      <c r="O7" s="224">
        <v>2.455200078925859E-2</v>
      </c>
      <c r="P7" s="224">
        <v>1.973655985534575E-2</v>
      </c>
      <c r="Q7" s="224">
        <v>1.7324795762228371E-2</v>
      </c>
      <c r="R7" s="224">
        <v>1.789775930573587E-2</v>
      </c>
      <c r="S7" s="224">
        <v>1.799842214340712E-2</v>
      </c>
      <c r="T7" s="224">
        <v>1.754997180170887E-2</v>
      </c>
      <c r="U7" s="224">
        <v>1.6717036525019519E-2</v>
      </c>
      <c r="V7" s="224">
        <v>1.4767983509817839E-2</v>
      </c>
      <c r="W7" s="224">
        <v>1.5222107882527119E-2</v>
      </c>
      <c r="X7" s="224">
        <v>1.354706376825133E-2</v>
      </c>
      <c r="Y7" s="224">
        <v>1.2316150116181949E-2</v>
      </c>
      <c r="DA7" s="177" t="s">
        <v>2761</v>
      </c>
    </row>
    <row r="8" spans="1:105" ht="12" customHeight="1" x14ac:dyDescent="0.25">
      <c r="A8" s="173" t="s">
        <v>93</v>
      </c>
      <c r="B8" s="224">
        <v>0.51091707455401736</v>
      </c>
      <c r="C8" s="224">
        <v>0.5087287565770453</v>
      </c>
      <c r="D8" s="224">
        <v>0.4918695327229291</v>
      </c>
      <c r="E8" s="224">
        <v>0.48913107342583262</v>
      </c>
      <c r="F8" s="224">
        <v>0.4396393902931911</v>
      </c>
      <c r="G8" s="224">
        <v>0.2650335220285216</v>
      </c>
      <c r="H8" s="224">
        <v>0.2284918181637535</v>
      </c>
      <c r="I8" s="224">
        <v>0.2364811402204634</v>
      </c>
      <c r="J8" s="224">
        <v>0.16061099693485861</v>
      </c>
      <c r="K8" s="224">
        <v>0.1169770862463848</v>
      </c>
      <c r="L8" s="224">
        <v>9.3181397331749197E-2</v>
      </c>
      <c r="M8" s="224">
        <v>9.7844700106570703E-2</v>
      </c>
      <c r="N8" s="224">
        <v>8.4568491528827297E-2</v>
      </c>
      <c r="O8" s="224">
        <v>9.5137173144390769E-2</v>
      </c>
      <c r="P8" s="224">
        <v>7.6477698430758426E-2</v>
      </c>
      <c r="Q8" s="224">
        <v>6.7132292323948725E-2</v>
      </c>
      <c r="R8" s="224">
        <v>6.9352483350821975E-2</v>
      </c>
      <c r="S8" s="224">
        <v>6.9742544344177981E-2</v>
      </c>
      <c r="T8" s="224">
        <v>6.8004832694075992E-2</v>
      </c>
      <c r="U8" s="224">
        <v>6.4777270577381446E-2</v>
      </c>
      <c r="V8" s="224">
        <v>5.7224835410632682E-2</v>
      </c>
      <c r="W8" s="224">
        <v>5.8984533508004602E-2</v>
      </c>
      <c r="X8" s="224">
        <v>5.24938624098647E-2</v>
      </c>
      <c r="Y8" s="224">
        <v>4.7724163750765908E-2</v>
      </c>
      <c r="DA8" s="177" t="s">
        <v>2762</v>
      </c>
    </row>
    <row r="9" spans="1:105" ht="12" customHeight="1" x14ac:dyDescent="0.25">
      <c r="A9" s="173" t="s">
        <v>94</v>
      </c>
      <c r="B9" s="224">
        <v>0.71859224150608747</v>
      </c>
      <c r="C9" s="224">
        <v>0.71551442634092965</v>
      </c>
      <c r="D9" s="224">
        <v>0.69180234455161482</v>
      </c>
      <c r="E9" s="224">
        <v>0.68795076921271781</v>
      </c>
      <c r="F9" s="224">
        <v>0.61834193973830986</v>
      </c>
      <c r="G9" s="224">
        <v>0.37276310022516712</v>
      </c>
      <c r="H9" s="224">
        <v>0.32136809662001919</v>
      </c>
      <c r="I9" s="224">
        <v>0.33260488069081301</v>
      </c>
      <c r="J9" s="224">
        <v>0.22589539877619619</v>
      </c>
      <c r="K9" s="224">
        <v>0.16452538150934981</v>
      </c>
      <c r="L9" s="224">
        <v>0.13105733300015529</v>
      </c>
      <c r="M9" s="224">
        <v>0.13761615313100661</v>
      </c>
      <c r="N9" s="224">
        <v>0.1189434937979619</v>
      </c>
      <c r="O9" s="224">
        <v>0.1338080833568864</v>
      </c>
      <c r="P9" s="224">
        <v>0.10756399321466591</v>
      </c>
      <c r="Q9" s="224">
        <v>9.4419910433836768E-2</v>
      </c>
      <c r="R9" s="224">
        <v>9.7542554256154115E-2</v>
      </c>
      <c r="S9" s="224">
        <v>9.8091165405594483E-2</v>
      </c>
      <c r="T9" s="224">
        <v>9.5647116905496807E-2</v>
      </c>
      <c r="U9" s="224">
        <v>9.1107630535697579E-2</v>
      </c>
      <c r="V9" s="224">
        <v>8.0485317080934385E-2</v>
      </c>
      <c r="W9" s="224">
        <v>8.2960288975871099E-2</v>
      </c>
      <c r="X9" s="224">
        <v>7.3831320449300547E-2</v>
      </c>
      <c r="Y9" s="224">
        <v>6.7122857136066666E-2</v>
      </c>
      <c r="DA9" s="177" t="s">
        <v>2763</v>
      </c>
    </row>
    <row r="10" spans="1:105" ht="12" customHeight="1" x14ac:dyDescent="0.25">
      <c r="A10" s="56" t="s">
        <v>95</v>
      </c>
      <c r="B10" s="260">
        <v>3.2336724002989912</v>
      </c>
      <c r="C10" s="260">
        <v>3.3325202219277301</v>
      </c>
      <c r="D10" s="260">
        <v>3.4302995149960309</v>
      </c>
      <c r="E10" s="260">
        <v>3.365208631154081</v>
      </c>
      <c r="F10" s="260">
        <v>3.238139924520238</v>
      </c>
      <c r="G10" s="260">
        <v>2.3358187083293331</v>
      </c>
      <c r="H10" s="260">
        <v>1.715379255567504</v>
      </c>
      <c r="I10" s="260">
        <v>1.572092764608346</v>
      </c>
      <c r="J10" s="260">
        <v>1.0168491769484731</v>
      </c>
      <c r="K10" s="260">
        <v>0.74786069685627854</v>
      </c>
      <c r="L10" s="260">
        <v>0.85896611294366143</v>
      </c>
      <c r="M10" s="260">
        <v>0.9041799808317823</v>
      </c>
      <c r="N10" s="260">
        <v>1.169854481977503</v>
      </c>
      <c r="O10" s="260">
        <v>0.76387311616437703</v>
      </c>
      <c r="P10" s="260">
        <v>0.58340243141090309</v>
      </c>
      <c r="Q10" s="260">
        <v>0.52047685399723509</v>
      </c>
      <c r="R10" s="260">
        <v>0.50193889228313571</v>
      </c>
      <c r="S10" s="260">
        <v>0.54816753074052804</v>
      </c>
      <c r="T10" s="260">
        <v>0.51874113152862888</v>
      </c>
      <c r="U10" s="260">
        <v>0.47964265973079812</v>
      </c>
      <c r="V10" s="260">
        <v>0.43410116018444572</v>
      </c>
      <c r="W10" s="260">
        <v>0.51174295772894929</v>
      </c>
      <c r="X10" s="260">
        <v>0.43733268244073298</v>
      </c>
      <c r="Y10" s="260">
        <v>0.34760338269525048</v>
      </c>
      <c r="DA10" s="68" t="s">
        <v>2764</v>
      </c>
    </row>
    <row r="11" spans="1:105" ht="12" customHeight="1" x14ac:dyDescent="0.25">
      <c r="A11" s="37" t="s">
        <v>159</v>
      </c>
      <c r="B11" s="226">
        <v>0.55901022642077391</v>
      </c>
      <c r="C11" s="226">
        <v>0.58421449332738262</v>
      </c>
      <c r="D11" s="226">
        <v>0.38131697199192888</v>
      </c>
      <c r="E11" s="226">
        <v>0.2875960823135203</v>
      </c>
      <c r="F11" s="226">
        <v>0.29170807361427559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0.10675984311432481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9.792638040177994E-3</v>
      </c>
      <c r="T11" s="226">
        <v>2.8698217287299989E-3</v>
      </c>
      <c r="U11" s="226">
        <v>2.5566849672056229E-3</v>
      </c>
      <c r="V11" s="226">
        <v>2.860298348973746E-3</v>
      </c>
      <c r="W11" s="226">
        <v>3.1693997013628669E-3</v>
      </c>
      <c r="X11" s="226">
        <v>2.937598518014986E-3</v>
      </c>
      <c r="Y11" s="226">
        <v>3.7528027200712452E-3</v>
      </c>
      <c r="DA11" s="69" t="s">
        <v>2765</v>
      </c>
    </row>
    <row r="12" spans="1:105" ht="12" customHeight="1" x14ac:dyDescent="0.25">
      <c r="A12" s="37" t="s">
        <v>35</v>
      </c>
      <c r="B12" s="226">
        <v>2.1622190914384509</v>
      </c>
      <c r="C12" s="226">
        <v>2.3132422692719432</v>
      </c>
      <c r="D12" s="226">
        <v>2.6769854046176582</v>
      </c>
      <c r="E12" s="226">
        <v>2.694312157148953</v>
      </c>
      <c r="F12" s="226">
        <v>2.641435733508803</v>
      </c>
      <c r="G12" s="226">
        <v>2.1908224442537501</v>
      </c>
      <c r="H12" s="226">
        <v>1.5387213075279229</v>
      </c>
      <c r="I12" s="226">
        <v>1.350515147742952</v>
      </c>
      <c r="J12" s="226">
        <v>0.86309007597722531</v>
      </c>
      <c r="K12" s="226">
        <v>0.63463534087688622</v>
      </c>
      <c r="L12" s="226">
        <v>0.81378119567215934</v>
      </c>
      <c r="M12" s="226">
        <v>0.75010467128916736</v>
      </c>
      <c r="N12" s="226">
        <v>1.1506298851928221</v>
      </c>
      <c r="O12" s="226">
        <v>0.70619485837800022</v>
      </c>
      <c r="P12" s="226">
        <v>0.53405593229905213</v>
      </c>
      <c r="Q12" s="226">
        <v>0.47481984379444331</v>
      </c>
      <c r="R12" s="226">
        <v>0.45182778276363178</v>
      </c>
      <c r="S12" s="226">
        <v>0.49155089111941358</v>
      </c>
      <c r="T12" s="226">
        <v>0.46788815622142538</v>
      </c>
      <c r="U12" s="226">
        <v>0.43015830448083808</v>
      </c>
      <c r="V12" s="226">
        <v>0.39149938229609937</v>
      </c>
      <c r="W12" s="226">
        <v>0.47555970941026121</v>
      </c>
      <c r="X12" s="226">
        <v>0.40303266714092828</v>
      </c>
      <c r="Y12" s="226">
        <v>0.30224828851556201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1.448559866531654E-3</v>
      </c>
      <c r="T14" s="226">
        <v>1.2234516684712989E-3</v>
      </c>
      <c r="U14" s="226">
        <v>1.193646578951837E-3</v>
      </c>
      <c r="V14" s="226">
        <v>1.0491261589099779E-3</v>
      </c>
      <c r="W14" s="226">
        <v>1.195311268850444E-3</v>
      </c>
      <c r="X14" s="226">
        <v>1.0181702070143381E-3</v>
      </c>
      <c r="Y14" s="226">
        <v>8.7136563853409412E-4</v>
      </c>
      <c r="DA14" s="69" t="s">
        <v>2768</v>
      </c>
    </row>
    <row r="15" spans="1:105" ht="12" customHeight="1" x14ac:dyDescent="0.25">
      <c r="A15" s="37" t="s">
        <v>40</v>
      </c>
      <c r="B15" s="226">
        <v>0.51244308243976555</v>
      </c>
      <c r="C15" s="226">
        <v>0.43506345932840468</v>
      </c>
      <c r="D15" s="226">
        <v>0.37199713838644383</v>
      </c>
      <c r="E15" s="226">
        <v>0.38330039169160762</v>
      </c>
      <c r="F15" s="226">
        <v>0.30499611739715898</v>
      </c>
      <c r="G15" s="226">
        <v>0.14499626407558289</v>
      </c>
      <c r="H15" s="226">
        <v>0.17665794803958021</v>
      </c>
      <c r="I15" s="226">
        <v>0.22157761686539501</v>
      </c>
      <c r="J15" s="226">
        <v>0.15375910097124759</v>
      </c>
      <c r="K15" s="226">
        <v>0.1132253559793923</v>
      </c>
      <c r="L15" s="226">
        <v>4.5184917271502117E-2</v>
      </c>
      <c r="M15" s="226">
        <v>4.7315466428290182E-2</v>
      </c>
      <c r="N15" s="226">
        <v>1.922459678468167E-2</v>
      </c>
      <c r="O15" s="226">
        <v>5.7678257786376801E-2</v>
      </c>
      <c r="P15" s="226">
        <v>4.9346499111850912E-2</v>
      </c>
      <c r="Q15" s="226">
        <v>4.5657010202791747E-2</v>
      </c>
      <c r="R15" s="226">
        <v>5.0111109519503878E-2</v>
      </c>
      <c r="S15" s="226">
        <v>4.5375441714404711E-2</v>
      </c>
      <c r="T15" s="226">
        <v>4.6759701910002179E-2</v>
      </c>
      <c r="U15" s="226">
        <v>4.5734023703802557E-2</v>
      </c>
      <c r="V15" s="226">
        <v>3.8692353380462632E-2</v>
      </c>
      <c r="W15" s="226">
        <v>3.1818537348474833E-2</v>
      </c>
      <c r="X15" s="226">
        <v>3.0344246574775441E-2</v>
      </c>
      <c r="Y15" s="226">
        <v>4.0730925821083237E-2</v>
      </c>
      <c r="DA15" s="69" t="s">
        <v>2769</v>
      </c>
    </row>
    <row r="16" spans="1:105" ht="12" customHeight="1" x14ac:dyDescent="0.25">
      <c r="A16" s="57" t="s">
        <v>2707</v>
      </c>
      <c r="B16" s="261">
        <v>1.332674656875535</v>
      </c>
      <c r="C16" s="261">
        <v>1.3362840335276329</v>
      </c>
      <c r="D16" s="261">
        <v>1.3601179339189999</v>
      </c>
      <c r="E16" s="261">
        <v>1.336178000596923</v>
      </c>
      <c r="F16" s="261">
        <v>1.281361603185615</v>
      </c>
      <c r="G16" s="261">
        <v>0.9305259218358255</v>
      </c>
      <c r="H16" s="261">
        <v>0.72926175501079882</v>
      </c>
      <c r="I16" s="261">
        <v>0.67548289247503845</v>
      </c>
      <c r="J16" s="261">
        <v>0.41232842897044608</v>
      </c>
      <c r="K16" s="261">
        <v>0.29729704142273827</v>
      </c>
      <c r="L16" s="261">
        <v>0.3350718697782068</v>
      </c>
      <c r="M16" s="261">
        <v>0.34789357877856542</v>
      </c>
      <c r="N16" s="261">
        <v>0.42910100138782098</v>
      </c>
      <c r="O16" s="261">
        <v>0.29203843257532208</v>
      </c>
      <c r="P16" s="261">
        <v>0.2261432414180429</v>
      </c>
      <c r="Q16" s="261">
        <v>0.20326031284071791</v>
      </c>
      <c r="R16" s="261">
        <v>0.19565444773285939</v>
      </c>
      <c r="S16" s="261">
        <v>0.21553610380597249</v>
      </c>
      <c r="T16" s="261">
        <v>0.20632436723060349</v>
      </c>
      <c r="U16" s="261">
        <v>0.18824663940387151</v>
      </c>
      <c r="V16" s="261">
        <v>0.17003272519565041</v>
      </c>
      <c r="W16" s="261">
        <v>0.1989212578253774</v>
      </c>
      <c r="X16" s="261">
        <v>0.1693319032798947</v>
      </c>
      <c r="Y16" s="261">
        <v>0.14249386242592901</v>
      </c>
      <c r="DA16" s="70" t="s">
        <v>2770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2.224761904485012E-2</v>
      </c>
      <c r="H17" s="229">
        <v>2.156192167283345E-2</v>
      </c>
      <c r="I17" s="229">
        <v>0</v>
      </c>
      <c r="J17" s="229">
        <v>0</v>
      </c>
      <c r="K17" s="229">
        <v>2.2369952959188321E-2</v>
      </c>
      <c r="L17" s="229">
        <v>0</v>
      </c>
      <c r="M17" s="229">
        <v>2.2649028309525709E-2</v>
      </c>
      <c r="N17" s="229">
        <v>0</v>
      </c>
      <c r="O17" s="229">
        <v>2.1038219809845899E-2</v>
      </c>
      <c r="P17" s="229">
        <v>0</v>
      </c>
      <c r="Q17" s="229">
        <v>2.0690931714414409E-2</v>
      </c>
      <c r="R17" s="229">
        <v>0</v>
      </c>
      <c r="S17" s="229">
        <v>5.266586382935973E-3</v>
      </c>
      <c r="T17" s="229">
        <v>2.5892154157260449E-3</v>
      </c>
      <c r="U17" s="229">
        <v>0</v>
      </c>
      <c r="V17" s="229">
        <v>0</v>
      </c>
      <c r="W17" s="229">
        <v>0</v>
      </c>
      <c r="X17" s="229">
        <v>0</v>
      </c>
      <c r="Y17" s="229">
        <v>1.418194435120909E-2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1.875935723430063E-3</v>
      </c>
      <c r="T19" s="229">
        <v>3.9265427843662203E-3</v>
      </c>
      <c r="U19" s="229">
        <v>4.5970814166501964E-3</v>
      </c>
      <c r="V19" s="229">
        <v>3.5861252565023908E-3</v>
      </c>
      <c r="W19" s="229">
        <v>4.3157741690322922E-3</v>
      </c>
      <c r="X19" s="229">
        <v>1.0179401798916811E-2</v>
      </c>
      <c r="Y19" s="229">
        <v>2.767804932765551E-2</v>
      </c>
      <c r="DA19" s="73" t="s">
        <v>2773</v>
      </c>
    </row>
    <row r="20" spans="1:105" ht="12" customHeight="1" x14ac:dyDescent="0.25">
      <c r="A20" s="46" t="s">
        <v>159</v>
      </c>
      <c r="B20" s="229">
        <v>0.16983995554072329</v>
      </c>
      <c r="C20" s="229">
        <v>0.21015954799485659</v>
      </c>
      <c r="D20" s="229">
        <v>0.14112196707907609</v>
      </c>
      <c r="E20" s="229">
        <v>0.1054414241288428</v>
      </c>
      <c r="F20" s="229">
        <v>0.1053007793244685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3.462953186395816E-2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3.2845522369114211E-3</v>
      </c>
      <c r="T20" s="229">
        <v>9.6629147754591967E-4</v>
      </c>
      <c r="U20" s="229">
        <v>9.1288905802619079E-4</v>
      </c>
      <c r="V20" s="229">
        <v>1.015944099026672E-3</v>
      </c>
      <c r="W20" s="229">
        <v>1.0787972814657429E-3</v>
      </c>
      <c r="X20" s="229">
        <v>1.01746150670555E-3</v>
      </c>
      <c r="Y20" s="229">
        <v>1.0030988106227751E-3</v>
      </c>
      <c r="DA20" s="73" t="s">
        <v>2774</v>
      </c>
    </row>
    <row r="21" spans="1:105" ht="12" customHeight="1" x14ac:dyDescent="0.25">
      <c r="A21" s="46" t="s">
        <v>32</v>
      </c>
      <c r="B21" s="229">
        <v>0.21514769371695519</v>
      </c>
      <c r="C21" s="229">
        <v>3.5943647836891357E-2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4.6111795693011858E-5</v>
      </c>
      <c r="T22" s="229">
        <v>0</v>
      </c>
      <c r="U22" s="229">
        <v>0</v>
      </c>
      <c r="V22" s="229">
        <v>4.6111795688383799E-5</v>
      </c>
      <c r="W22" s="229">
        <v>4.6111795692168532E-5</v>
      </c>
      <c r="X22" s="229">
        <v>4.6111795692504628E-5</v>
      </c>
      <c r="Y22" s="229">
        <v>4.6111795689737568E-5</v>
      </c>
      <c r="DA22" s="73" t="s">
        <v>2776</v>
      </c>
    </row>
    <row r="23" spans="1:105" ht="12" customHeight="1" x14ac:dyDescent="0.25">
      <c r="A23" s="46" t="s">
        <v>35</v>
      </c>
      <c r="B23" s="229">
        <v>0.62772308389416109</v>
      </c>
      <c r="C23" s="229">
        <v>0.79514476813381563</v>
      </c>
      <c r="D23" s="229">
        <v>0.9466790722524796</v>
      </c>
      <c r="E23" s="229">
        <v>0.94389676022721303</v>
      </c>
      <c r="F23" s="229">
        <v>0.91111138236074352</v>
      </c>
      <c r="G23" s="229">
        <v>0.65194845350429687</v>
      </c>
      <c r="H23" s="229">
        <v>0.40533556444485552</v>
      </c>
      <c r="I23" s="229">
        <v>0.38073778615539011</v>
      </c>
      <c r="J23" s="229">
        <v>0.28809838967929691</v>
      </c>
      <c r="K23" s="229">
        <v>0.20267031761099399</v>
      </c>
      <c r="L23" s="229">
        <v>0.26106174356265183</v>
      </c>
      <c r="M23" s="229">
        <v>0.2324924484337583</v>
      </c>
      <c r="N23" s="229">
        <v>0.3865677552083206</v>
      </c>
      <c r="O23" s="229">
        <v>0.24395943431468359</v>
      </c>
      <c r="P23" s="229">
        <v>0.19395205925384279</v>
      </c>
      <c r="Q23" s="229">
        <v>0.1490528183174569</v>
      </c>
      <c r="R23" s="229">
        <v>0.15927777210580729</v>
      </c>
      <c r="S23" s="229">
        <v>0.1575408724237132</v>
      </c>
      <c r="T23" s="229">
        <v>0.15053710819327659</v>
      </c>
      <c r="U23" s="229">
        <v>0.14676327107758869</v>
      </c>
      <c r="V23" s="229">
        <v>0.1328733379854877</v>
      </c>
      <c r="W23" s="229">
        <v>0.1546735919371125</v>
      </c>
      <c r="X23" s="229">
        <v>0.133387177614637</v>
      </c>
      <c r="Y23" s="229">
        <v>7.719694582628267E-2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1.3484769886846441E-2</v>
      </c>
      <c r="C25" s="229">
        <v>2.074809789286744E-2</v>
      </c>
      <c r="D25" s="229">
        <v>1.3484769886777831E-2</v>
      </c>
      <c r="E25" s="229">
        <v>2.8007691539993069E-2</v>
      </c>
      <c r="F25" s="229">
        <v>2.800769153990449E-2</v>
      </c>
      <c r="G25" s="229">
        <v>4.7717637665922193E-2</v>
      </c>
      <c r="H25" s="229">
        <v>3.8381740485417253E-2</v>
      </c>
      <c r="I25" s="229">
        <v>1.6595490826901121E-2</v>
      </c>
      <c r="J25" s="229">
        <v>1.3484769886155811E-2</v>
      </c>
      <c r="K25" s="229">
        <v>2.0748097891845309E-2</v>
      </c>
      <c r="L25" s="229">
        <v>1.348476988616667E-2</v>
      </c>
      <c r="M25" s="229">
        <v>2.593138800595313E-2</v>
      </c>
      <c r="N25" s="229">
        <v>5.1870244730696617E-3</v>
      </c>
      <c r="O25" s="229">
        <v>0</v>
      </c>
      <c r="P25" s="229">
        <v>0</v>
      </c>
      <c r="Q25" s="229">
        <v>5.1870244727819188E-3</v>
      </c>
      <c r="R25" s="229">
        <v>9.3358971784081278E-3</v>
      </c>
      <c r="S25" s="229">
        <v>1.3230833482357421E-2</v>
      </c>
      <c r="T25" s="229">
        <v>6.9907198078221497E-3</v>
      </c>
      <c r="U25" s="229">
        <v>6.7815957103494768E-3</v>
      </c>
      <c r="V25" s="229">
        <v>6.8936264764268814E-3</v>
      </c>
      <c r="W25" s="229">
        <v>1.0982749441406019E-2</v>
      </c>
      <c r="X25" s="229">
        <v>8.114761828068421E-3</v>
      </c>
      <c r="Y25" s="229">
        <v>7.3305464645846436E-3</v>
      </c>
      <c r="DA25" s="73" t="s">
        <v>2779</v>
      </c>
    </row>
    <row r="26" spans="1:105" ht="12" customHeight="1" x14ac:dyDescent="0.25">
      <c r="A26" s="46" t="s">
        <v>39</v>
      </c>
      <c r="B26" s="229">
        <v>0.30647915383684909</v>
      </c>
      <c r="C26" s="229">
        <v>0.27428797166920232</v>
      </c>
      <c r="D26" s="229">
        <v>0.25883212470066619</v>
      </c>
      <c r="E26" s="229">
        <v>0.25883212470087419</v>
      </c>
      <c r="F26" s="229">
        <v>0.23694174996049891</v>
      </c>
      <c r="G26" s="229">
        <v>0.20861221162075641</v>
      </c>
      <c r="H26" s="229">
        <v>0.2639825284076926</v>
      </c>
      <c r="I26" s="229">
        <v>0.27814961549274708</v>
      </c>
      <c r="J26" s="229">
        <v>0.11074526940499339</v>
      </c>
      <c r="K26" s="229">
        <v>5.1508672960710683E-2</v>
      </c>
      <c r="L26" s="229">
        <v>6.0525356329388318E-2</v>
      </c>
      <c r="M26" s="229">
        <v>3.219118216537014E-2</v>
      </c>
      <c r="N26" s="229">
        <v>3.7346221706430732E-2</v>
      </c>
      <c r="O26" s="229">
        <v>2.7040778450792551E-2</v>
      </c>
      <c r="P26" s="229">
        <v>3.219118216420002E-2</v>
      </c>
      <c r="Q26" s="229">
        <v>2.8329538336064761E-2</v>
      </c>
      <c r="R26" s="229">
        <v>2.7040778448644019E-2</v>
      </c>
      <c r="S26" s="229">
        <v>3.4291211760931348E-2</v>
      </c>
      <c r="T26" s="229">
        <v>4.1314489551866618E-2</v>
      </c>
      <c r="U26" s="229">
        <v>2.9191802141256929E-2</v>
      </c>
      <c r="V26" s="229">
        <v>2.5617579582518309E-2</v>
      </c>
      <c r="W26" s="229">
        <v>2.7824233200668631E-2</v>
      </c>
      <c r="X26" s="229">
        <v>1.6586988735874379E-2</v>
      </c>
      <c r="Y26" s="229">
        <v>1.5057165849884599E-2</v>
      </c>
      <c r="DA26" s="73" t="s">
        <v>2780</v>
      </c>
    </row>
    <row r="27" spans="1:105" ht="12" customHeight="1" x14ac:dyDescent="0.25">
      <c r="A27" s="57" t="s">
        <v>2719</v>
      </c>
      <c r="B27" s="261">
        <v>10.02068828535258</v>
      </c>
      <c r="C27" s="261">
        <v>10.04782802133278</v>
      </c>
      <c r="D27" s="261">
        <v>10.227040618506321</v>
      </c>
      <c r="E27" s="261">
        <v>10.04703073525763</v>
      </c>
      <c r="F27" s="261">
        <v>9.634853593184145</v>
      </c>
      <c r="G27" s="261">
        <v>6.996839143034765</v>
      </c>
      <c r="H27" s="261">
        <v>5.4834874271004281</v>
      </c>
      <c r="I27" s="261">
        <v>5.079111749187307</v>
      </c>
      <c r="J27" s="261">
        <v>3.100392610143162</v>
      </c>
      <c r="K27" s="261">
        <v>2.2354450614671291</v>
      </c>
      <c r="L27" s="261">
        <v>2.5194827131399791</v>
      </c>
      <c r="M27" s="261">
        <v>2.6158921019695991</v>
      </c>
      <c r="N27" s="261">
        <v>3.2265094527430369</v>
      </c>
      <c r="O27" s="261">
        <v>2.1959043680182861</v>
      </c>
      <c r="P27" s="261">
        <v>1.7004232191241291</v>
      </c>
      <c r="Q27" s="261">
        <v>1.528361198475398</v>
      </c>
      <c r="R27" s="261">
        <v>1.4711709435297691</v>
      </c>
      <c r="S27" s="261">
        <v>1.620665703617985</v>
      </c>
      <c r="T27" s="261">
        <v>1.5514005305224221</v>
      </c>
      <c r="U27" s="261">
        <v>1.4154699232098811</v>
      </c>
      <c r="V27" s="261">
        <v>1.278515299067293</v>
      </c>
      <c r="W27" s="261">
        <v>1.4957348424946639</v>
      </c>
      <c r="X27" s="261">
        <v>1.2732456573545929</v>
      </c>
      <c r="Y27" s="261">
        <v>1.0714442347795821</v>
      </c>
      <c r="DA27" s="70" t="s">
        <v>2781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0.1672849816641615</v>
      </c>
      <c r="H28" s="229">
        <v>0.16212906488611301</v>
      </c>
      <c r="I28" s="229">
        <v>0</v>
      </c>
      <c r="J28" s="229">
        <v>0</v>
      </c>
      <c r="K28" s="229">
        <v>0.16820483859697369</v>
      </c>
      <c r="L28" s="229">
        <v>0</v>
      </c>
      <c r="M28" s="229">
        <v>0.17030327055816449</v>
      </c>
      <c r="N28" s="229">
        <v>0</v>
      </c>
      <c r="O28" s="229">
        <v>0.15819122972403349</v>
      </c>
      <c r="P28" s="229">
        <v>0</v>
      </c>
      <c r="Q28" s="229">
        <v>0.1555798903910775</v>
      </c>
      <c r="R28" s="229">
        <v>0</v>
      </c>
      <c r="S28" s="229">
        <v>3.9600678379383927E-2</v>
      </c>
      <c r="T28" s="229">
        <v>1.9468908222093909E-2</v>
      </c>
      <c r="U28" s="229">
        <v>0</v>
      </c>
      <c r="V28" s="229">
        <v>0</v>
      </c>
      <c r="W28" s="229">
        <v>0</v>
      </c>
      <c r="X28" s="229">
        <v>0</v>
      </c>
      <c r="Y28" s="229">
        <v>0.1066373123331299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1.4105593612714511E-2</v>
      </c>
      <c r="T30" s="229">
        <v>2.9524581320907531E-2</v>
      </c>
      <c r="U30" s="229">
        <v>3.4566516036735127E-2</v>
      </c>
      <c r="V30" s="229">
        <v>2.6964903371008372E-2</v>
      </c>
      <c r="W30" s="229">
        <v>3.2451301924838971E-2</v>
      </c>
      <c r="X30" s="229">
        <v>7.6541271218778309E-2</v>
      </c>
      <c r="Y30" s="229">
        <v>0.20811764013679429</v>
      </c>
      <c r="DA30" s="73" t="s">
        <v>2784</v>
      </c>
    </row>
    <row r="31" spans="1:105" ht="12" customHeight="1" x14ac:dyDescent="0.25">
      <c r="A31" s="46" t="s">
        <v>159</v>
      </c>
      <c r="B31" s="229">
        <v>1.277065819546592</v>
      </c>
      <c r="C31" s="229">
        <v>1.580238139730556</v>
      </c>
      <c r="D31" s="229">
        <v>1.061128637075361</v>
      </c>
      <c r="E31" s="229">
        <v>0.79283840066110667</v>
      </c>
      <c r="F31" s="229">
        <v>0.79178085992052261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0.26038744151553161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2.4697306242930098E-2</v>
      </c>
      <c r="T31" s="229">
        <v>7.265768610008742E-3</v>
      </c>
      <c r="U31" s="229">
        <v>6.864223494004628E-3</v>
      </c>
      <c r="V31" s="229">
        <v>7.6391181292197793E-3</v>
      </c>
      <c r="W31" s="229">
        <v>8.1117257125597232E-3</v>
      </c>
      <c r="X31" s="229">
        <v>7.6505278677282728E-3</v>
      </c>
      <c r="Y31" s="229">
        <v>7.5425314414135584E-3</v>
      </c>
      <c r="DA31" s="73" t="s">
        <v>2785</v>
      </c>
    </row>
    <row r="32" spans="1:105" ht="12" customHeight="1" x14ac:dyDescent="0.25">
      <c r="A32" s="46" t="s">
        <v>32</v>
      </c>
      <c r="B32" s="229">
        <v>1.6177451585255671</v>
      </c>
      <c r="C32" s="229">
        <v>0.27026858277354843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3.4672523299937748E-4</v>
      </c>
      <c r="T33" s="229">
        <v>0</v>
      </c>
      <c r="U33" s="229">
        <v>0</v>
      </c>
      <c r="V33" s="229">
        <v>3.4672523296457811E-4</v>
      </c>
      <c r="W33" s="229">
        <v>3.4672523299303652E-4</v>
      </c>
      <c r="X33" s="229">
        <v>3.4672523299556369E-4</v>
      </c>
      <c r="Y33" s="229">
        <v>3.4672523297475758E-4</v>
      </c>
      <c r="DA33" s="73" t="s">
        <v>2787</v>
      </c>
    </row>
    <row r="34" spans="1:105" ht="12" customHeight="1" x14ac:dyDescent="0.25">
      <c r="A34" s="46" t="s">
        <v>35</v>
      </c>
      <c r="B34" s="229">
        <v>4.7199947269734022</v>
      </c>
      <c r="C34" s="229">
        <v>5.9788770065446517</v>
      </c>
      <c r="D34" s="229">
        <v>7.1182984086676813</v>
      </c>
      <c r="E34" s="229">
        <v>7.0973775624776971</v>
      </c>
      <c r="F34" s="229">
        <v>6.8508567404432812</v>
      </c>
      <c r="G34" s="229">
        <v>4.9021508715419237</v>
      </c>
      <c r="H34" s="229">
        <v>3.0478116480372779</v>
      </c>
      <c r="I34" s="229">
        <v>2.8628552766684141</v>
      </c>
      <c r="J34" s="229">
        <v>2.1662782762424051</v>
      </c>
      <c r="K34" s="229">
        <v>1.5239248881903591</v>
      </c>
      <c r="L34" s="229">
        <v>1.9629834948653251</v>
      </c>
      <c r="M34" s="229">
        <v>1.748164371876914</v>
      </c>
      <c r="N34" s="229">
        <v>2.9066921593548711</v>
      </c>
      <c r="O34" s="229">
        <v>1.8343872849431011</v>
      </c>
      <c r="P34" s="229">
        <v>1.4583702916971639</v>
      </c>
      <c r="Q34" s="229">
        <v>1.1207625377331849</v>
      </c>
      <c r="R34" s="229">
        <v>1.197646324872512</v>
      </c>
      <c r="S34" s="229">
        <v>1.184586175339843</v>
      </c>
      <c r="T34" s="229">
        <v>1.131923255837906</v>
      </c>
      <c r="U34" s="229">
        <v>1.103546903679562</v>
      </c>
      <c r="V34" s="229">
        <v>0.99910529139087834</v>
      </c>
      <c r="W34" s="229">
        <v>1.1630264316809811</v>
      </c>
      <c r="X34" s="229">
        <v>1.002968970140828</v>
      </c>
      <c r="Y34" s="229">
        <v>0.58046165034762531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0.10139509664917221</v>
      </c>
      <c r="C36" s="229">
        <v>0.15600973607906091</v>
      </c>
      <c r="D36" s="229">
        <v>0.1013950966486564</v>
      </c>
      <c r="E36" s="229">
        <v>0.21059629600264021</v>
      </c>
      <c r="F36" s="229">
        <v>0.2105962960019741</v>
      </c>
      <c r="G36" s="229">
        <v>0.35879992937260741</v>
      </c>
      <c r="H36" s="229">
        <v>0.28860116403457969</v>
      </c>
      <c r="I36" s="229">
        <v>0.1247853252561219</v>
      </c>
      <c r="J36" s="229">
        <v>0.1013950966439793</v>
      </c>
      <c r="K36" s="229">
        <v>0.1560097360713753</v>
      </c>
      <c r="L36" s="229">
        <v>0.101395096644061</v>
      </c>
      <c r="M36" s="229">
        <v>0.19498409058322461</v>
      </c>
      <c r="N36" s="229">
        <v>3.9002434018658397E-2</v>
      </c>
      <c r="O36" s="229">
        <v>0</v>
      </c>
      <c r="P36" s="229">
        <v>0</v>
      </c>
      <c r="Q36" s="229">
        <v>3.9002434016494808E-2</v>
      </c>
      <c r="R36" s="229">
        <v>7.0198765322261145E-2</v>
      </c>
      <c r="S36" s="229">
        <v>9.9485690223110546E-2</v>
      </c>
      <c r="T36" s="229">
        <v>5.2564835478047321E-2</v>
      </c>
      <c r="U36" s="229">
        <v>5.0992383129743211E-2</v>
      </c>
      <c r="V36" s="229">
        <v>5.1834768313132877E-2</v>
      </c>
      <c r="W36" s="229">
        <v>8.2581827530572152E-2</v>
      </c>
      <c r="X36" s="229">
        <v>6.1016766822591398E-2</v>
      </c>
      <c r="Y36" s="229">
        <v>5.5120070531780682E-2</v>
      </c>
      <c r="DA36" s="73" t="s">
        <v>2790</v>
      </c>
    </row>
    <row r="37" spans="1:105" ht="12" customHeight="1" x14ac:dyDescent="0.25">
      <c r="A37" s="46" t="s">
        <v>39</v>
      </c>
      <c r="B37" s="229">
        <v>2.3044874836578462</v>
      </c>
      <c r="C37" s="229">
        <v>2.0624345562049622</v>
      </c>
      <c r="D37" s="229">
        <v>1.946218476114624</v>
      </c>
      <c r="E37" s="229">
        <v>1.9462184761161889</v>
      </c>
      <c r="F37" s="229">
        <v>1.781619696818368</v>
      </c>
      <c r="G37" s="229">
        <v>1.5686033604560721</v>
      </c>
      <c r="H37" s="229">
        <v>1.9849455501424571</v>
      </c>
      <c r="I37" s="229">
        <v>2.0914711472627721</v>
      </c>
      <c r="J37" s="229">
        <v>0.83271923725677754</v>
      </c>
      <c r="K37" s="229">
        <v>0.38730559860842062</v>
      </c>
      <c r="L37" s="229">
        <v>0.45510412163059311</v>
      </c>
      <c r="M37" s="229">
        <v>0.24205292743576401</v>
      </c>
      <c r="N37" s="229">
        <v>0.2808148593695079</v>
      </c>
      <c r="O37" s="229">
        <v>0.20332585335115161</v>
      </c>
      <c r="P37" s="229">
        <v>0.24205292742696549</v>
      </c>
      <c r="Q37" s="229">
        <v>0.21301633633464079</v>
      </c>
      <c r="R37" s="229">
        <v>0.20332585333499631</v>
      </c>
      <c r="S37" s="229">
        <v>0.25784353458700299</v>
      </c>
      <c r="T37" s="229">
        <v>0.31065318105345852</v>
      </c>
      <c r="U37" s="229">
        <v>0.21949989686983579</v>
      </c>
      <c r="V37" s="229">
        <v>0.19262449263008949</v>
      </c>
      <c r="W37" s="229">
        <v>0.20921683041271991</v>
      </c>
      <c r="X37" s="229">
        <v>0.12472139607167081</v>
      </c>
      <c r="Y37" s="229">
        <v>0.113218304755863</v>
      </c>
      <c r="DA37" s="73" t="s">
        <v>2791</v>
      </c>
    </row>
    <row r="38" spans="1:105" ht="12" customHeight="1" x14ac:dyDescent="0.25">
      <c r="A38" s="57" t="s">
        <v>2731</v>
      </c>
      <c r="B38" s="261">
        <v>2.7835516041125432</v>
      </c>
      <c r="C38" s="261">
        <v>2.7716293249042652</v>
      </c>
      <c r="D38" s="261">
        <v>2.679777785896333</v>
      </c>
      <c r="E38" s="261">
        <v>2.6648582556068359</v>
      </c>
      <c r="F38" s="261">
        <v>2.3952202637774409</v>
      </c>
      <c r="G38" s="261">
        <v>1.443941731698948</v>
      </c>
      <c r="H38" s="261">
        <v>1.244857137592225</v>
      </c>
      <c r="I38" s="261">
        <v>1.2883841429211009</v>
      </c>
      <c r="J38" s="261">
        <v>0.87503240823648232</v>
      </c>
      <c r="K38" s="261">
        <v>0.63730842495284445</v>
      </c>
      <c r="L38" s="261">
        <v>0.50766600087235081</v>
      </c>
      <c r="M38" s="261">
        <v>0.53307236242456102</v>
      </c>
      <c r="N38" s="261">
        <v>0.46074161928905588</v>
      </c>
      <c r="O38" s="261">
        <v>0.51832135605952112</v>
      </c>
      <c r="P38" s="261">
        <v>0.4166617847555727</v>
      </c>
      <c r="Q38" s="261">
        <v>0.36574663344182851</v>
      </c>
      <c r="R38" s="261">
        <v>0.37784256172859382</v>
      </c>
      <c r="S38" s="261">
        <v>0.37996767157094091</v>
      </c>
      <c r="T38" s="261">
        <v>0.37050036211500093</v>
      </c>
      <c r="U38" s="261">
        <v>0.3529161275009195</v>
      </c>
      <c r="V38" s="261">
        <v>0.31176934640790122</v>
      </c>
      <c r="W38" s="261">
        <v>0.32135644127250118</v>
      </c>
      <c r="X38" s="261">
        <v>0.28599430748050558</v>
      </c>
      <c r="Y38" s="261">
        <v>0.26000828545284621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5.6855243465862131</v>
      </c>
      <c r="C39" s="261">
        <f t="shared" si="0"/>
        <v>5.6895747190118984</v>
      </c>
      <c r="D39" s="261">
        <f t="shared" si="0"/>
        <v>5.6372132908089316</v>
      </c>
      <c r="E39" s="261">
        <f t="shared" si="0"/>
        <v>5.575219221515292</v>
      </c>
      <c r="F39" s="261">
        <f t="shared" si="0"/>
        <v>5.1637832130552486</v>
      </c>
      <c r="G39" s="261">
        <f t="shared" si="0"/>
        <v>3.4005658010681854</v>
      </c>
      <c r="H39" s="261">
        <f t="shared" si="0"/>
        <v>2.7657529867173656</v>
      </c>
      <c r="I39" s="261">
        <f t="shared" si="0"/>
        <v>2.7121029389620244</v>
      </c>
      <c r="J39" s="261">
        <f t="shared" si="0"/>
        <v>1.7750332933577857</v>
      </c>
      <c r="K39" s="261">
        <f t="shared" si="0"/>
        <v>1.2929608338546363</v>
      </c>
      <c r="L39" s="261">
        <f t="shared" si="0"/>
        <v>1.2145984640344967</v>
      </c>
      <c r="M39" s="261">
        <f t="shared" si="0"/>
        <v>1.2730273776519558</v>
      </c>
      <c r="N39" s="261">
        <f t="shared" si="0"/>
        <v>1.3460860043899479</v>
      </c>
      <c r="O39" s="261">
        <f t="shared" si="0"/>
        <v>1.1518540860219959</v>
      </c>
      <c r="P39" s="261">
        <f t="shared" si="0"/>
        <v>0.90735794834732031</v>
      </c>
      <c r="Q39" s="261">
        <f t="shared" si="0"/>
        <v>0.80505718811696769</v>
      </c>
      <c r="R39" s="261">
        <f t="shared" si="0"/>
        <v>0.80523874003430707</v>
      </c>
      <c r="S39" s="261">
        <f t="shared" si="0"/>
        <v>0.84365492448108892</v>
      </c>
      <c r="T39" s="261">
        <f t="shared" si="0"/>
        <v>0.81368374567156909</v>
      </c>
      <c r="U39" s="261">
        <f t="shared" si="0"/>
        <v>0.76170387227170044</v>
      </c>
      <c r="V39" s="261">
        <f t="shared" si="0"/>
        <v>0.68007485317555338</v>
      </c>
      <c r="W39" s="261">
        <f t="shared" si="0"/>
        <v>0.7459583698574267</v>
      </c>
      <c r="X39" s="261">
        <f t="shared" si="0"/>
        <v>0.65097890100665823</v>
      </c>
      <c r="Y39" s="261">
        <f t="shared" si="0"/>
        <v>0.56946888657208516</v>
      </c>
      <c r="DA39" s="70"/>
    </row>
    <row r="40" spans="1:105" ht="12" customHeight="1" x14ac:dyDescent="0.25">
      <c r="A40" s="60" t="s">
        <v>2734</v>
      </c>
      <c r="B40" s="329">
        <v>1.4473992304703951</v>
      </c>
      <c r="C40" s="329">
        <v>1.4624156644328381</v>
      </c>
      <c r="D40" s="329">
        <v>1.49760352787578</v>
      </c>
      <c r="E40" s="329">
        <v>1.4712805241097811</v>
      </c>
      <c r="F40" s="329">
        <v>1.4130956565570161</v>
      </c>
      <c r="G40" s="329">
        <v>1.017576599591357</v>
      </c>
      <c r="H40" s="329">
        <v>0.76759855785440878</v>
      </c>
      <c r="I40" s="329">
        <v>0.70522768942349334</v>
      </c>
      <c r="J40" s="329">
        <v>0.44784098456824939</v>
      </c>
      <c r="K40" s="329">
        <v>0.32865612998239052</v>
      </c>
      <c r="L40" s="329">
        <v>0.3706747156601688</v>
      </c>
      <c r="M40" s="329">
        <v>0.38991343706242321</v>
      </c>
      <c r="N40" s="329">
        <v>0.48375694477255832</v>
      </c>
      <c r="O40" s="329">
        <v>0.32883248396268672</v>
      </c>
      <c r="P40" s="329">
        <v>0.25240363359219881</v>
      </c>
      <c r="Q40" s="329">
        <v>0.2264722718229786</v>
      </c>
      <c r="R40" s="329">
        <v>0.21856991334591269</v>
      </c>
      <c r="S40" s="329">
        <v>0.2392008540513022</v>
      </c>
      <c r="T40" s="329">
        <v>0.2272531261313015</v>
      </c>
      <c r="U40" s="329">
        <v>0.2094960954398852</v>
      </c>
      <c r="V40" s="329">
        <v>0.1893695320421484</v>
      </c>
      <c r="W40" s="329">
        <v>0.22191509025831779</v>
      </c>
      <c r="X40" s="329">
        <v>0.19054034333052311</v>
      </c>
      <c r="Y40" s="329">
        <v>0.15969958601548201</v>
      </c>
      <c r="DA40" s="72" t="s">
        <v>2793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3.3823552874096052E-2</v>
      </c>
      <c r="H41" s="230">
        <v>3.904770200876416E-2</v>
      </c>
      <c r="I41" s="230">
        <v>0</v>
      </c>
      <c r="J41" s="230">
        <v>0</v>
      </c>
      <c r="K41" s="230">
        <v>3.2891522733147632E-2</v>
      </c>
      <c r="L41" s="230">
        <v>0</v>
      </c>
      <c r="M41" s="230">
        <v>3.07653205479455E-2</v>
      </c>
      <c r="N41" s="230">
        <v>0</v>
      </c>
      <c r="O41" s="230">
        <v>2.6287215773530749E-2</v>
      </c>
      <c r="P41" s="230">
        <v>0</v>
      </c>
      <c r="Q41" s="230">
        <v>2.7788500061658221E-2</v>
      </c>
      <c r="R41" s="230">
        <v>0</v>
      </c>
      <c r="S41" s="230">
        <v>7.5581560829872801E-3</v>
      </c>
      <c r="T41" s="230">
        <v>3.751969031819285E-3</v>
      </c>
      <c r="U41" s="230">
        <v>0</v>
      </c>
      <c r="V41" s="230">
        <v>0</v>
      </c>
      <c r="W41" s="230">
        <v>0</v>
      </c>
      <c r="X41" s="230">
        <v>0</v>
      </c>
      <c r="Y41" s="230">
        <v>1.9003512153290731E-2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2.6656133288219851E-3</v>
      </c>
      <c r="T42" s="295">
        <v>5.6337030042666507E-3</v>
      </c>
      <c r="U42" s="295">
        <v>6.3106802595166616E-3</v>
      </c>
      <c r="V42" s="295">
        <v>4.9290206778208924E-3</v>
      </c>
      <c r="W42" s="295">
        <v>5.970155674313163E-3</v>
      </c>
      <c r="X42" s="295">
        <v>1.338696004150036E-2</v>
      </c>
      <c r="Y42" s="295">
        <v>3.6721983257173137E-2</v>
      </c>
      <c r="DA42" s="122" t="s">
        <v>2795</v>
      </c>
    </row>
    <row r="43" spans="1:105" ht="12" customHeight="1" x14ac:dyDescent="0.25">
      <c r="A43" s="59" t="s">
        <v>159</v>
      </c>
      <c r="B43" s="295">
        <v>0.23798181273474561</v>
      </c>
      <c r="C43" s="295">
        <v>0.29009394504757502</v>
      </c>
      <c r="D43" s="295">
        <v>0.19072250453742501</v>
      </c>
      <c r="E43" s="295">
        <v>0.14503858957962629</v>
      </c>
      <c r="F43" s="295">
        <v>0.1436329572178465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4.5705628001204153E-2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4.5800899537091194E-3</v>
      </c>
      <c r="T43" s="295">
        <v>1.360537136013086E-3</v>
      </c>
      <c r="U43" s="295">
        <v>1.22978904400423E-3</v>
      </c>
      <c r="V43" s="295">
        <v>1.370325168987627E-3</v>
      </c>
      <c r="W43" s="295">
        <v>1.464486675514591E-3</v>
      </c>
      <c r="X43" s="295">
        <v>1.313095565327483E-3</v>
      </c>
      <c r="Y43" s="295">
        <v>1.306029544996325E-3</v>
      </c>
      <c r="DA43" s="122" t="s">
        <v>2796</v>
      </c>
    </row>
    <row r="44" spans="1:105" ht="12" customHeight="1" x14ac:dyDescent="0.25">
      <c r="A44" s="59" t="s">
        <v>32</v>
      </c>
      <c r="B44" s="295">
        <v>0.31095905372430932</v>
      </c>
      <c r="C44" s="295">
        <v>5.1176938166047459E-2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2797</v>
      </c>
    </row>
    <row r="45" spans="1:105" ht="12" customHeight="1" x14ac:dyDescent="0.25">
      <c r="A45" s="59" t="s">
        <v>35</v>
      </c>
      <c r="B45" s="295">
        <v>0.89845836401133961</v>
      </c>
      <c r="C45" s="295">
        <v>1.121144781219215</v>
      </c>
      <c r="D45" s="295">
        <v>1.306881023338355</v>
      </c>
      <c r="E45" s="295">
        <v>1.326241934530155</v>
      </c>
      <c r="F45" s="295">
        <v>1.2694626993391691</v>
      </c>
      <c r="G45" s="295">
        <v>0.98375304671726094</v>
      </c>
      <c r="H45" s="295">
        <v>0.72855085584564461</v>
      </c>
      <c r="I45" s="295">
        <v>0.70522768942349334</v>
      </c>
      <c r="J45" s="295">
        <v>0.44784098456824939</v>
      </c>
      <c r="K45" s="295">
        <v>0.29576460724924292</v>
      </c>
      <c r="L45" s="295">
        <v>0.3706747156601688</v>
      </c>
      <c r="M45" s="295">
        <v>0.3134424885132735</v>
      </c>
      <c r="N45" s="295">
        <v>0.48375694477255832</v>
      </c>
      <c r="O45" s="295">
        <v>0.30254526818915589</v>
      </c>
      <c r="P45" s="295">
        <v>0.25240363359219881</v>
      </c>
      <c r="Q45" s="295">
        <v>0.1986837717613204</v>
      </c>
      <c r="R45" s="295">
        <v>0.21856991334591269</v>
      </c>
      <c r="S45" s="295">
        <v>0.22439699468578381</v>
      </c>
      <c r="T45" s="295">
        <v>0.21650691695920249</v>
      </c>
      <c r="U45" s="295">
        <v>0.20195562613636431</v>
      </c>
      <c r="V45" s="295">
        <v>0.18307018619533991</v>
      </c>
      <c r="W45" s="295">
        <v>0.21448044790849011</v>
      </c>
      <c r="X45" s="295">
        <v>0.1758402877236952</v>
      </c>
      <c r="Y45" s="295">
        <v>0.1026680610600218</v>
      </c>
      <c r="DA45" s="122" t="s">
        <v>2798</v>
      </c>
    </row>
    <row r="46" spans="1:105" ht="12" customHeight="1" x14ac:dyDescent="0.25">
      <c r="A46" s="60" t="s">
        <v>2741</v>
      </c>
      <c r="B46" s="329">
        <v>1.027868043046567</v>
      </c>
      <c r="C46" s="329">
        <v>1.0306518904746469</v>
      </c>
      <c r="D46" s="329">
        <v>1.0490345500585521</v>
      </c>
      <c r="E46" s="329">
        <v>1.030570109178345</v>
      </c>
      <c r="F46" s="329">
        <v>0.98829120573905926</v>
      </c>
      <c r="G46" s="329">
        <v>0.7176979417646574</v>
      </c>
      <c r="H46" s="329">
        <v>0.56246650232627771</v>
      </c>
      <c r="I46" s="329">
        <v>0.52098783091408096</v>
      </c>
      <c r="J46" s="329">
        <v>0.31802151649823129</v>
      </c>
      <c r="K46" s="329">
        <v>0.22929987194861459</v>
      </c>
      <c r="L46" s="329">
        <v>0.25843491904944782</v>
      </c>
      <c r="M46" s="329">
        <v>0.26832407306818601</v>
      </c>
      <c r="N46" s="329">
        <v>0.33095790055758079</v>
      </c>
      <c r="O46" s="329">
        <v>0.22524400132988939</v>
      </c>
      <c r="P46" s="329">
        <v>0.17442022312448019</v>
      </c>
      <c r="Q46" s="329">
        <v>0.15677103103202039</v>
      </c>
      <c r="R46" s="329">
        <v>0.15090476378985659</v>
      </c>
      <c r="S46" s="329">
        <v>0.16623912826881171</v>
      </c>
      <c r="T46" s="329">
        <v>0.15913428118709111</v>
      </c>
      <c r="U46" s="329">
        <v>0.14519125418637069</v>
      </c>
      <c r="V46" s="329">
        <v>0.13114318907397851</v>
      </c>
      <c r="W46" s="329">
        <v>0.15342439577916289</v>
      </c>
      <c r="X46" s="329">
        <v>0.13060265770921109</v>
      </c>
      <c r="Y46" s="329">
        <v>0.1099029585069729</v>
      </c>
      <c r="DA46" s="72" t="s">
        <v>2799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1.7159189253053639E-2</v>
      </c>
      <c r="H47" s="229">
        <v>1.6630323177405901E-2</v>
      </c>
      <c r="I47" s="229">
        <v>0</v>
      </c>
      <c r="J47" s="229">
        <v>0</v>
      </c>
      <c r="K47" s="229">
        <v>1.7253543205445761E-2</v>
      </c>
      <c r="L47" s="229">
        <v>0</v>
      </c>
      <c r="M47" s="229">
        <v>1.7468789014116241E-2</v>
      </c>
      <c r="N47" s="229">
        <v>0</v>
      </c>
      <c r="O47" s="229">
        <v>1.6226401330260629E-2</v>
      </c>
      <c r="P47" s="229">
        <v>0</v>
      </c>
      <c r="Q47" s="229">
        <v>1.595854425563039E-2</v>
      </c>
      <c r="R47" s="229">
        <v>0</v>
      </c>
      <c r="S47" s="229">
        <v>4.0620235486849756E-3</v>
      </c>
      <c r="T47" s="229">
        <v>1.997015377052293E-3</v>
      </c>
      <c r="U47" s="229">
        <v>0</v>
      </c>
      <c r="V47" s="229">
        <v>0</v>
      </c>
      <c r="W47" s="229">
        <v>0</v>
      </c>
      <c r="X47" s="229">
        <v>0</v>
      </c>
      <c r="Y47" s="229">
        <v>1.0938279130368451E-2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1.446875552840418E-3</v>
      </c>
      <c r="T49" s="229">
        <v>3.0284719731727161E-3</v>
      </c>
      <c r="U49" s="229">
        <v>3.5456463849445632E-3</v>
      </c>
      <c r="V49" s="229">
        <v>2.7659140439895381E-3</v>
      </c>
      <c r="W49" s="229">
        <v>3.328679153961317E-3</v>
      </c>
      <c r="X49" s="229">
        <v>7.8511899002927602E-3</v>
      </c>
      <c r="Y49" s="229">
        <v>2.1347582660919941E-2</v>
      </c>
      <c r="DA49" s="73" t="s">
        <v>2802</v>
      </c>
    </row>
    <row r="50" spans="1:105" ht="12" customHeight="1" x14ac:dyDescent="0.25">
      <c r="A50" s="64" t="s">
        <v>159</v>
      </c>
      <c r="B50" s="229">
        <v>0.13099450929910139</v>
      </c>
      <c r="C50" s="229">
        <v>0.16209228727398181</v>
      </c>
      <c r="D50" s="229">
        <v>0.108844840249708</v>
      </c>
      <c r="E50" s="229">
        <v>8.1325077892194717E-2</v>
      </c>
      <c r="F50" s="229">
        <v>8.121660107897466E-2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2.6709136370970811E-2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2.5333161868280919E-3</v>
      </c>
      <c r="T50" s="229">
        <v>7.4528327293798126E-4</v>
      </c>
      <c r="U50" s="229">
        <v>7.0409494526738037E-4</v>
      </c>
      <c r="V50" s="229">
        <v>7.8357944868518705E-4</v>
      </c>
      <c r="W50" s="229">
        <v>8.3205698016639896E-4</v>
      </c>
      <c r="X50" s="229">
        <v>7.847497979923836E-4</v>
      </c>
      <c r="Y50" s="229">
        <v>7.7367210829571982E-4</v>
      </c>
      <c r="DA50" s="73" t="s">
        <v>2803</v>
      </c>
    </row>
    <row r="51" spans="1:105" ht="12" customHeight="1" x14ac:dyDescent="0.25">
      <c r="A51" s="64" t="s">
        <v>32</v>
      </c>
      <c r="B51" s="229">
        <v>0.1659395545386157</v>
      </c>
      <c r="C51" s="229">
        <v>2.7722690434197238E-2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3.5565200370405058E-5</v>
      </c>
      <c r="T52" s="229">
        <v>0</v>
      </c>
      <c r="U52" s="229">
        <v>0</v>
      </c>
      <c r="V52" s="229">
        <v>3.5565200366835519E-5</v>
      </c>
      <c r="W52" s="229">
        <v>3.5565200369754597E-5</v>
      </c>
      <c r="X52" s="229">
        <v>3.5565200370013817E-5</v>
      </c>
      <c r="Y52" s="229">
        <v>3.5565200367879653E-5</v>
      </c>
      <c r="DA52" s="73" t="s">
        <v>2805</v>
      </c>
    </row>
    <row r="53" spans="1:105" ht="12" customHeight="1" x14ac:dyDescent="0.25">
      <c r="A53" s="64" t="s">
        <v>35</v>
      </c>
      <c r="B53" s="229">
        <v>0.48415154778298392</v>
      </c>
      <c r="C53" s="229">
        <v>0.61328088783244061</v>
      </c>
      <c r="D53" s="229">
        <v>0.73015657675268175</v>
      </c>
      <c r="E53" s="229">
        <v>0.7280106294265275</v>
      </c>
      <c r="F53" s="229">
        <v>0.70272385593361952</v>
      </c>
      <c r="G53" s="229">
        <v>0.5028361405489552</v>
      </c>
      <c r="H53" s="229">
        <v>0.31262804560259622</v>
      </c>
      <c r="I53" s="229">
        <v>0.29365622070651631</v>
      </c>
      <c r="J53" s="229">
        <v>0.22220511696290379</v>
      </c>
      <c r="K53" s="229">
        <v>0.15631597830099231</v>
      </c>
      <c r="L53" s="229">
        <v>0.20135223708627101</v>
      </c>
      <c r="M53" s="229">
        <v>0.17931725253557571</v>
      </c>
      <c r="N53" s="229">
        <v>0.2981527711965713</v>
      </c>
      <c r="O53" s="229">
        <v>0.18816153292783799</v>
      </c>
      <c r="P53" s="229">
        <v>0.14959174211168191</v>
      </c>
      <c r="Q53" s="229">
        <v>0.114961763461259</v>
      </c>
      <c r="R53" s="229">
        <v>0.1228480867934021</v>
      </c>
      <c r="S53" s="229">
        <v>0.1215084472437255</v>
      </c>
      <c r="T53" s="229">
        <v>0.1161065696013785</v>
      </c>
      <c r="U53" s="229">
        <v>0.11319587676958651</v>
      </c>
      <c r="V53" s="229">
        <v>0.1024828206821403</v>
      </c>
      <c r="W53" s="229">
        <v>0.1192969652684191</v>
      </c>
      <c r="X53" s="229">
        <v>0.1028791359653406</v>
      </c>
      <c r="Y53" s="229">
        <v>5.9540618729604679E-2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1.0400560979393351E-2</v>
      </c>
      <c r="C55" s="229">
        <v>1.6002635503011609E-2</v>
      </c>
      <c r="D55" s="229">
        <v>1.040056097934044E-2</v>
      </c>
      <c r="E55" s="229">
        <v>2.160182978264082E-2</v>
      </c>
      <c r="F55" s="229">
        <v>2.1601829782572489E-2</v>
      </c>
      <c r="G55" s="229">
        <v>3.6803757461306173E-2</v>
      </c>
      <c r="H55" s="229">
        <v>2.9603147533367982E-2</v>
      </c>
      <c r="I55" s="229">
        <v>1.2799804207004771E-2</v>
      </c>
      <c r="J55" s="229">
        <v>1.04005609788607E-2</v>
      </c>
      <c r="K55" s="229">
        <v>1.6002635502223261E-2</v>
      </c>
      <c r="L55" s="229">
        <v>1.0400560978869071E-2</v>
      </c>
      <c r="M55" s="229">
        <v>2.0000414133822319E-2</v>
      </c>
      <c r="N55" s="229">
        <v>4.000658875639369E-3</v>
      </c>
      <c r="O55" s="229">
        <v>0</v>
      </c>
      <c r="P55" s="229">
        <v>0</v>
      </c>
      <c r="Q55" s="229">
        <v>4.0006588754174389E-3</v>
      </c>
      <c r="R55" s="229">
        <v>7.2006099263209394E-3</v>
      </c>
      <c r="S55" s="229">
        <v>1.020470438844388E-2</v>
      </c>
      <c r="T55" s="229">
        <v>5.3918167133151368E-3</v>
      </c>
      <c r="U55" s="229">
        <v>5.2305230504439094E-3</v>
      </c>
      <c r="V55" s="229">
        <v>5.3169303695107858E-3</v>
      </c>
      <c r="W55" s="229">
        <v>8.4707975178844354E-3</v>
      </c>
      <c r="X55" s="229">
        <v>6.2587701484179024E-3</v>
      </c>
      <c r="Y55" s="229">
        <v>5.6539189142232318E-3</v>
      </c>
      <c r="DA55" s="73" t="s">
        <v>2808</v>
      </c>
    </row>
    <row r="56" spans="1:105" ht="12" customHeight="1" x14ac:dyDescent="0.25">
      <c r="A56" s="64" t="s">
        <v>39</v>
      </c>
      <c r="B56" s="229">
        <v>0.23638187044647249</v>
      </c>
      <c r="C56" s="229">
        <v>0.21155338943101551</v>
      </c>
      <c r="D56" s="229">
        <v>0.1996325720768215</v>
      </c>
      <c r="E56" s="229">
        <v>0.19963257207698201</v>
      </c>
      <c r="F56" s="229">
        <v>0.18274891894389261</v>
      </c>
      <c r="G56" s="229">
        <v>0.16089885450134239</v>
      </c>
      <c r="H56" s="229">
        <v>0.20360498601290761</v>
      </c>
      <c r="I56" s="229">
        <v>0.2145318060005599</v>
      </c>
      <c r="J56" s="229">
        <v>8.5415838556466742E-2</v>
      </c>
      <c r="K56" s="229">
        <v>3.9727714939953258E-2</v>
      </c>
      <c r="L56" s="229">
        <v>4.6682120984307733E-2</v>
      </c>
      <c r="M56" s="229">
        <v>2.482848101370088E-2</v>
      </c>
      <c r="N56" s="229">
        <v>2.8804470485370159E-2</v>
      </c>
      <c r="O56" s="229">
        <v>2.085606707179076E-2</v>
      </c>
      <c r="P56" s="229">
        <v>2.4828481012798369E-2</v>
      </c>
      <c r="Q56" s="229">
        <v>2.1850064439713539E-2</v>
      </c>
      <c r="R56" s="229">
        <v>2.0856067070133641E-2</v>
      </c>
      <c r="S56" s="229">
        <v>2.6448196147918351E-2</v>
      </c>
      <c r="T56" s="229">
        <v>3.1865124249234572E-2</v>
      </c>
      <c r="U56" s="229">
        <v>2.251511303612844E-2</v>
      </c>
      <c r="V56" s="229">
        <v>1.9758379329285921E-2</v>
      </c>
      <c r="W56" s="229">
        <v>2.146033165836185E-2</v>
      </c>
      <c r="X56" s="229">
        <v>1.279324669679747E-2</v>
      </c>
      <c r="Y56" s="229">
        <v>1.1613321763193039E-2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3.210257073069251</v>
      </c>
      <c r="C58" s="329">
        <v>3.1965071641044132</v>
      </c>
      <c r="D58" s="329">
        <v>3.0905752128746</v>
      </c>
      <c r="E58" s="329">
        <v>3.073368588227166</v>
      </c>
      <c r="F58" s="329">
        <v>2.7623963507591731</v>
      </c>
      <c r="G58" s="329">
        <v>1.665291259712171</v>
      </c>
      <c r="H58" s="329">
        <v>1.4356879265366791</v>
      </c>
      <c r="I58" s="329">
        <v>1.48588741862445</v>
      </c>
      <c r="J58" s="329">
        <v>1.0091707922913049</v>
      </c>
      <c r="K58" s="329">
        <v>0.7350048319236312</v>
      </c>
      <c r="L58" s="329">
        <v>0.58548882932488022</v>
      </c>
      <c r="M58" s="329">
        <v>0.61478986752134668</v>
      </c>
      <c r="N58" s="329">
        <v>0.5313711590598087</v>
      </c>
      <c r="O58" s="329">
        <v>0.59777760072941966</v>
      </c>
      <c r="P58" s="329">
        <v>0.48053409163064131</v>
      </c>
      <c r="Q58" s="329">
        <v>0.42181388526196872</v>
      </c>
      <c r="R58" s="329">
        <v>0.43576406289853781</v>
      </c>
      <c r="S58" s="329">
        <v>0.43821494216097501</v>
      </c>
      <c r="T58" s="329">
        <v>0.42729633835317649</v>
      </c>
      <c r="U58" s="329">
        <v>0.40701652264544458</v>
      </c>
      <c r="V58" s="329">
        <v>0.35956213205942639</v>
      </c>
      <c r="W58" s="329">
        <v>0.37061888381994601</v>
      </c>
      <c r="X58" s="329">
        <v>0.32983589996692397</v>
      </c>
      <c r="Y58" s="329">
        <v>0.29986634204963031</v>
      </c>
      <c r="DA58" s="72" t="s">
        <v>2811</v>
      </c>
    </row>
    <row r="59" spans="1:105" ht="12" customHeight="1" x14ac:dyDescent="0.25">
      <c r="A59" s="132" t="s">
        <v>2757</v>
      </c>
      <c r="B59" s="316">
        <v>0.8080924399327386</v>
      </c>
      <c r="C59" s="316">
        <v>0.80463128488149349</v>
      </c>
      <c r="D59" s="316">
        <v>0.77796587865771982</v>
      </c>
      <c r="E59" s="316">
        <v>0.77363459210406782</v>
      </c>
      <c r="F59" s="316">
        <v>0.69535602798689611</v>
      </c>
      <c r="G59" s="316">
        <v>0.41919050301254279</v>
      </c>
      <c r="H59" s="316">
        <v>0.36139428498409609</v>
      </c>
      <c r="I59" s="316">
        <v>0.37403060323564552</v>
      </c>
      <c r="J59" s="316">
        <v>0.25403052443767449</v>
      </c>
      <c r="K59" s="316">
        <v>0.18501691125429279</v>
      </c>
      <c r="L59" s="316">
        <v>0.14738043897218411</v>
      </c>
      <c r="M59" s="316">
        <v>0.15475615590382141</v>
      </c>
      <c r="N59" s="316">
        <v>0.1337578289404692</v>
      </c>
      <c r="O59" s="316">
        <v>0.15047379350487131</v>
      </c>
      <c r="P59" s="316">
        <v>0.1209610189271875</v>
      </c>
      <c r="Q59" s="316">
        <v>0.1061798491461495</v>
      </c>
      <c r="R59" s="316">
        <v>0.1096914162347791</v>
      </c>
      <c r="S59" s="316">
        <v>0.1103083565476836</v>
      </c>
      <c r="T59" s="316">
        <v>0.1075599033892993</v>
      </c>
      <c r="U59" s="316">
        <v>0.1024550269312345</v>
      </c>
      <c r="V59" s="316">
        <v>9.050971121310307E-2</v>
      </c>
      <c r="W59" s="316">
        <v>9.3292939255132254E-2</v>
      </c>
      <c r="X59" s="316">
        <v>8.3026963609132892E-2</v>
      </c>
      <c r="Y59" s="316">
        <v>7.5482965533633956E-2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1.0000000000000002</v>
      </c>
      <c r="C63" s="232">
        <f t="shared" si="1"/>
        <v>0.99999999999999967</v>
      </c>
      <c r="D63" s="232">
        <f t="shared" si="1"/>
        <v>0.99999999999999978</v>
      </c>
      <c r="E63" s="232">
        <f t="shared" si="1"/>
        <v>1.0000000000000002</v>
      </c>
      <c r="F63" s="232">
        <f t="shared" si="1"/>
        <v>1.0000000000000002</v>
      </c>
      <c r="G63" s="232">
        <f t="shared" si="1"/>
        <v>1</v>
      </c>
      <c r="H63" s="232">
        <f t="shared" si="1"/>
        <v>0.99999999999999978</v>
      </c>
      <c r="I63" s="232">
        <f t="shared" si="1"/>
        <v>0.99999999999999989</v>
      </c>
      <c r="J63" s="232">
        <f t="shared" si="1"/>
        <v>1</v>
      </c>
      <c r="K63" s="232">
        <f t="shared" si="1"/>
        <v>1</v>
      </c>
      <c r="L63" s="232">
        <f t="shared" si="1"/>
        <v>1</v>
      </c>
      <c r="M63" s="232">
        <f t="shared" si="1"/>
        <v>1.0000000000000002</v>
      </c>
      <c r="N63" s="232">
        <f t="shared" si="1"/>
        <v>0.99999999999999989</v>
      </c>
      <c r="O63" s="232">
        <f t="shared" si="1"/>
        <v>1</v>
      </c>
      <c r="P63" s="232">
        <f t="shared" si="1"/>
        <v>1.0000000000000002</v>
      </c>
      <c r="Q63" s="232">
        <f t="shared" si="1"/>
        <v>1.0000000000000002</v>
      </c>
      <c r="R63" s="232">
        <f t="shared" si="1"/>
        <v>1</v>
      </c>
      <c r="S63" s="232">
        <f t="shared" si="1"/>
        <v>1</v>
      </c>
      <c r="T63" s="232">
        <f t="shared" si="1"/>
        <v>0.99999999999999978</v>
      </c>
      <c r="U63" s="232">
        <f t="shared" si="1"/>
        <v>1</v>
      </c>
      <c r="V63" s="232">
        <f t="shared" si="1"/>
        <v>1.0000000000000002</v>
      </c>
      <c r="W63" s="232">
        <f t="shared" si="1"/>
        <v>0.99999999999999978</v>
      </c>
      <c r="X63" s="232">
        <f t="shared" si="1"/>
        <v>1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2.4198993033944363E-2</v>
      </c>
      <c r="C64" s="299">
        <f t="shared" si="2"/>
        <v>2.3993479164982397E-2</v>
      </c>
      <c r="D64" s="299">
        <f t="shared" si="2"/>
        <v>2.3140948234018147E-2</v>
      </c>
      <c r="E64" s="299">
        <f t="shared" si="2"/>
        <v>2.3335747396983318E-2</v>
      </c>
      <c r="F64" s="299">
        <f t="shared" si="2"/>
        <v>2.2318946414617517E-2</v>
      </c>
      <c r="G64" s="299">
        <f t="shared" si="2"/>
        <v>1.9598838639618789E-2</v>
      </c>
      <c r="H64" s="299">
        <f t="shared" si="2"/>
        <v>2.1212619237285561E-2</v>
      </c>
      <c r="I64" s="299">
        <f t="shared" si="2"/>
        <v>2.2942131332375128E-2</v>
      </c>
      <c r="J64" s="299">
        <f t="shared" si="2"/>
        <v>2.4403926271089886E-2</v>
      </c>
      <c r="K64" s="299">
        <f t="shared" si="2"/>
        <v>2.4480005678932396E-2</v>
      </c>
      <c r="L64" s="299">
        <f t="shared" si="2"/>
        <v>1.9189522158632899E-2</v>
      </c>
      <c r="M64" s="299">
        <f t="shared" si="2"/>
        <v>1.929384258374256E-2</v>
      </c>
      <c r="N64" s="299">
        <f t="shared" si="2"/>
        <v>1.4594418144603345E-2</v>
      </c>
      <c r="O64" s="299">
        <f t="shared" si="2"/>
        <v>2.1403380773201187E-2</v>
      </c>
      <c r="P64" s="299">
        <f t="shared" si="2"/>
        <v>2.2020668610458975E-2</v>
      </c>
      <c r="Q64" s="299">
        <f t="shared" si="2"/>
        <v>2.1687069147781464E-2</v>
      </c>
      <c r="R64" s="299">
        <f t="shared" si="2"/>
        <v>2.2758031835774947E-2</v>
      </c>
      <c r="S64" s="299">
        <f t="shared" si="2"/>
        <v>2.1404398478516929E-2</v>
      </c>
      <c r="T64" s="299">
        <f t="shared" si="2"/>
        <v>2.1725210758171139E-2</v>
      </c>
      <c r="U64" s="299">
        <f t="shared" si="2"/>
        <v>2.2327156136087007E-2</v>
      </c>
      <c r="V64" s="299">
        <f t="shared" si="2"/>
        <v>2.1981350028546891E-2</v>
      </c>
      <c r="W64" s="299">
        <f t="shared" si="2"/>
        <v>2.0081552852406887E-2</v>
      </c>
      <c r="X64" s="299">
        <f t="shared" si="2"/>
        <v>2.070643888044205E-2</v>
      </c>
      <c r="Y64" s="299">
        <f t="shared" si="2"/>
        <v>2.2033077786832798E-2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5.1004373843032578E-3</v>
      </c>
      <c r="C65" s="233">
        <f t="shared" si="3"/>
        <v>5.0571210934652056E-3</v>
      </c>
      <c r="D65" s="233">
        <f t="shared" si="3"/>
        <v>4.8774325987635623E-3</v>
      </c>
      <c r="E65" s="233">
        <f t="shared" si="3"/>
        <v>4.9184905441014056E-3</v>
      </c>
      <c r="F65" s="233">
        <f t="shared" si="3"/>
        <v>4.7041787446153666E-3</v>
      </c>
      <c r="G65" s="233">
        <f t="shared" si="3"/>
        <v>4.1308598728145209E-3</v>
      </c>
      <c r="H65" s="233">
        <f t="shared" si="3"/>
        <v>4.4709974512194195E-3</v>
      </c>
      <c r="I65" s="233">
        <f t="shared" si="3"/>
        <v>4.8355278320507955E-3</v>
      </c>
      <c r="J65" s="233">
        <f t="shared" si="3"/>
        <v>5.1436312949985161E-3</v>
      </c>
      <c r="K65" s="233">
        <f t="shared" si="3"/>
        <v>5.1596666009053032E-3</v>
      </c>
      <c r="L65" s="233">
        <f t="shared" si="3"/>
        <v>4.044587973868005E-3</v>
      </c>
      <c r="M65" s="233">
        <f t="shared" si="3"/>
        <v>4.0665756572162079E-3</v>
      </c>
      <c r="N65" s="233">
        <f t="shared" si="3"/>
        <v>3.0760749342947178E-3</v>
      </c>
      <c r="O65" s="233">
        <f t="shared" si="3"/>
        <v>4.5112043832973943E-3</v>
      </c>
      <c r="P65" s="233">
        <f t="shared" si="3"/>
        <v>4.6413105392687989E-3</v>
      </c>
      <c r="Q65" s="233">
        <f t="shared" si="3"/>
        <v>4.5709975651530132E-3</v>
      </c>
      <c r="R65" s="233">
        <f t="shared" si="3"/>
        <v>4.7967250623002586E-3</v>
      </c>
      <c r="S65" s="233">
        <f t="shared" si="3"/>
        <v>4.5114188857038103E-3</v>
      </c>
      <c r="T65" s="233">
        <f t="shared" si="3"/>
        <v>4.5790366969985456E-3</v>
      </c>
      <c r="U65" s="233">
        <f t="shared" si="3"/>
        <v>4.7059091129095752E-3</v>
      </c>
      <c r="V65" s="233">
        <f t="shared" si="3"/>
        <v>4.6330233363756539E-3</v>
      </c>
      <c r="W65" s="233">
        <f t="shared" si="3"/>
        <v>4.2326018590775581E-3</v>
      </c>
      <c r="X65" s="233">
        <f t="shared" si="3"/>
        <v>4.364309490624399E-3</v>
      </c>
      <c r="Y65" s="233">
        <f t="shared" si="3"/>
        <v>4.6439260293843054E-3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1.9763814717490311E-2</v>
      </c>
      <c r="C66" s="233">
        <f t="shared" si="4"/>
        <v>1.959596731895016E-2</v>
      </c>
      <c r="D66" s="233">
        <f t="shared" si="4"/>
        <v>1.8899687794555402E-2</v>
      </c>
      <c r="E66" s="233">
        <f t="shared" si="4"/>
        <v>1.9058784272601624E-2</v>
      </c>
      <c r="F66" s="233">
        <f t="shared" si="4"/>
        <v>1.8228342022717475E-2</v>
      </c>
      <c r="G66" s="233">
        <f t="shared" si="4"/>
        <v>1.6006774125190901E-2</v>
      </c>
      <c r="H66" s="233">
        <f t="shared" si="4"/>
        <v>1.7324781890316832E-2</v>
      </c>
      <c r="I66" s="233">
        <f t="shared" si="4"/>
        <v>1.8737309946796763E-2</v>
      </c>
      <c r="J66" s="233">
        <f t="shared" si="4"/>
        <v>1.9931187902098392E-2</v>
      </c>
      <c r="K66" s="233">
        <f t="shared" si="4"/>
        <v>1.9993323517340972E-2</v>
      </c>
      <c r="L66" s="233">
        <f t="shared" si="4"/>
        <v>1.5672476946805305E-2</v>
      </c>
      <c r="M66" s="233">
        <f t="shared" si="4"/>
        <v>1.5757677580989764E-2</v>
      </c>
      <c r="N66" s="233">
        <f t="shared" si="4"/>
        <v>1.1919561103840869E-2</v>
      </c>
      <c r="O66" s="233">
        <f t="shared" si="4"/>
        <v>1.7480580755408939E-2</v>
      </c>
      <c r="P66" s="233">
        <f t="shared" si="4"/>
        <v>1.7984732412703531E-2</v>
      </c>
      <c r="Q66" s="233">
        <f t="shared" si="4"/>
        <v>1.7712274878583643E-2</v>
      </c>
      <c r="R66" s="233">
        <f t="shared" si="4"/>
        <v>1.8586952106068207E-2</v>
      </c>
      <c r="S66" s="233">
        <f t="shared" si="4"/>
        <v>1.7481411936246471E-2</v>
      </c>
      <c r="T66" s="233">
        <f t="shared" si="4"/>
        <v>1.7743425915311115E-2</v>
      </c>
      <c r="U66" s="233">
        <f t="shared" si="4"/>
        <v>1.823504707088942E-2</v>
      </c>
      <c r="V66" s="233">
        <f t="shared" si="4"/>
        <v>1.7952620119155816E-2</v>
      </c>
      <c r="W66" s="233">
        <f t="shared" si="4"/>
        <v>1.6401016738908796E-2</v>
      </c>
      <c r="X66" s="233">
        <f t="shared" si="4"/>
        <v>1.6911373994696735E-2</v>
      </c>
      <c r="Y66" s="233">
        <f t="shared" si="4"/>
        <v>1.7994867241962947E-2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2.7797317071365218E-2</v>
      </c>
      <c r="C67" s="233">
        <f t="shared" si="5"/>
        <v>2.756124385252982E-2</v>
      </c>
      <c r="D67" s="233">
        <f t="shared" si="5"/>
        <v>2.658194390529988E-2</v>
      </c>
      <c r="E67" s="233">
        <f t="shared" si="5"/>
        <v>2.680570917068029E-2</v>
      </c>
      <c r="F67" s="233">
        <f t="shared" si="5"/>
        <v>2.5637712664972355E-2</v>
      </c>
      <c r="G67" s="233">
        <f t="shared" si="5"/>
        <v>2.2513132308101147E-2</v>
      </c>
      <c r="H67" s="233">
        <f t="shared" si="5"/>
        <v>2.4366877664118096E-2</v>
      </c>
      <c r="I67" s="233">
        <f t="shared" si="5"/>
        <v>2.6353563474495786E-2</v>
      </c>
      <c r="J67" s="233">
        <f t="shared" si="5"/>
        <v>2.8032723320022126E-2</v>
      </c>
      <c r="K67" s="233">
        <f t="shared" si="5"/>
        <v>2.8120115527600079E-2</v>
      </c>
      <c r="L67" s="233">
        <f t="shared" si="5"/>
        <v>2.204295158659178E-2</v>
      </c>
      <c r="M67" s="233">
        <f t="shared" si="5"/>
        <v>2.2162784173415769E-2</v>
      </c>
      <c r="N67" s="233">
        <f t="shared" si="5"/>
        <v>1.6764568181352118E-2</v>
      </c>
      <c r="O67" s="233">
        <f t="shared" si="5"/>
        <v>2.4586004918356691E-2</v>
      </c>
      <c r="P67" s="233">
        <f t="shared" si="5"/>
        <v>2.5295081767648848E-2</v>
      </c>
      <c r="Q67" s="233">
        <f t="shared" si="5"/>
        <v>2.4911876977851345E-2</v>
      </c>
      <c r="R67" s="233">
        <f t="shared" si="5"/>
        <v>2.6142088886586468E-2</v>
      </c>
      <c r="S67" s="233">
        <f t="shared" si="5"/>
        <v>2.4587173953667687E-2</v>
      </c>
      <c r="T67" s="233">
        <f t="shared" si="5"/>
        <v>2.49556901413217E-2</v>
      </c>
      <c r="U67" s="233">
        <f t="shared" si="5"/>
        <v>2.5647143149556365E-2</v>
      </c>
      <c r="V67" s="233">
        <f t="shared" si="5"/>
        <v>2.5249916620211782E-2</v>
      </c>
      <c r="W67" s="233">
        <f t="shared" si="5"/>
        <v>2.3067624803260089E-2</v>
      </c>
      <c r="X67" s="233">
        <f t="shared" si="5"/>
        <v>2.3785429673503819E-2</v>
      </c>
      <c r="Y67" s="233">
        <f t="shared" si="5"/>
        <v>2.5309336154588569E-2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0.12508820973023574</v>
      </c>
      <c r="C68" s="300">
        <f t="shared" si="6"/>
        <v>0.1283669470505866</v>
      </c>
      <c r="D68" s="300">
        <f t="shared" si="6"/>
        <v>0.13180647623433822</v>
      </c>
      <c r="E68" s="300">
        <f t="shared" si="6"/>
        <v>0.13112392325487324</v>
      </c>
      <c r="F68" s="300">
        <f t="shared" si="6"/>
        <v>0.13425985788536293</v>
      </c>
      <c r="G68" s="300">
        <f t="shared" si="6"/>
        <v>0.14107242802893133</v>
      </c>
      <c r="H68" s="300">
        <f t="shared" si="6"/>
        <v>0.1300640508737281</v>
      </c>
      <c r="I68" s="300">
        <f t="shared" si="6"/>
        <v>0.12456295401875012</v>
      </c>
      <c r="J68" s="300">
        <f t="shared" si="6"/>
        <v>0.12618695108451453</v>
      </c>
      <c r="K68" s="300">
        <f t="shared" si="6"/>
        <v>0.12782179260866777</v>
      </c>
      <c r="L68" s="300">
        <f t="shared" si="6"/>
        <v>0.14447225507112693</v>
      </c>
      <c r="M68" s="300">
        <f t="shared" si="6"/>
        <v>0.14561623263819407</v>
      </c>
      <c r="N68" s="300">
        <f t="shared" si="6"/>
        <v>0.16488590169282774</v>
      </c>
      <c r="O68" s="300">
        <f t="shared" si="6"/>
        <v>0.14035466109268716</v>
      </c>
      <c r="P68" s="300">
        <f t="shared" si="6"/>
        <v>0.13719472255490658</v>
      </c>
      <c r="Q68" s="300">
        <f t="shared" si="6"/>
        <v>0.13732331768821121</v>
      </c>
      <c r="R68" s="300">
        <f t="shared" si="6"/>
        <v>0.13452314467019005</v>
      </c>
      <c r="S68" s="300">
        <f t="shared" si="6"/>
        <v>0.13740167504729381</v>
      </c>
      <c r="T68" s="300">
        <f t="shared" si="6"/>
        <v>0.13534692273869356</v>
      </c>
      <c r="U68" s="300">
        <f t="shared" si="6"/>
        <v>0.13502122580094764</v>
      </c>
      <c r="V68" s="300">
        <f t="shared" si="6"/>
        <v>0.13618655547287312</v>
      </c>
      <c r="W68" s="300">
        <f t="shared" si="6"/>
        <v>0.14229331515510235</v>
      </c>
      <c r="X68" s="300">
        <f t="shared" si="6"/>
        <v>0.14089069108904687</v>
      </c>
      <c r="Y68" s="300">
        <f t="shared" si="6"/>
        <v>0.13106728820068403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5.1551878590423483E-2</v>
      </c>
      <c r="C69" s="301">
        <f t="shared" si="7"/>
        <v>5.1472966509760576E-2</v>
      </c>
      <c r="D69" s="301">
        <f t="shared" si="7"/>
        <v>5.2261428294898993E-2</v>
      </c>
      <c r="E69" s="301">
        <f t="shared" si="7"/>
        <v>5.2063607582343345E-2</v>
      </c>
      <c r="F69" s="301">
        <f t="shared" si="7"/>
        <v>5.3127854494722057E-2</v>
      </c>
      <c r="G69" s="301">
        <f t="shared" si="7"/>
        <v>5.6199374835528185E-2</v>
      </c>
      <c r="H69" s="301">
        <f t="shared" si="7"/>
        <v>5.5294324969908194E-2</v>
      </c>
      <c r="I69" s="301">
        <f t="shared" si="7"/>
        <v>5.3521106622981186E-2</v>
      </c>
      <c r="J69" s="301">
        <f t="shared" si="7"/>
        <v>5.1168323166066683E-2</v>
      </c>
      <c r="K69" s="301">
        <f t="shared" si="7"/>
        <v>5.0812993558358742E-2</v>
      </c>
      <c r="L69" s="301">
        <f t="shared" si="7"/>
        <v>5.6356808386609288E-2</v>
      </c>
      <c r="M69" s="301">
        <f t="shared" si="7"/>
        <v>5.6027509317504227E-2</v>
      </c>
      <c r="N69" s="301">
        <f t="shared" si="7"/>
        <v>6.0479920042300447E-2</v>
      </c>
      <c r="O69" s="301">
        <f t="shared" si="7"/>
        <v>5.3659376619988985E-2</v>
      </c>
      <c r="P69" s="301">
        <f t="shared" si="7"/>
        <v>5.3180545012442029E-2</v>
      </c>
      <c r="Q69" s="301">
        <f t="shared" si="7"/>
        <v>5.3628476077784204E-2</v>
      </c>
      <c r="R69" s="301">
        <f t="shared" si="7"/>
        <v>5.2436764678690934E-2</v>
      </c>
      <c r="S69" s="301">
        <f t="shared" si="7"/>
        <v>5.4025494096851423E-2</v>
      </c>
      <c r="T69" s="301">
        <f t="shared" si="7"/>
        <v>5.3832955386398061E-2</v>
      </c>
      <c r="U69" s="301">
        <f t="shared" si="7"/>
        <v>5.2992142149085084E-2</v>
      </c>
      <c r="V69" s="301">
        <f t="shared" si="7"/>
        <v>5.3342799526779394E-2</v>
      </c>
      <c r="W69" s="301">
        <f t="shared" si="7"/>
        <v>5.531129408484789E-2</v>
      </c>
      <c r="X69" s="301">
        <f t="shared" si="7"/>
        <v>5.4551808804641826E-2</v>
      </c>
      <c r="Y69" s="301">
        <f t="shared" si="7"/>
        <v>5.3728718025110991E-2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0.38763047170876119</v>
      </c>
      <c r="C70" s="301">
        <f t="shared" si="8"/>
        <v>0.38703711356377668</v>
      </c>
      <c r="D70" s="301">
        <f t="shared" si="8"/>
        <v>0.39296573967895182</v>
      </c>
      <c r="E70" s="301">
        <f t="shared" si="8"/>
        <v>0.39147828009031238</v>
      </c>
      <c r="F70" s="301">
        <f t="shared" si="8"/>
        <v>0.39948059821992937</v>
      </c>
      <c r="G70" s="301">
        <f t="shared" si="8"/>
        <v>0.42257606847483692</v>
      </c>
      <c r="H70" s="301">
        <f t="shared" si="8"/>
        <v>0.41577078967757886</v>
      </c>
      <c r="I70" s="301">
        <f t="shared" si="8"/>
        <v>0.40243755172280071</v>
      </c>
      <c r="J70" s="301">
        <f t="shared" si="8"/>
        <v>0.38474642996023223</v>
      </c>
      <c r="K70" s="301">
        <f t="shared" si="8"/>
        <v>0.3820746246407361</v>
      </c>
      <c r="L70" s="301">
        <f t="shared" si="8"/>
        <v>0.42375984767623537</v>
      </c>
      <c r="M70" s="301">
        <f t="shared" si="8"/>
        <v>0.42128377198354167</v>
      </c>
      <c r="N70" s="301">
        <f t="shared" si="8"/>
        <v>0.45476247570268197</v>
      </c>
      <c r="O70" s="301">
        <f t="shared" si="8"/>
        <v>0.40347723573876315</v>
      </c>
      <c r="P70" s="301">
        <f t="shared" si="8"/>
        <v>0.39987679038201573</v>
      </c>
      <c r="Q70" s="301">
        <f t="shared" si="8"/>
        <v>0.40324488743103121</v>
      </c>
      <c r="R70" s="301">
        <f t="shared" si="8"/>
        <v>0.39428413441092591</v>
      </c>
      <c r="S70" s="301">
        <f t="shared" si="8"/>
        <v>0.40623015753594038</v>
      </c>
      <c r="T70" s="301">
        <f t="shared" si="8"/>
        <v>0.4047824145400315</v>
      </c>
      <c r="U70" s="301">
        <f t="shared" si="8"/>
        <v>0.39846014577485156</v>
      </c>
      <c r="V70" s="301">
        <f t="shared" si="8"/>
        <v>0.40109681951866766</v>
      </c>
      <c r="W70" s="301">
        <f t="shared" si="8"/>
        <v>0.41589838436875987</v>
      </c>
      <c r="X70" s="301">
        <f t="shared" si="8"/>
        <v>0.41018763928105684</v>
      </c>
      <c r="Y70" s="301">
        <f t="shared" si="8"/>
        <v>0.40399862976573858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0.1076761785819645</v>
      </c>
      <c r="C71" s="301">
        <f t="shared" si="9"/>
        <v>0.10676172119010612</v>
      </c>
      <c r="D71" s="301">
        <f t="shared" si="9"/>
        <v>0.1029682876104366</v>
      </c>
      <c r="E71" s="301">
        <f t="shared" si="9"/>
        <v>0.103835068696312</v>
      </c>
      <c r="F71" s="301">
        <f t="shared" si="9"/>
        <v>9.9310696793482825E-2</v>
      </c>
      <c r="G71" s="301">
        <f t="shared" si="9"/>
        <v>8.7207267112251449E-2</v>
      </c>
      <c r="H71" s="301">
        <f t="shared" si="9"/>
        <v>9.4387967878714465E-2</v>
      </c>
      <c r="I71" s="301">
        <f t="shared" si="9"/>
        <v>0.10208362913822668</v>
      </c>
      <c r="J71" s="301">
        <f t="shared" si="9"/>
        <v>0.10858805238635418</v>
      </c>
      <c r="K71" s="301">
        <f t="shared" si="9"/>
        <v>0.10892657638583497</v>
      </c>
      <c r="L71" s="301">
        <f t="shared" si="9"/>
        <v>8.5385966761391596E-2</v>
      </c>
      <c r="M71" s="301">
        <f t="shared" si="9"/>
        <v>8.5850152387136405E-2</v>
      </c>
      <c r="N71" s="301">
        <f t="shared" si="9"/>
        <v>6.4939527534630989E-2</v>
      </c>
      <c r="O71" s="301">
        <f t="shared" si="9"/>
        <v>9.5236783082678064E-2</v>
      </c>
      <c r="P71" s="301">
        <f t="shared" si="9"/>
        <v>9.7983475695375161E-2</v>
      </c>
      <c r="Q71" s="301">
        <f t="shared" si="9"/>
        <v>9.6499086850445739E-2</v>
      </c>
      <c r="R71" s="301">
        <f t="shared" si="9"/>
        <v>0.10126445743777762</v>
      </c>
      <c r="S71" s="301">
        <f t="shared" si="9"/>
        <v>9.5241311478515375E-2</v>
      </c>
      <c r="T71" s="301">
        <f t="shared" si="9"/>
        <v>9.6668802294636424E-2</v>
      </c>
      <c r="U71" s="301">
        <f t="shared" si="9"/>
        <v>9.93472268852027E-2</v>
      </c>
      <c r="V71" s="301">
        <f t="shared" si="9"/>
        <v>9.7808523182201762E-2</v>
      </c>
      <c r="W71" s="301">
        <f t="shared" si="9"/>
        <v>8.9355159039296306E-2</v>
      </c>
      <c r="X71" s="301">
        <f t="shared" si="9"/>
        <v>9.2135660668174288E-2</v>
      </c>
      <c r="Y71" s="301">
        <f t="shared" si="9"/>
        <v>9.8038691740497702E-2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0.21993324426629601</v>
      </c>
      <c r="C72" s="301">
        <f t="shared" si="10"/>
        <v>0.21915946132602196</v>
      </c>
      <c r="D72" s="301">
        <f t="shared" si="10"/>
        <v>0.21660534784052601</v>
      </c>
      <c r="E72" s="301">
        <f t="shared" si="10"/>
        <v>0.21723604609927474</v>
      </c>
      <c r="F72" s="301">
        <f t="shared" si="10"/>
        <v>0.21410093958133633</v>
      </c>
      <c r="G72" s="301">
        <f t="shared" si="10"/>
        <v>0.20537812824179116</v>
      </c>
      <c r="H72" s="301">
        <f t="shared" si="10"/>
        <v>0.20970583385629432</v>
      </c>
      <c r="I72" s="301">
        <f t="shared" si="10"/>
        <v>0.21489034316890732</v>
      </c>
      <c r="J72" s="301">
        <f t="shared" si="10"/>
        <v>0.22027459375489436</v>
      </c>
      <c r="K72" s="301">
        <f t="shared" si="10"/>
        <v>0.22098844377144511</v>
      </c>
      <c r="L72" s="301">
        <f t="shared" si="10"/>
        <v>0.20428719650375782</v>
      </c>
      <c r="M72" s="301">
        <f t="shared" si="10"/>
        <v>0.20501830908535129</v>
      </c>
      <c r="N72" s="301">
        <f t="shared" si="10"/>
        <v>0.18972496836935696</v>
      </c>
      <c r="O72" s="301">
        <f t="shared" si="10"/>
        <v>0.21164259672290259</v>
      </c>
      <c r="P72" s="301">
        <f t="shared" si="10"/>
        <v>0.21337710520068531</v>
      </c>
      <c r="Q72" s="301">
        <f t="shared" si="10"/>
        <v>0.21240737825692371</v>
      </c>
      <c r="R72" s="301">
        <f t="shared" si="10"/>
        <v>0.21580963177998416</v>
      </c>
      <c r="S72" s="301">
        <f t="shared" si="10"/>
        <v>0.21146746803664601</v>
      </c>
      <c r="T72" s="301">
        <f t="shared" si="10"/>
        <v>0.21230163633758947</v>
      </c>
      <c r="U72" s="301">
        <f t="shared" si="10"/>
        <v>0.21442252569689357</v>
      </c>
      <c r="V72" s="301">
        <f t="shared" si="10"/>
        <v>0.21335361480800094</v>
      </c>
      <c r="W72" s="301">
        <f t="shared" si="10"/>
        <v>0.20741836856098</v>
      </c>
      <c r="X72" s="301">
        <f t="shared" si="10"/>
        <v>0.20971875857836375</v>
      </c>
      <c r="Y72" s="301">
        <f t="shared" si="10"/>
        <v>0.21472386746910091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5.5989771409040129E-2</v>
      </c>
      <c r="C73" s="302">
        <f t="shared" si="11"/>
        <v>5.6331491382100793E-2</v>
      </c>
      <c r="D73" s="302">
        <f t="shared" si="11"/>
        <v>5.7544200715560101E-2</v>
      </c>
      <c r="E73" s="302">
        <f t="shared" si="11"/>
        <v>5.7327819958550276E-2</v>
      </c>
      <c r="F73" s="302">
        <f t="shared" si="11"/>
        <v>5.8589815897433083E-2</v>
      </c>
      <c r="G73" s="302">
        <f t="shared" si="11"/>
        <v>6.1456825008671272E-2</v>
      </c>
      <c r="H73" s="302">
        <f t="shared" si="11"/>
        <v>5.8201110661296164E-2</v>
      </c>
      <c r="I73" s="302">
        <f t="shared" si="11"/>
        <v>5.5877901246045615E-2</v>
      </c>
      <c r="J73" s="302">
        <f t="shared" si="11"/>
        <v>5.5575290509595532E-2</v>
      </c>
      <c r="K73" s="302">
        <f t="shared" si="11"/>
        <v>5.6172781726286806E-2</v>
      </c>
      <c r="L73" s="302">
        <f t="shared" si="11"/>
        <v>6.2344964792325611E-2</v>
      </c>
      <c r="M73" s="302">
        <f t="shared" si="11"/>
        <v>6.2794716719793031E-2</v>
      </c>
      <c r="N73" s="302">
        <f t="shared" si="11"/>
        <v>6.8183437570934285E-2</v>
      </c>
      <c r="O73" s="302">
        <f t="shared" si="11"/>
        <v>6.0419945232000713E-2</v>
      </c>
      <c r="P73" s="302">
        <f t="shared" si="11"/>
        <v>5.9356020163965413E-2</v>
      </c>
      <c r="Q73" s="302">
        <f t="shared" si="11"/>
        <v>5.9752750755911674E-2</v>
      </c>
      <c r="R73" s="302">
        <f t="shared" si="11"/>
        <v>5.8578270234930348E-2</v>
      </c>
      <c r="S73" s="302">
        <f t="shared" si="11"/>
        <v>5.9957214129396134E-2</v>
      </c>
      <c r="T73" s="302">
        <f t="shared" si="11"/>
        <v>5.9293565586330095E-2</v>
      </c>
      <c r="U73" s="302">
        <f t="shared" si="11"/>
        <v>5.8973944525037687E-2</v>
      </c>
      <c r="V73" s="302">
        <f t="shared" si="11"/>
        <v>5.9409157693502371E-2</v>
      </c>
      <c r="W73" s="302">
        <f t="shared" si="11"/>
        <v>6.1704872336562661E-2</v>
      </c>
      <c r="X73" s="302">
        <f t="shared" si="11"/>
        <v>6.1384300167915594E-2</v>
      </c>
      <c r="Y73" s="302">
        <f t="shared" si="11"/>
        <v>6.0216306019587842E-2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3.9761038666665111E-2</v>
      </c>
      <c r="C74" s="302">
        <f t="shared" si="12"/>
        <v>3.9700175195220497E-2</v>
      </c>
      <c r="D74" s="302">
        <f t="shared" si="12"/>
        <v>4.0308301618219543E-2</v>
      </c>
      <c r="E74" s="302">
        <f t="shared" si="12"/>
        <v>4.0155726053253543E-2</v>
      </c>
      <c r="F74" s="302">
        <f t="shared" si="12"/>
        <v>4.0976560594903594E-2</v>
      </c>
      <c r="G74" s="302">
        <f t="shared" si="12"/>
        <v>4.3345569103915078E-2</v>
      </c>
      <c r="H74" s="302">
        <f t="shared" si="12"/>
        <v>4.2647520387047146E-2</v>
      </c>
      <c r="I74" s="302">
        <f t="shared" si="12"/>
        <v>4.1279868903058306E-2</v>
      </c>
      <c r="J74" s="302">
        <f t="shared" si="12"/>
        <v>3.9465209252186821E-2</v>
      </c>
      <c r="K74" s="302">
        <f t="shared" si="12"/>
        <v>3.9191149903472597E-2</v>
      </c>
      <c r="L74" s="302">
        <f t="shared" si="12"/>
        <v>4.3466994776133541E-2</v>
      </c>
      <c r="M74" s="302">
        <f t="shared" si="12"/>
        <v>4.3213012314628929E-2</v>
      </c>
      <c r="N74" s="302">
        <f t="shared" si="12"/>
        <v>4.664707679159992E-2</v>
      </c>
      <c r="O74" s="302">
        <f t="shared" si="12"/>
        <v>4.1386514069981235E-2</v>
      </c>
      <c r="P74" s="302">
        <f t="shared" si="12"/>
        <v>4.1017199845493728E-2</v>
      </c>
      <c r="Q74" s="302">
        <f t="shared" si="12"/>
        <v>4.1362681036403823E-2</v>
      </c>
      <c r="R74" s="302">
        <f t="shared" si="12"/>
        <v>4.0443535423974934E-2</v>
      </c>
      <c r="S74" s="302">
        <f t="shared" si="12"/>
        <v>4.1668893908545945E-2</v>
      </c>
      <c r="T74" s="302">
        <f t="shared" si="12"/>
        <v>4.1520392256996247E-2</v>
      </c>
      <c r="U74" s="302">
        <f t="shared" si="12"/>
        <v>4.0871888098576406E-2</v>
      </c>
      <c r="V74" s="302">
        <f t="shared" si="12"/>
        <v>4.1142343840141628E-2</v>
      </c>
      <c r="W74" s="302">
        <f t="shared" si="12"/>
        <v>4.2660608360826274E-2</v>
      </c>
      <c r="X74" s="302">
        <f t="shared" si="12"/>
        <v>4.2074830995990416E-2</v>
      </c>
      <c r="Y74" s="302">
        <f t="shared" si="12"/>
        <v>4.1439995851162516E-2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0.12418243419059079</v>
      </c>
      <c r="C76" s="302">
        <f t="shared" si="14"/>
        <v>0.12312779474870066</v>
      </c>
      <c r="D76" s="302">
        <f t="shared" si="14"/>
        <v>0.11875284550674639</v>
      </c>
      <c r="E76" s="302">
        <f t="shared" si="14"/>
        <v>0.11975250008747092</v>
      </c>
      <c r="F76" s="302">
        <f t="shared" si="14"/>
        <v>0.11453456308899965</v>
      </c>
      <c r="G76" s="302">
        <f t="shared" si="14"/>
        <v>0.10057573412920481</v>
      </c>
      <c r="H76" s="302">
        <f t="shared" si="14"/>
        <v>0.10885720280795103</v>
      </c>
      <c r="I76" s="302">
        <f t="shared" si="14"/>
        <v>0.11773257301980339</v>
      </c>
      <c r="J76" s="302">
        <f t="shared" si="14"/>
        <v>0.125234093993112</v>
      </c>
      <c r="K76" s="302">
        <f t="shared" si="14"/>
        <v>0.12562451214168571</v>
      </c>
      <c r="L76" s="302">
        <f t="shared" si="14"/>
        <v>9.8475236935298693E-2</v>
      </c>
      <c r="M76" s="302">
        <f t="shared" si="14"/>
        <v>9.9010580050929331E-2</v>
      </c>
      <c r="N76" s="302">
        <f t="shared" si="14"/>
        <v>7.489445400682275E-2</v>
      </c>
      <c r="O76" s="302">
        <f t="shared" si="14"/>
        <v>0.1098361374209206</v>
      </c>
      <c r="P76" s="302">
        <f t="shared" si="14"/>
        <v>0.11300388519122617</v>
      </c>
      <c r="Q76" s="302">
        <f t="shared" si="14"/>
        <v>0.11129194646460824</v>
      </c>
      <c r="R76" s="302">
        <f t="shared" si="14"/>
        <v>0.11678782612107889</v>
      </c>
      <c r="S76" s="302">
        <f t="shared" si="14"/>
        <v>0.10984135999870392</v>
      </c>
      <c r="T76" s="302">
        <f t="shared" si="14"/>
        <v>0.11148767849426312</v>
      </c>
      <c r="U76" s="302">
        <f t="shared" si="14"/>
        <v>0.11457669307327949</v>
      </c>
      <c r="V76" s="302">
        <f t="shared" si="14"/>
        <v>0.11280211327435692</v>
      </c>
      <c r="W76" s="302">
        <f t="shared" si="14"/>
        <v>0.10305288786359108</v>
      </c>
      <c r="X76" s="302">
        <f t="shared" si="14"/>
        <v>0.10625962741445773</v>
      </c>
      <c r="Y76" s="302">
        <f t="shared" si="14"/>
        <v>0.11306756559835057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3.1259454915215916E-2</v>
      </c>
      <c r="C77" s="235">
        <f t="shared" si="15"/>
        <v>3.0993978929820299E-2</v>
      </c>
      <c r="D77" s="235">
        <f t="shared" si="15"/>
        <v>2.9892707808211155E-2</v>
      </c>
      <c r="E77" s="235">
        <f t="shared" si="15"/>
        <v>3.0144342892517759E-2</v>
      </c>
      <c r="F77" s="235">
        <f t="shared" si="15"/>
        <v>2.8830873178243857E-2</v>
      </c>
      <c r="G77" s="235">
        <f t="shared" si="15"/>
        <v>2.5317128360935574E-2</v>
      </c>
      <c r="H77" s="235">
        <f t="shared" si="15"/>
        <v>2.7401756500835994E-2</v>
      </c>
      <c r="I77" s="235">
        <f t="shared" si="15"/>
        <v>2.9635882742615444E-2</v>
      </c>
      <c r="J77" s="235">
        <f t="shared" si="15"/>
        <v>3.1524180859729155E-2</v>
      </c>
      <c r="K77" s="235">
        <f t="shared" si="15"/>
        <v>3.1622457710178783E-2</v>
      </c>
      <c r="L77" s="235">
        <f t="shared" si="15"/>
        <v>2.4788386934980963E-2</v>
      </c>
      <c r="M77" s="235">
        <f t="shared" si="15"/>
        <v>2.4923144592908217E-2</v>
      </c>
      <c r="N77" s="235">
        <f t="shared" si="15"/>
        <v>1.8852584294110863E-2</v>
      </c>
      <c r="O77" s="235">
        <f t="shared" si="15"/>
        <v>2.7648175912715952E-2</v>
      </c>
      <c r="P77" s="235">
        <f t="shared" si="15"/>
        <v>2.8445567824495269E-2</v>
      </c>
      <c r="Q77" s="235">
        <f t="shared" si="15"/>
        <v>2.8014635126234623E-2</v>
      </c>
      <c r="R77" s="235">
        <f t="shared" si="15"/>
        <v>2.9398069131701357E-2</v>
      </c>
      <c r="S77" s="235">
        <f t="shared" si="15"/>
        <v>2.7649490550618026E-2</v>
      </c>
      <c r="T77" s="235">
        <f t="shared" si="15"/>
        <v>2.8063905190848351E-2</v>
      </c>
      <c r="U77" s="235">
        <f t="shared" si="15"/>
        <v>2.8841478223577036E-2</v>
      </c>
      <c r="V77" s="235">
        <f t="shared" si="15"/>
        <v>2.8394777387187108E-2</v>
      </c>
      <c r="W77" s="235">
        <f t="shared" si="15"/>
        <v>2.5940682537360083E-2</v>
      </c>
      <c r="X77" s="235">
        <f t="shared" si="15"/>
        <v>2.6747889539449513E-2</v>
      </c>
      <c r="Y77" s="235">
        <f t="shared" si="15"/>
        <v>2.8461597586099324E-2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0.48092022110529631</v>
      </c>
      <c r="C81" s="322">
        <f>IF(C$5=0,0,C$5/TEL_fec!C$5)</f>
        <v>0.48653032932729839</v>
      </c>
      <c r="D81" s="322">
        <f>IF(D$5=0,0,D$5/TEL_fec!D$5)</f>
        <v>0.48944287953059751</v>
      </c>
      <c r="E81" s="322">
        <f>IF(E$5=0,0,E$5/TEL_fec!E$5)</f>
        <v>0.48951316386617538</v>
      </c>
      <c r="F81" s="322">
        <f>IF(F$5=0,0,F$5/TEL_fec!F$5)</f>
        <v>0.48950836813085935</v>
      </c>
      <c r="G81" s="322">
        <f>IF(G$5=0,0,G$5/TEL_fec!G$5)</f>
        <v>0.48959910282834507</v>
      </c>
      <c r="H81" s="322">
        <f>IF(H$5=0,0,H$5/TEL_fec!H$5)</f>
        <v>0.48964867171941379</v>
      </c>
      <c r="I81" s="322">
        <f>IF(I$5=0,0,I$5/TEL_fec!I$5)</f>
        <v>0.49305901420659209</v>
      </c>
      <c r="J81" s="322">
        <f>IF(J$5=0,0,J$5/TEL_fec!J$5)</f>
        <v>0.49131187645669067</v>
      </c>
      <c r="K81" s="322">
        <f>IF(K$5=0,0,K$5/TEL_fec!K$5)</f>
        <v>0.48447768372307171</v>
      </c>
      <c r="L81" s="322">
        <f>IF(L$5=0,0,L$5/TEL_fec!L$5)</f>
        <v>0.49156286686250461</v>
      </c>
      <c r="M81" s="322">
        <f>IF(M$5=0,0,M$5/TEL_fec!M$5)</f>
        <v>0.48231791111654654</v>
      </c>
      <c r="N81" s="322">
        <f>IF(N$5=0,0,N$5/TEL_fec!N$5)</f>
        <v>0.49425903619684924</v>
      </c>
      <c r="O81" s="322">
        <f>IF(O$5=0,0,O$5/TEL_fec!O$5)</f>
        <v>0.48776786261307675</v>
      </c>
      <c r="P81" s="322">
        <f>IF(P$5=0,0,P$5/TEL_fec!P$5)</f>
        <v>0.49236428693617451</v>
      </c>
      <c r="Q81" s="322">
        <f>IF(Q$5=0,0,Q$5/TEL_fec!Q$5)</f>
        <v>0.4849658842529655</v>
      </c>
      <c r="R81" s="322">
        <f>IF(R$5=0,0,R$5/TEL_fec!R$5)</f>
        <v>0.48987262096383832</v>
      </c>
      <c r="S81" s="322">
        <f>IF(S$5=0,0,S$5/TEL_fec!S$5)</f>
        <v>0.48770022627643322</v>
      </c>
      <c r="T81" s="322">
        <f>IF(T$5=0,0,T$5/TEL_fec!T$5)</f>
        <v>0.49015890428248232</v>
      </c>
      <c r="U81" s="322">
        <f>IF(U$5=0,0,U$5/TEL_fec!U$5)</f>
        <v>0.49029287184643416</v>
      </c>
      <c r="V81" s="322">
        <f>IF(V$5=0,0,V$5/TEL_fec!V$5)</f>
        <v>0.49012088506171064</v>
      </c>
      <c r="W81" s="322">
        <f>IF(W$5=0,0,W$5/TEL_fec!W$5)</f>
        <v>0.48982059308231329</v>
      </c>
      <c r="X81" s="322">
        <f>IF(X$5=0,0,X$5/TEL_fec!X$5)</f>
        <v>0.48918594664575282</v>
      </c>
      <c r="Y81" s="322">
        <f>IF(Y$5=0,0,Y$5/TEL_fec!Y$5)</f>
        <v>0.48084183223247284</v>
      </c>
      <c r="DA81" s="95"/>
    </row>
    <row r="82" spans="1:105" ht="12" customHeight="1" x14ac:dyDescent="0.25">
      <c r="A82" s="55" t="s">
        <v>91</v>
      </c>
      <c r="B82" s="334">
        <f>IF(B$6=0,0,B$6/TEL_fec!B$6)</f>
        <v>0.48305280159698383</v>
      </c>
      <c r="C82" s="334">
        <f>IF(C$6=0,0,C$6/TEL_fec!C$6)</f>
        <v>0.4830528015969841</v>
      </c>
      <c r="D82" s="334">
        <f>IF(D$6=0,0,D$6/TEL_fec!D$6)</f>
        <v>0.48305280159698416</v>
      </c>
      <c r="E82" s="334">
        <f>IF(E$6=0,0,E$6/TEL_fec!E$6)</f>
        <v>0.4830528015969841</v>
      </c>
      <c r="F82" s="334">
        <f>IF(F$6=0,0,F$6/TEL_fec!F$6)</f>
        <v>0.48305280159698383</v>
      </c>
      <c r="G82" s="334">
        <f>IF(G$6=0,0,G$6/TEL_fec!G$6)</f>
        <v>0.48305280159698405</v>
      </c>
      <c r="H82" s="334">
        <f>IF(H$6=0,0,H$6/TEL_fec!H$6)</f>
        <v>0.48305280159698399</v>
      </c>
      <c r="I82" s="334">
        <f>IF(I$6=0,0,I$6/TEL_fec!I$6)</f>
        <v>0.48305280159698399</v>
      </c>
      <c r="J82" s="334">
        <f>IF(J$6=0,0,J$6/TEL_fec!J$6)</f>
        <v>0.48305280159698394</v>
      </c>
      <c r="K82" s="334">
        <f>IF(K$6=0,0,K$6/TEL_fec!K$6)</f>
        <v>0.48305280159698394</v>
      </c>
      <c r="L82" s="334">
        <f>IF(L$6=0,0,L$6/TEL_fec!L$6)</f>
        <v>0.48305280159698416</v>
      </c>
      <c r="M82" s="334">
        <f>IF(M$6=0,0,M$6/TEL_fec!M$6)</f>
        <v>0.48305280159698383</v>
      </c>
      <c r="N82" s="334">
        <f>IF(N$6=0,0,N$6/TEL_fec!N$6)</f>
        <v>0.48305280159698372</v>
      </c>
      <c r="O82" s="334">
        <f>IF(O$6=0,0,O$6/TEL_fec!O$6)</f>
        <v>0.48305280159698405</v>
      </c>
      <c r="P82" s="334">
        <f>IF(P$6=0,0,P$6/TEL_fec!P$6)</f>
        <v>0.4830528015969841</v>
      </c>
      <c r="Q82" s="334">
        <f>IF(Q$6=0,0,Q$6/TEL_fec!Q$6)</f>
        <v>0.48305280159698383</v>
      </c>
      <c r="R82" s="334">
        <f>IF(R$6=0,0,R$6/TEL_fec!R$6)</f>
        <v>0.48305280159698399</v>
      </c>
      <c r="S82" s="334">
        <f>IF(S$6=0,0,S$6/TEL_fec!S$6)</f>
        <v>0.48305280159698405</v>
      </c>
      <c r="T82" s="334">
        <f>IF(T$6=0,0,T$6/TEL_fec!T$6)</f>
        <v>0.48305280159698405</v>
      </c>
      <c r="U82" s="334">
        <f>IF(U$6=0,0,U$6/TEL_fec!U$6)</f>
        <v>0.48305280159698383</v>
      </c>
      <c r="V82" s="334">
        <f>IF(V$6=0,0,V$6/TEL_fec!V$6)</f>
        <v>0.48305280159698388</v>
      </c>
      <c r="W82" s="334">
        <f>IF(W$6=0,0,W$6/TEL_fec!W$6)</f>
        <v>0.48305280159698405</v>
      </c>
      <c r="X82" s="334">
        <f>IF(X$6=0,0,X$6/TEL_fec!X$6)</f>
        <v>0.48305280159698405</v>
      </c>
      <c r="Y82" s="334">
        <f>IF(Y$6=0,0,Y$6/TEL_fec!Y$6)</f>
        <v>0.4830528015969841</v>
      </c>
      <c r="DA82" s="67"/>
    </row>
    <row r="83" spans="1:105" ht="12" customHeight="1" x14ac:dyDescent="0.25">
      <c r="A83" s="173" t="s">
        <v>92</v>
      </c>
      <c r="B83" s="335">
        <f>IF(B$7=0,0,B$7/TEL_fec!B$7)</f>
        <v>0.12408502134219236</v>
      </c>
      <c r="C83" s="335">
        <f>IF(C$7=0,0,C$7/TEL_fec!C$7)</f>
        <v>0.1240850213421924</v>
      </c>
      <c r="D83" s="335">
        <f>IF(D$7=0,0,D$7/TEL_fec!D$7)</f>
        <v>0.12408502134219229</v>
      </c>
      <c r="E83" s="335">
        <f>IF(E$7=0,0,E$7/TEL_fec!E$7)</f>
        <v>0.12408502134219228</v>
      </c>
      <c r="F83" s="335">
        <f>IF(F$7=0,0,F$7/TEL_fec!F$7)</f>
        <v>0.12408502134219238</v>
      </c>
      <c r="G83" s="335">
        <f>IF(G$7=0,0,G$7/TEL_fec!G$7)</f>
        <v>0.12408502134219235</v>
      </c>
      <c r="H83" s="335">
        <f>IF(H$7=0,0,H$7/TEL_fec!H$7)</f>
        <v>0.12408502134219233</v>
      </c>
      <c r="I83" s="335">
        <f>IF(I$7=0,0,I$7/TEL_fec!I$7)</f>
        <v>0.12408502134219235</v>
      </c>
      <c r="J83" s="335">
        <f>IF(J$7=0,0,J$7/TEL_fec!J$7)</f>
        <v>0.12408502134219238</v>
      </c>
      <c r="K83" s="335">
        <f>IF(K$7=0,0,K$7/TEL_fec!K$7)</f>
        <v>0.12408502134219232</v>
      </c>
      <c r="L83" s="335">
        <f>IF(L$7=0,0,L$7/TEL_fec!L$7)</f>
        <v>0.12408502134219239</v>
      </c>
      <c r="M83" s="335">
        <f>IF(M$7=0,0,M$7/TEL_fec!M$7)</f>
        <v>0.12408502134219236</v>
      </c>
      <c r="N83" s="335">
        <f>IF(N$7=0,0,N$7/TEL_fec!N$7)</f>
        <v>0.12408502134219235</v>
      </c>
      <c r="O83" s="335">
        <f>IF(O$7=0,0,O$7/TEL_fec!O$7)</f>
        <v>0.12408502134219233</v>
      </c>
      <c r="P83" s="335">
        <f>IF(P$7=0,0,P$7/TEL_fec!P$7)</f>
        <v>0.12408502134219238</v>
      </c>
      <c r="Q83" s="335">
        <f>IF(Q$7=0,0,Q$7/TEL_fec!Q$7)</f>
        <v>0.12408502134219244</v>
      </c>
      <c r="R83" s="335">
        <f>IF(R$7=0,0,R$7/TEL_fec!R$7)</f>
        <v>0.12408502134219233</v>
      </c>
      <c r="S83" s="335">
        <f>IF(S$7=0,0,S$7/TEL_fec!S$7)</f>
        <v>0.12408502134219231</v>
      </c>
      <c r="T83" s="335">
        <f>IF(T$7=0,0,T$7/TEL_fec!T$7)</f>
        <v>0.12408502134219236</v>
      </c>
      <c r="U83" s="335">
        <f>IF(U$7=0,0,U$7/TEL_fec!U$7)</f>
        <v>0.12408502134219239</v>
      </c>
      <c r="V83" s="335">
        <f>IF(V$7=0,0,V$7/TEL_fec!V$7)</f>
        <v>0.1240850213421924</v>
      </c>
      <c r="W83" s="335">
        <f>IF(W$7=0,0,W$7/TEL_fec!W$7)</f>
        <v>0.12408502134219229</v>
      </c>
      <c r="X83" s="335">
        <f>IF(X$7=0,0,X$7/TEL_fec!X$7)</f>
        <v>0.12408502134219228</v>
      </c>
      <c r="Y83" s="335">
        <f>IF(Y$7=0,0,Y$7/TEL_fec!Y$7)</f>
        <v>0.12408502134219236</v>
      </c>
      <c r="DA83" s="177"/>
    </row>
    <row r="84" spans="1:105" ht="12" customHeight="1" x14ac:dyDescent="0.25">
      <c r="A84" s="173" t="s">
        <v>93</v>
      </c>
      <c r="B84" s="335">
        <f>IF(B$8=0,0,B$8/TEL_fec!B$8)</f>
        <v>0.66896724782558237</v>
      </c>
      <c r="C84" s="335">
        <f>IF(C$8=0,0,C$8/TEL_fec!C$8)</f>
        <v>0.66896724782558237</v>
      </c>
      <c r="D84" s="335">
        <f>IF(D$8=0,0,D$8/TEL_fec!D$8)</f>
        <v>0.66896724782558237</v>
      </c>
      <c r="E84" s="335">
        <f>IF(E$8=0,0,E$8/TEL_fec!E$8)</f>
        <v>0.66896724782558237</v>
      </c>
      <c r="F84" s="335">
        <f>IF(F$8=0,0,F$8/TEL_fec!F$8)</f>
        <v>0.66896724782558237</v>
      </c>
      <c r="G84" s="335">
        <f>IF(G$8=0,0,G$8/TEL_fec!G$8)</f>
        <v>0.66896724782558237</v>
      </c>
      <c r="H84" s="335">
        <f>IF(H$8=0,0,H$8/TEL_fec!H$8)</f>
        <v>0.66896724782558226</v>
      </c>
      <c r="I84" s="335">
        <f>IF(I$8=0,0,I$8/TEL_fec!I$8)</f>
        <v>0.66896724782558248</v>
      </c>
      <c r="J84" s="335">
        <f>IF(J$8=0,0,J$8/TEL_fec!J$8)</f>
        <v>0.6689672478255827</v>
      </c>
      <c r="K84" s="335">
        <f>IF(K$8=0,0,K$8/TEL_fec!K$8)</f>
        <v>0.66896724782558203</v>
      </c>
      <c r="L84" s="335">
        <f>IF(L$8=0,0,L$8/TEL_fec!L$8)</f>
        <v>0.66896724782558237</v>
      </c>
      <c r="M84" s="335">
        <f>IF(M$8=0,0,M$8/TEL_fec!M$8)</f>
        <v>0.66896724782558259</v>
      </c>
      <c r="N84" s="335">
        <f>IF(N$8=0,0,N$8/TEL_fec!N$8)</f>
        <v>0.66896724782558215</v>
      </c>
      <c r="O84" s="335">
        <f>IF(O$8=0,0,O$8/TEL_fec!O$8)</f>
        <v>0.66896724782558248</v>
      </c>
      <c r="P84" s="335">
        <f>IF(P$8=0,0,P$8/TEL_fec!P$8)</f>
        <v>0.66896724782558259</v>
      </c>
      <c r="Q84" s="335">
        <f>IF(Q$8=0,0,Q$8/TEL_fec!Q$8)</f>
        <v>0.66896724782558203</v>
      </c>
      <c r="R84" s="335">
        <f>IF(R$8=0,0,R$8/TEL_fec!R$8)</f>
        <v>0.66896724782558203</v>
      </c>
      <c r="S84" s="335">
        <f>IF(S$8=0,0,S$8/TEL_fec!S$8)</f>
        <v>0.66896724782558215</v>
      </c>
      <c r="T84" s="335">
        <f>IF(T$8=0,0,T$8/TEL_fec!T$8)</f>
        <v>0.66896724782558237</v>
      </c>
      <c r="U84" s="335">
        <f>IF(U$8=0,0,U$8/TEL_fec!U$8)</f>
        <v>0.66896724782558237</v>
      </c>
      <c r="V84" s="335">
        <f>IF(V$8=0,0,V$8/TEL_fec!V$8)</f>
        <v>0.66896724782558237</v>
      </c>
      <c r="W84" s="335">
        <f>IF(W$8=0,0,W$8/TEL_fec!W$8)</f>
        <v>0.66896724782558248</v>
      </c>
      <c r="X84" s="335">
        <f>IF(X$8=0,0,X$8/TEL_fec!X$8)</f>
        <v>0.66896724782558237</v>
      </c>
      <c r="Y84" s="335">
        <f>IF(Y$8=0,0,Y$8/TEL_fec!Y$8)</f>
        <v>0.66896724782558237</v>
      </c>
      <c r="DA84" s="177"/>
    </row>
    <row r="85" spans="1:105" ht="12" customHeight="1" x14ac:dyDescent="0.25">
      <c r="A85" s="173" t="s">
        <v>94</v>
      </c>
      <c r="B85" s="335">
        <f>IF(B$9=0,0,B$9/TEL_fec!B$9)</f>
        <v>0.48089724037078202</v>
      </c>
      <c r="C85" s="335">
        <f>IF(C$9=0,0,C$9/TEL_fec!C$9)</f>
        <v>0.48089724037078196</v>
      </c>
      <c r="D85" s="335">
        <f>IF(D$9=0,0,D$9/TEL_fec!D$9)</f>
        <v>0.48089724037078213</v>
      </c>
      <c r="E85" s="335">
        <f>IF(E$9=0,0,E$9/TEL_fec!E$9)</f>
        <v>0.48089724037078208</v>
      </c>
      <c r="F85" s="335">
        <f>IF(F$9=0,0,F$9/TEL_fec!F$9)</f>
        <v>0.48089724037078202</v>
      </c>
      <c r="G85" s="335">
        <f>IF(G$9=0,0,G$9/TEL_fec!G$9)</f>
        <v>0.48089724037078202</v>
      </c>
      <c r="H85" s="335">
        <f>IF(H$9=0,0,H$9/TEL_fec!H$9)</f>
        <v>0.48089724037078208</v>
      </c>
      <c r="I85" s="335">
        <f>IF(I$9=0,0,I$9/TEL_fec!I$9)</f>
        <v>0.48089724037078208</v>
      </c>
      <c r="J85" s="335">
        <f>IF(J$9=0,0,J$9/TEL_fec!J$9)</f>
        <v>0.48089724037078196</v>
      </c>
      <c r="K85" s="335">
        <f>IF(K$9=0,0,K$9/TEL_fec!K$9)</f>
        <v>0.48089724037078213</v>
      </c>
      <c r="L85" s="335">
        <f>IF(L$9=0,0,L$9/TEL_fec!L$9)</f>
        <v>0.48089724037078202</v>
      </c>
      <c r="M85" s="335">
        <f>IF(M$9=0,0,M$9/TEL_fec!M$9)</f>
        <v>0.48089724037078208</v>
      </c>
      <c r="N85" s="335">
        <f>IF(N$9=0,0,N$9/TEL_fec!N$9)</f>
        <v>0.48089724037078219</v>
      </c>
      <c r="O85" s="335">
        <f>IF(O$9=0,0,O$9/TEL_fec!O$9)</f>
        <v>0.48089724037078196</v>
      </c>
      <c r="P85" s="335">
        <f>IF(P$9=0,0,P$9/TEL_fec!P$9)</f>
        <v>0.48089724037078219</v>
      </c>
      <c r="Q85" s="335">
        <f>IF(Q$9=0,0,Q$9/TEL_fec!Q$9)</f>
        <v>0.48089724037078191</v>
      </c>
      <c r="R85" s="335">
        <f>IF(R$9=0,0,R$9/TEL_fec!R$9)</f>
        <v>0.48089724037078213</v>
      </c>
      <c r="S85" s="335">
        <f>IF(S$9=0,0,S$9/TEL_fec!S$9)</f>
        <v>0.48089724037078208</v>
      </c>
      <c r="T85" s="335">
        <f>IF(T$9=0,0,T$9/TEL_fec!T$9)</f>
        <v>0.48089724037078191</v>
      </c>
      <c r="U85" s="335">
        <f>IF(U$9=0,0,U$9/TEL_fec!U$9)</f>
        <v>0.48089724037078196</v>
      </c>
      <c r="V85" s="335">
        <f>IF(V$9=0,0,V$9/TEL_fec!V$9)</f>
        <v>0.48089724037078185</v>
      </c>
      <c r="W85" s="335">
        <f>IF(W$9=0,0,W$9/TEL_fec!W$9)</f>
        <v>0.48089724037078213</v>
      </c>
      <c r="X85" s="335">
        <f>IF(X$9=0,0,X$9/TEL_fec!X$9)</f>
        <v>0.48089724037078219</v>
      </c>
      <c r="Y85" s="335">
        <f>IF(Y$9=0,0,Y$9/TEL_fec!Y$9)</f>
        <v>0.48089724037078213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0.68003989557683842</v>
      </c>
      <c r="C86" s="336">
        <f>IF(C$10=0,0,C$10/TEL_fec!C$10)</f>
        <v>0.67608385358001999</v>
      </c>
      <c r="D86" s="336">
        <f>IF(D$10=0,0,D$10/TEL_fec!D$10)</f>
        <v>0.67789493685594593</v>
      </c>
      <c r="E86" s="336">
        <f>IF(E$10=0,0,E$10/TEL_fec!E$10)</f>
        <v>0.68056659583882173</v>
      </c>
      <c r="F86" s="336">
        <f>IF(F$10=0,0,F$10/TEL_fec!F$10)</f>
        <v>0.67754716383660607</v>
      </c>
      <c r="G86" s="336">
        <f>IF(G$10=0,0,G$10/TEL_fec!G$10)</f>
        <v>0.67995927608869844</v>
      </c>
      <c r="H86" s="336">
        <f>IF(H$10=0,0,H$10/TEL_fec!H$10)</f>
        <v>0.68556542124569353</v>
      </c>
      <c r="I86" s="336">
        <f>IF(I$10=0,0,I$10/TEL_fec!I$10)</f>
        <v>0.69085062141315789</v>
      </c>
      <c r="J86" s="336">
        <f>IF(J$10=0,0,J$10/TEL_fec!J$10)</f>
        <v>0.69229414242977561</v>
      </c>
      <c r="K86" s="336">
        <f>IF(K$10=0,0,K$10/TEL_fec!K$10)</f>
        <v>0.6923205858328797</v>
      </c>
      <c r="L86" s="336">
        <f>IF(L$10=0,0,L$10/TEL_fec!L$10)</f>
        <v>0.67867440194517537</v>
      </c>
      <c r="M86" s="336">
        <f>IF(M$10=0,0,M$10/TEL_fec!M$10)</f>
        <v>0.66989234635572981</v>
      </c>
      <c r="N86" s="336">
        <f>IF(N$10=0,0,N$10/TEL_fec!N$10)</f>
        <v>0.67381187814741828</v>
      </c>
      <c r="O86" s="336">
        <f>IF(O$10=0,0,O$10/TEL_fec!O$10)</f>
        <v>0.68178989261820244</v>
      </c>
      <c r="P86" s="336">
        <f>IF(P$10=0,0,P$10/TEL_fec!P$10)</f>
        <v>0.68303242976194856</v>
      </c>
      <c r="Q86" s="336">
        <f>IF(Q$10=0,0,Q$10/TEL_fec!Q$10)</f>
        <v>0.6834630057334663</v>
      </c>
      <c r="R86" s="336">
        <f>IF(R$10=0,0,R$10/TEL_fec!R$10)</f>
        <v>0.68513051295548688</v>
      </c>
      <c r="S86" s="336">
        <f>IF(S$10=0,0,S$10/TEL_fec!S$10)</f>
        <v>0.68196946926668101</v>
      </c>
      <c r="T86" s="336">
        <f>IF(T$10=0,0,T$10/TEL_fec!T$10)</f>
        <v>0.6838579273328933</v>
      </c>
      <c r="U86" s="336">
        <f>IF(U$10=0,0,U$10/TEL_fec!U$10)</f>
        <v>0.68461705231041747</v>
      </c>
      <c r="V86" s="336">
        <f>IF(V$10=0,0,V$10/TEL_fec!V$10)</f>
        <v>0.68365077539747299</v>
      </c>
      <c r="W86" s="336">
        <f>IF(W$10=0,0,W$10/TEL_fec!W$10)</f>
        <v>0.67998053169007222</v>
      </c>
      <c r="X86" s="336">
        <f>IF(X$10=0,0,X$10/TEL_fec!X$10)</f>
        <v>0.680920580649929</v>
      </c>
      <c r="Y86" s="336">
        <f>IF(Y$10=0,0,Y$10/TEL_fec!Y$10)</f>
        <v>0.68722062172270115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0.53046898541923149</v>
      </c>
      <c r="C87" s="349">
        <f>IF(C$16=0,0,C$16/TEL_fec!C$16)</f>
        <v>0.54067779127802151</v>
      </c>
      <c r="D87" s="349">
        <f>IF(D$16=0,0,D$16/TEL_fec!D$16)</f>
        <v>0.54515349037830096</v>
      </c>
      <c r="E87" s="349">
        <f>IF(E$16=0,0,E$16/TEL_fec!E$16)</f>
        <v>0.54491700832074208</v>
      </c>
      <c r="F87" s="349">
        <f>IF(F$16=0,0,F$16/TEL_fec!F$16)</f>
        <v>0.54451164105635741</v>
      </c>
      <c r="G87" s="349">
        <f>IF(G$16=0,0,G$16/TEL_fec!G$16)</f>
        <v>0.5423868406215826</v>
      </c>
      <c r="H87" s="349">
        <f>IF(H$16=0,0,H$16/TEL_fec!H$16)</f>
        <v>0.54483127864469616</v>
      </c>
      <c r="I87" s="349">
        <f>IF(I$16=0,0,I$16/TEL_fec!I$16)</f>
        <v>0.55236390226257415</v>
      </c>
      <c r="J87" s="349">
        <f>IF(J$16=0,0,J$16/TEL_fec!J$16)</f>
        <v>0.54807951119464049</v>
      </c>
      <c r="K87" s="349">
        <f>IF(K$16=0,0,K$16/TEL_fec!K$16)</f>
        <v>0.53363579400814665</v>
      </c>
      <c r="L87" s="349">
        <f>IF(L$16=0,0,L$16/TEL_fec!L$16)</f>
        <v>0.54522021206564142</v>
      </c>
      <c r="M87" s="349">
        <f>IF(M$16=0,0,M$16/TEL_fec!M$16)</f>
        <v>0.52937239782168599</v>
      </c>
      <c r="N87" s="349">
        <f>IF(N$16=0,0,N$16/TEL_fec!N$16)</f>
        <v>0.54589887574536977</v>
      </c>
      <c r="O87" s="349">
        <f>IF(O$16=0,0,O$16/TEL_fec!O$16)</f>
        <v>0.53906821064864308</v>
      </c>
      <c r="P87" s="349">
        <f>IF(P$16=0,0,P$16/TEL_fec!P$16)</f>
        <v>0.54845825486212874</v>
      </c>
      <c r="Q87" s="349">
        <f>IF(Q$16=0,0,Q$16/TEL_fec!Q$16)</f>
        <v>0.53429506160547158</v>
      </c>
      <c r="R87" s="349">
        <f>IF(R$16=0,0,R$16/TEL_fec!R$16)</f>
        <v>0.54346115684811991</v>
      </c>
      <c r="S87" s="349">
        <f>IF(S$16=0,0,S$16/TEL_fec!S$16)</f>
        <v>0.53913953679304338</v>
      </c>
      <c r="T87" s="349">
        <f>IF(T$16=0,0,T$16/TEL_fec!T$16)</f>
        <v>0.54440229153665787</v>
      </c>
      <c r="U87" s="349">
        <f>IF(U$16=0,0,U$16/TEL_fec!U$16)</f>
        <v>0.54445755005730911</v>
      </c>
      <c r="V87" s="349">
        <f>IF(V$16=0,0,V$16/TEL_fec!V$16)</f>
        <v>0.54389275388378877</v>
      </c>
      <c r="W87" s="349">
        <f>IF(W$16=0,0,W$16/TEL_fec!W$16)</f>
        <v>0.54216119644559602</v>
      </c>
      <c r="X87" s="349">
        <f>IF(X$16=0,0,X$16/TEL_fec!X$16)</f>
        <v>0.54122582772418681</v>
      </c>
      <c r="Y87" s="349">
        <f>IF(Y$16=0,0,Y$16/TEL_fec!Y$16)</f>
        <v>0.5277469871734719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0.46926102556316623</v>
      </c>
      <c r="C88" s="349">
        <f>IF(C$27=0,0,C$27/TEL_fec!C$27)</f>
        <v>0.47829189228440372</v>
      </c>
      <c r="D88" s="349">
        <f>IF(D$27=0,0,D$27/TEL_fec!D$27)</f>
        <v>0.48225116456542</v>
      </c>
      <c r="E88" s="349">
        <f>IF(E$27=0,0,E$27/TEL_fec!E$27)</f>
        <v>0.48204196889911799</v>
      </c>
      <c r="F88" s="349">
        <f>IF(F$27=0,0,F$27/TEL_fec!F$27)</f>
        <v>0.48168337478062384</v>
      </c>
      <c r="G88" s="349">
        <f>IF(G$27=0,0,G$27/TEL_fec!G$27)</f>
        <v>0.47980374362678468</v>
      </c>
      <c r="H88" s="349">
        <f>IF(H$27=0,0,H$27/TEL_fec!H$27)</f>
        <v>0.4819661311087699</v>
      </c>
      <c r="I88" s="349">
        <f>IF(I$27=0,0,I$27/TEL_fec!I$27)</f>
        <v>0.48862960584766152</v>
      </c>
      <c r="J88" s="349">
        <f>IF(J$27=0,0,J$27/TEL_fec!J$27)</f>
        <v>0.4848395675952587</v>
      </c>
      <c r="K88" s="349">
        <f>IF(K$27=0,0,K$27/TEL_fec!K$27)</f>
        <v>0.47206243316105295</v>
      </c>
      <c r="L88" s="349">
        <f>IF(L$27=0,0,L$27/TEL_fec!L$27)</f>
        <v>0.48231018759652883</v>
      </c>
      <c r="M88" s="349">
        <f>IF(M$27=0,0,M$27/TEL_fec!M$27)</f>
        <v>0.46829096730379927</v>
      </c>
      <c r="N88" s="349">
        <f>IF(N$27=0,0,N$27/TEL_fec!N$27)</f>
        <v>0.48291054392859606</v>
      </c>
      <c r="O88" s="349">
        <f>IF(O$27=0,0,O$27/TEL_fec!O$27)</f>
        <v>0.47686803249687643</v>
      </c>
      <c r="P88" s="349">
        <f>IF(P$27=0,0,P$27/TEL_fec!P$27)</f>
        <v>0.48517461007034446</v>
      </c>
      <c r="Q88" s="349">
        <f>IF(Q$27=0,0,Q$27/TEL_fec!Q$27)</f>
        <v>0.47264563142022487</v>
      </c>
      <c r="R88" s="349">
        <f>IF(R$27=0,0,R$27/TEL_fec!R$27)</f>
        <v>0.48075410028872129</v>
      </c>
      <c r="S88" s="349">
        <f>IF(S$27=0,0,S$27/TEL_fec!S$27)</f>
        <v>0.47693112870153831</v>
      </c>
      <c r="T88" s="349">
        <f>IF(T$27=0,0,T$27/TEL_fec!T$27)</f>
        <v>0.48158664251319727</v>
      </c>
      <c r="U88" s="349">
        <f>IF(U$27=0,0,U$27/TEL_fec!U$27)</f>
        <v>0.48163552505069673</v>
      </c>
      <c r="V88" s="349">
        <f>IF(V$27=0,0,V$27/TEL_fec!V$27)</f>
        <v>0.481135897666428</v>
      </c>
      <c r="W88" s="349">
        <f>IF(W$27=0,0,W$27/TEL_fec!W$27)</f>
        <v>0.47960413531725771</v>
      </c>
      <c r="X88" s="349">
        <f>IF(X$27=0,0,X$27/TEL_fec!X$27)</f>
        <v>0.47877669375601128</v>
      </c>
      <c r="Y88" s="349">
        <f>IF(Y$27=0,0,Y$27/TEL_fec!Y$27)</f>
        <v>0.46685310403807134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0.59032776158893951</v>
      </c>
      <c r="C89" s="349">
        <f>IF(C$38=0,0,C$38/TEL_fec!C$38)</f>
        <v>0.59032776158893951</v>
      </c>
      <c r="D89" s="349">
        <f>IF(D$38=0,0,D$38/TEL_fec!D$38)</f>
        <v>0.59032776158893974</v>
      </c>
      <c r="E89" s="349">
        <f>IF(E$38=0,0,E$38/TEL_fec!E$38)</f>
        <v>0.5903277615889394</v>
      </c>
      <c r="F89" s="349">
        <f>IF(F$38=0,0,F$38/TEL_fec!F$38)</f>
        <v>0.5903277615889394</v>
      </c>
      <c r="G89" s="349">
        <f>IF(G$38=0,0,G$38/TEL_fec!G$38)</f>
        <v>0.5903277615889394</v>
      </c>
      <c r="H89" s="349">
        <f>IF(H$38=0,0,H$38/TEL_fec!H$38)</f>
        <v>0.59032776158893929</v>
      </c>
      <c r="I89" s="349">
        <f>IF(I$38=0,0,I$38/TEL_fec!I$38)</f>
        <v>0.59032776158893918</v>
      </c>
      <c r="J89" s="349">
        <f>IF(J$38=0,0,J$38/TEL_fec!J$38)</f>
        <v>0.59032776158893929</v>
      </c>
      <c r="K89" s="349">
        <f>IF(K$38=0,0,K$38/TEL_fec!K$38)</f>
        <v>0.59032776158893951</v>
      </c>
      <c r="L89" s="349">
        <f>IF(L$38=0,0,L$38/TEL_fec!L$38)</f>
        <v>0.59032776158893951</v>
      </c>
      <c r="M89" s="349">
        <f>IF(M$38=0,0,M$38/TEL_fec!M$38)</f>
        <v>0.59032776158893963</v>
      </c>
      <c r="N89" s="349">
        <f>IF(N$38=0,0,N$38/TEL_fec!N$38)</f>
        <v>0.59032776158893951</v>
      </c>
      <c r="O89" s="349">
        <f>IF(O$38=0,0,O$38/TEL_fec!O$38)</f>
        <v>0.59032776158893963</v>
      </c>
      <c r="P89" s="349">
        <f>IF(P$38=0,0,P$38/TEL_fec!P$38)</f>
        <v>0.59032776158893951</v>
      </c>
      <c r="Q89" s="349">
        <f>IF(Q$38=0,0,Q$38/TEL_fec!Q$38)</f>
        <v>0.59032776158893951</v>
      </c>
      <c r="R89" s="349">
        <f>IF(R$38=0,0,R$38/TEL_fec!R$38)</f>
        <v>0.59032776158893951</v>
      </c>
      <c r="S89" s="349">
        <f>IF(S$38=0,0,S$38/TEL_fec!S$38)</f>
        <v>0.59032776158893951</v>
      </c>
      <c r="T89" s="349">
        <f>IF(T$38=0,0,T$38/TEL_fec!T$38)</f>
        <v>0.59032776158893963</v>
      </c>
      <c r="U89" s="349">
        <f>IF(U$38=0,0,U$38/TEL_fec!U$38)</f>
        <v>0.59032776158893963</v>
      </c>
      <c r="V89" s="349">
        <f>IF(V$38=0,0,V$38/TEL_fec!V$38)</f>
        <v>0.59032776158893963</v>
      </c>
      <c r="W89" s="349">
        <f>IF(W$38=0,0,W$38/TEL_fec!W$38)</f>
        <v>0.5903277615889394</v>
      </c>
      <c r="X89" s="349">
        <f>IF(X$38=0,0,X$38/TEL_fec!X$38)</f>
        <v>0.5903277615889394</v>
      </c>
      <c r="Y89" s="349">
        <f>IF(Y$38=0,0,Y$38/TEL_fec!Y$38)</f>
        <v>0.59032776158893951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0.40406833341298731</v>
      </c>
      <c r="C90" s="349">
        <f>IF(C$39=0,0,C$39/TEL_fec!C$39)</f>
        <v>0.4082345943217085</v>
      </c>
      <c r="D90" s="349">
        <f>IF(D$39=0,0,D$39/TEL_fec!D$39)</f>
        <v>0.40960997881957195</v>
      </c>
      <c r="E90" s="349">
        <f>IF(E$39=0,0,E$39/TEL_fec!E$39)</f>
        <v>0.40996383093960387</v>
      </c>
      <c r="F90" s="349">
        <f>IF(F$39=0,0,F$39/TEL_fec!F$39)</f>
        <v>0.40924625431228145</v>
      </c>
      <c r="G90" s="349">
        <f>IF(G$39=0,0,G$39/TEL_fec!G$39)</f>
        <v>0.40739007216839079</v>
      </c>
      <c r="H90" s="349">
        <f>IF(H$39=0,0,H$39/TEL_fec!H$39)</f>
        <v>0.40851143459170586</v>
      </c>
      <c r="I90" s="349">
        <f>IF(I$39=0,0,I$39/TEL_fec!I$39)</f>
        <v>0.41190860032379606</v>
      </c>
      <c r="J90" s="349">
        <f>IF(J$39=0,0,J$39/TEL_fec!J$39)</f>
        <v>0.41197828583698931</v>
      </c>
      <c r="K90" s="349">
        <f>IF(K$39=0,0,K$39/TEL_fec!K$39)</f>
        <v>0.40772241960148159</v>
      </c>
      <c r="L90" s="349">
        <f>IF(L$39=0,0,L$39/TEL_fec!L$39)</f>
        <v>0.40842804486843509</v>
      </c>
      <c r="M90" s="349">
        <f>IF(M$39=0,0,M$39/TEL_fec!M$39)</f>
        <v>0.40251599989357634</v>
      </c>
      <c r="N90" s="349">
        <f>IF(N$39=0,0,N$39/TEL_fec!N$39)</f>
        <v>0.40542297187788889</v>
      </c>
      <c r="O90" s="349">
        <f>IF(O$39=0,0,O$39/TEL_fec!O$39)</f>
        <v>0.40684503641987879</v>
      </c>
      <c r="P90" s="349">
        <f>IF(P$39=0,0,P$39/TEL_fec!P$39)</f>
        <v>0.41062837465872393</v>
      </c>
      <c r="Q90" s="349">
        <f>IF(Q$39=0,0,Q$39/TEL_fec!Q$39)</f>
        <v>0.40530019209412377</v>
      </c>
      <c r="R90" s="349">
        <f>IF(R$39=0,0,R$39/TEL_fec!R$39)</f>
        <v>0.41030450072822849</v>
      </c>
      <c r="S90" s="349">
        <f>IF(S$39=0,0,S$39/TEL_fec!S$39)</f>
        <v>0.40782192214778806</v>
      </c>
      <c r="T90" s="349">
        <f>IF(T$39=0,0,T$39/TEL_fec!T$39)</f>
        <v>0.40929972146622362</v>
      </c>
      <c r="U90" s="349">
        <f>IF(U$39=0,0,U$39/TEL_fec!U$39)</f>
        <v>0.4100206761664778</v>
      </c>
      <c r="V90" s="349">
        <f>IF(V$39=0,0,V$39/TEL_fec!V$39)</f>
        <v>0.40973025587534362</v>
      </c>
      <c r="W90" s="349">
        <f>IF(W$39=0,0,W$39/TEL_fec!W$39)</f>
        <v>0.40827552921736932</v>
      </c>
      <c r="X90" s="349">
        <f>IF(X$39=0,0,X$39/TEL_fec!X$39)</f>
        <v>0.40829939500052442</v>
      </c>
      <c r="Y90" s="349">
        <f>IF(Y$39=0,0,Y$39/TEL_fec!Y$39)</f>
        <v>0.40345869371947241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0.46702339480686539</v>
      </c>
      <c r="C91" s="337">
        <f>IF(C$59=0,0,C$59/TEL_fec!C$59)</f>
        <v>0.46702339480686555</v>
      </c>
      <c r="D91" s="337">
        <f>IF(D$59=0,0,D$59/TEL_fec!D$59)</f>
        <v>0.4670233948068655</v>
      </c>
      <c r="E91" s="337">
        <f>IF(E$59=0,0,E$59/TEL_fec!E$59)</f>
        <v>0.4670233948068655</v>
      </c>
      <c r="F91" s="337">
        <f>IF(F$59=0,0,F$59/TEL_fec!F$59)</f>
        <v>0.46702339480686544</v>
      </c>
      <c r="G91" s="337">
        <f>IF(G$59=0,0,G$59/TEL_fec!G$59)</f>
        <v>0.4670233948068655</v>
      </c>
      <c r="H91" s="337">
        <f>IF(H$59=0,0,H$59/TEL_fec!H$59)</f>
        <v>0.46702339480686555</v>
      </c>
      <c r="I91" s="337">
        <f>IF(I$59=0,0,I$59/TEL_fec!I$59)</f>
        <v>0.4670233948068655</v>
      </c>
      <c r="J91" s="337">
        <f>IF(J$59=0,0,J$59/TEL_fec!J$59)</f>
        <v>0.4670233948068655</v>
      </c>
      <c r="K91" s="337">
        <f>IF(K$59=0,0,K$59/TEL_fec!K$59)</f>
        <v>0.46702339480686539</v>
      </c>
      <c r="L91" s="337">
        <f>IF(L$59=0,0,L$59/TEL_fec!L$59)</f>
        <v>0.46702339480686561</v>
      </c>
      <c r="M91" s="337">
        <f>IF(M$59=0,0,M$59/TEL_fec!M$59)</f>
        <v>0.46702339480686561</v>
      </c>
      <c r="N91" s="337">
        <f>IF(N$59=0,0,N$59/TEL_fec!N$59)</f>
        <v>0.4670233948068655</v>
      </c>
      <c r="O91" s="337">
        <f>IF(O$59=0,0,O$59/TEL_fec!O$59)</f>
        <v>0.46702339480686555</v>
      </c>
      <c r="P91" s="337">
        <f>IF(P$59=0,0,P$59/TEL_fec!P$59)</f>
        <v>0.4670233948068655</v>
      </c>
      <c r="Q91" s="337">
        <f>IF(Q$59=0,0,Q$59/TEL_fec!Q$59)</f>
        <v>0.46702339480686567</v>
      </c>
      <c r="R91" s="337">
        <f>IF(R$59=0,0,R$59/TEL_fec!R$59)</f>
        <v>0.46702339480686572</v>
      </c>
      <c r="S91" s="337">
        <f>IF(S$59=0,0,S$59/TEL_fec!S$59)</f>
        <v>0.4670233948068655</v>
      </c>
      <c r="T91" s="337">
        <f>IF(T$59=0,0,T$59/TEL_fec!T$59)</f>
        <v>0.46702339480686533</v>
      </c>
      <c r="U91" s="337">
        <f>IF(U$59=0,0,U$59/TEL_fec!U$59)</f>
        <v>0.46702339480686572</v>
      </c>
      <c r="V91" s="337">
        <f>IF(V$59=0,0,V$59/TEL_fec!V$59)</f>
        <v>0.46702339480686539</v>
      </c>
      <c r="W91" s="337">
        <f>IF(W$59=0,0,W$59/TEL_fec!W$59)</f>
        <v>0.46702339480686544</v>
      </c>
      <c r="X91" s="337">
        <f>IF(X$59=0,0,X$59/TEL_fec!X$59)</f>
        <v>0.46702339480686539</v>
      </c>
      <c r="Y91" s="337">
        <f>IF(Y$59=0,0,Y$59/TEL_fec!Y$59)</f>
        <v>0.4670233948068655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LV: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76.150577518901855</v>
      </c>
      <c r="C5" s="223">
        <v>73.079034838776636</v>
      </c>
      <c r="D5" s="223">
        <v>72.929556358578438</v>
      </c>
      <c r="E5" s="223">
        <v>69.831478078695795</v>
      </c>
      <c r="F5" s="223">
        <v>67.811878078519982</v>
      </c>
      <c r="G5" s="223">
        <v>45.738217028436033</v>
      </c>
      <c r="H5" s="223">
        <v>30.692197028433579</v>
      </c>
      <c r="I5" s="223">
        <v>26.30528999913475</v>
      </c>
      <c r="J5" s="223">
        <v>18.832769998822979</v>
      </c>
      <c r="K5" s="223">
        <v>15.696667028754909</v>
      </c>
      <c r="L5" s="223">
        <v>16.964639998916009</v>
      </c>
      <c r="M5" s="223">
        <v>20.713365308411738</v>
      </c>
      <c r="N5" s="223">
        <v>24.53813999888385</v>
      </c>
      <c r="O5" s="223">
        <v>17.723802944157441</v>
      </c>
      <c r="P5" s="223">
        <v>12.21857999878948</v>
      </c>
      <c r="Q5" s="223">
        <v>11.953683110861199</v>
      </c>
      <c r="R5" s="223">
        <v>10.14848999815014</v>
      </c>
      <c r="S5" s="223">
        <v>11.25738277628432</v>
      </c>
      <c r="T5" s="223">
        <v>10.42193353692716</v>
      </c>
      <c r="U5" s="223">
        <v>9.7721063981530598</v>
      </c>
      <c r="V5" s="223">
        <v>8.8399328382488935</v>
      </c>
      <c r="W5" s="223">
        <v>10.367943118755811</v>
      </c>
      <c r="X5" s="223">
        <v>9.2681081989539518</v>
      </c>
      <c r="Y5" s="223">
        <v>8.591629735311674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10.426425142667821</v>
      </c>
      <c r="C10" s="260">
        <v>11.083744434137911</v>
      </c>
      <c r="D10" s="260">
        <v>11.316030537626469</v>
      </c>
      <c r="E10" s="260">
        <v>10.89633399186979</v>
      </c>
      <c r="F10" s="260">
        <v>10.732488410130561</v>
      </c>
      <c r="G10" s="260">
        <v>7.6616973601894696</v>
      </c>
      <c r="H10" s="260">
        <v>5.3811832222531812</v>
      </c>
      <c r="I10" s="260">
        <v>4.7229926685741068</v>
      </c>
      <c r="J10" s="260">
        <v>3.0183801403280328</v>
      </c>
      <c r="K10" s="260">
        <v>2.2194331305272148</v>
      </c>
      <c r="L10" s="260">
        <v>2.8459381795209771</v>
      </c>
      <c r="M10" s="260">
        <v>3.1703619990937342</v>
      </c>
      <c r="N10" s="260">
        <v>4.0239582066815274</v>
      </c>
      <c r="O10" s="260">
        <v>2.4696895434888191</v>
      </c>
      <c r="P10" s="260">
        <v>1.8676889756271129</v>
      </c>
      <c r="Q10" s="260">
        <v>1.660529794784275</v>
      </c>
      <c r="R10" s="260">
        <v>1.580122451064055</v>
      </c>
      <c r="S10" s="260">
        <v>1.76922557192708</v>
      </c>
      <c r="T10" s="260">
        <v>1.6509954162040421</v>
      </c>
      <c r="U10" s="260">
        <v>1.5174426547955091</v>
      </c>
      <c r="V10" s="260">
        <v>1.38380142659092</v>
      </c>
      <c r="W10" s="260">
        <v>1.679359454574425</v>
      </c>
      <c r="X10" s="260">
        <v>1.424531523547498</v>
      </c>
      <c r="Y10" s="260">
        <v>1.076248227458336</v>
      </c>
      <c r="DA10" s="68" t="s">
        <v>2818</v>
      </c>
    </row>
    <row r="11" spans="1:105" ht="12" customHeight="1" x14ac:dyDescent="0.25">
      <c r="A11" s="37" t="s">
        <v>159</v>
      </c>
      <c r="B11" s="226">
        <v>2.864758815724493</v>
      </c>
      <c r="C11" s="226">
        <v>2.993923082140312</v>
      </c>
      <c r="D11" s="226">
        <v>1.9541344781714221</v>
      </c>
      <c r="E11" s="226">
        <v>1.473843184320083</v>
      </c>
      <c r="F11" s="226">
        <v>1.494915899580491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0.5471119977274177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5.0184316545369728E-2</v>
      </c>
      <c r="T11" s="226">
        <v>1.470697083589426E-2</v>
      </c>
      <c r="U11" s="226">
        <v>1.310223937355936E-2</v>
      </c>
      <c r="V11" s="226">
        <v>1.4658166386847049E-2</v>
      </c>
      <c r="W11" s="226">
        <v>1.6242217594422941E-2</v>
      </c>
      <c r="X11" s="226">
        <v>1.505430643983993E-2</v>
      </c>
      <c r="Y11" s="226">
        <v>1.9231982113877531E-2</v>
      </c>
      <c r="DA11" s="69" t="s">
        <v>2819</v>
      </c>
    </row>
    <row r="12" spans="1:105" ht="12" customHeight="1" x14ac:dyDescent="0.25">
      <c r="A12" s="37" t="s">
        <v>35</v>
      </c>
      <c r="B12" s="226">
        <v>7.5616663269433309</v>
      </c>
      <c r="C12" s="226">
        <v>8.0898213519975961</v>
      </c>
      <c r="D12" s="226">
        <v>9.3618960594550487</v>
      </c>
      <c r="E12" s="226">
        <v>9.4224908075497069</v>
      </c>
      <c r="F12" s="226">
        <v>9.2375725105500646</v>
      </c>
      <c r="G12" s="226">
        <v>7.6616973601894696</v>
      </c>
      <c r="H12" s="226">
        <v>5.3811832222531812</v>
      </c>
      <c r="I12" s="226">
        <v>4.7229926685741068</v>
      </c>
      <c r="J12" s="226">
        <v>3.0183801403280328</v>
      </c>
      <c r="K12" s="226">
        <v>2.2194331305272148</v>
      </c>
      <c r="L12" s="226">
        <v>2.8459381795209771</v>
      </c>
      <c r="M12" s="226">
        <v>2.623250001366316</v>
      </c>
      <c r="N12" s="226">
        <v>4.0239582066815274</v>
      </c>
      <c r="O12" s="226">
        <v>2.4696895434888191</v>
      </c>
      <c r="P12" s="226">
        <v>1.8676889756271129</v>
      </c>
      <c r="Q12" s="226">
        <v>1.660529794784275</v>
      </c>
      <c r="R12" s="226">
        <v>1.580122451064055</v>
      </c>
      <c r="S12" s="226">
        <v>1.7190412553817109</v>
      </c>
      <c r="T12" s="226">
        <v>1.6362884453681481</v>
      </c>
      <c r="U12" s="226">
        <v>1.5043404154219491</v>
      </c>
      <c r="V12" s="226">
        <v>1.369143260204073</v>
      </c>
      <c r="W12" s="226">
        <v>1.663117236980002</v>
      </c>
      <c r="X12" s="226">
        <v>1.4094772171076579</v>
      </c>
      <c r="Y12" s="226">
        <v>1.057016245344458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5.2300048396861216</v>
      </c>
      <c r="C16" s="261">
        <v>4.9449975806758504</v>
      </c>
      <c r="D16" s="261">
        <v>4.9307584067195549</v>
      </c>
      <c r="E16" s="261">
        <v>4.7034857360537066</v>
      </c>
      <c r="F16" s="261">
        <v>4.5613635902052074</v>
      </c>
      <c r="G16" s="261">
        <v>3.0040055996282158</v>
      </c>
      <c r="H16" s="261">
        <v>1.935338596804185</v>
      </c>
      <c r="I16" s="261">
        <v>1.6406148262098641</v>
      </c>
      <c r="J16" s="261">
        <v>1.2414278453626759</v>
      </c>
      <c r="K16" s="261">
        <v>1.069118364578215</v>
      </c>
      <c r="L16" s="261">
        <v>1.1249258219678819</v>
      </c>
      <c r="M16" s="261">
        <v>1.409008045816067</v>
      </c>
      <c r="N16" s="261">
        <v>1.6657364033487261</v>
      </c>
      <c r="O16" s="261">
        <v>1.2402086641060579</v>
      </c>
      <c r="P16" s="261">
        <v>0.83574742396574675</v>
      </c>
      <c r="Q16" s="261">
        <v>0.82813259927502458</v>
      </c>
      <c r="R16" s="261">
        <v>0.68633449030933258</v>
      </c>
      <c r="S16" s="261">
        <v>0.75564757273593319</v>
      </c>
      <c r="T16" s="261">
        <v>0.69741052688217442</v>
      </c>
      <c r="U16" s="261">
        <v>0.66092483230701182</v>
      </c>
      <c r="V16" s="261">
        <v>0.59691795087263388</v>
      </c>
      <c r="W16" s="261">
        <v>0.69488717649242948</v>
      </c>
      <c r="X16" s="261">
        <v>0.63213975992088023</v>
      </c>
      <c r="Y16" s="261">
        <v>0.60489593048288004</v>
      </c>
      <c r="DA16" s="70" t="s">
        <v>2824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0.19473282020618979</v>
      </c>
      <c r="H17" s="229">
        <v>0.1887309292716321</v>
      </c>
      <c r="I17" s="229">
        <v>0</v>
      </c>
      <c r="J17" s="229">
        <v>0</v>
      </c>
      <c r="K17" s="229">
        <v>0.19580360571801991</v>
      </c>
      <c r="L17" s="229">
        <v>0</v>
      </c>
      <c r="M17" s="229">
        <v>0.19824634486739459</v>
      </c>
      <c r="N17" s="229">
        <v>0</v>
      </c>
      <c r="O17" s="229">
        <v>0.18897739816837561</v>
      </c>
      <c r="P17" s="229">
        <v>0</v>
      </c>
      <c r="Q17" s="229">
        <v>0.18585785662528451</v>
      </c>
      <c r="R17" s="229">
        <v>0</v>
      </c>
      <c r="S17" s="229">
        <v>4.7307509897317981E-2</v>
      </c>
      <c r="T17" s="229">
        <v>2.325782299947083E-2</v>
      </c>
      <c r="U17" s="229">
        <v>0</v>
      </c>
      <c r="V17" s="229">
        <v>0</v>
      </c>
      <c r="W17" s="229">
        <v>0</v>
      </c>
      <c r="X17" s="229">
        <v>0</v>
      </c>
      <c r="Y17" s="229">
        <v>0.12739038610129511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9.3888159686745035E-3</v>
      </c>
      <c r="T19" s="229">
        <v>1.9651839418108729E-2</v>
      </c>
      <c r="U19" s="229">
        <v>2.30077986547556E-2</v>
      </c>
      <c r="V19" s="229">
        <v>1.7948093665146221E-2</v>
      </c>
      <c r="W19" s="229">
        <v>2.159989221875595E-2</v>
      </c>
      <c r="X19" s="229">
        <v>5.0946591062552019E-2</v>
      </c>
      <c r="Y19" s="229">
        <v>0.13852506152721639</v>
      </c>
      <c r="DA19" s="73" t="s">
        <v>2827</v>
      </c>
    </row>
    <row r="20" spans="1:105" ht="12" customHeight="1" x14ac:dyDescent="0.25">
      <c r="A20" s="46" t="s">
        <v>159</v>
      </c>
      <c r="B20" s="229">
        <v>1.0247532550718159</v>
      </c>
      <c r="C20" s="229">
        <v>1.2680271859851771</v>
      </c>
      <c r="D20" s="229">
        <v>0.85147923329352215</v>
      </c>
      <c r="E20" s="229">
        <v>0.63619565991661886</v>
      </c>
      <c r="F20" s="229">
        <v>0.63534705971160388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0.20894215019206999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1.9817807803307792E-2</v>
      </c>
      <c r="T20" s="229">
        <v>5.8302555120836024E-3</v>
      </c>
      <c r="U20" s="229">
        <v>5.508044504330299E-3</v>
      </c>
      <c r="V20" s="229">
        <v>6.1298415860628159E-3</v>
      </c>
      <c r="W20" s="229">
        <v>6.5090751008797564E-3</v>
      </c>
      <c r="X20" s="229">
        <v>6.1389970786749704E-3</v>
      </c>
      <c r="Y20" s="229">
        <v>6.0523377321415103E-3</v>
      </c>
      <c r="DA20" s="73" t="s">
        <v>2828</v>
      </c>
    </row>
    <row r="21" spans="1:105" ht="12" customHeight="1" x14ac:dyDescent="0.25">
      <c r="A21" s="46" t="s">
        <v>32</v>
      </c>
      <c r="B21" s="229">
        <v>1.500366922153652</v>
      </c>
      <c r="C21" s="229">
        <v>0.25065878859458801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2.8332113561684063E-4</v>
      </c>
      <c r="T22" s="229">
        <v>0</v>
      </c>
      <c r="U22" s="229">
        <v>0</v>
      </c>
      <c r="V22" s="229">
        <v>2.8332113558840482E-4</v>
      </c>
      <c r="W22" s="229">
        <v>2.8332113561165901E-4</v>
      </c>
      <c r="X22" s="229">
        <v>2.8332113561372409E-4</v>
      </c>
      <c r="Y22" s="229">
        <v>2.8332113559672271E-4</v>
      </c>
      <c r="DA22" s="73" t="s">
        <v>2830</v>
      </c>
    </row>
    <row r="23" spans="1:105" ht="12" customHeight="1" x14ac:dyDescent="0.25">
      <c r="A23" s="46" t="s">
        <v>35</v>
      </c>
      <c r="B23" s="229">
        <v>2.7048846624606542</v>
      </c>
      <c r="C23" s="229">
        <v>3.426311606096085</v>
      </c>
      <c r="D23" s="229">
        <v>4.0792791734260323</v>
      </c>
      <c r="E23" s="229">
        <v>4.0672900761370876</v>
      </c>
      <c r="F23" s="229">
        <v>3.926016530493603</v>
      </c>
      <c r="G23" s="229">
        <v>2.809272779422026</v>
      </c>
      <c r="H23" s="229">
        <v>1.7466076675325519</v>
      </c>
      <c r="I23" s="229">
        <v>1.6406148262098641</v>
      </c>
      <c r="J23" s="229">
        <v>1.2414278453626759</v>
      </c>
      <c r="K23" s="229">
        <v>0.87331475886019483</v>
      </c>
      <c r="L23" s="229">
        <v>1.1249258219678819</v>
      </c>
      <c r="M23" s="229">
        <v>1.0018195507566019</v>
      </c>
      <c r="N23" s="229">
        <v>1.6657364033487261</v>
      </c>
      <c r="O23" s="229">
        <v>1.051231265937683</v>
      </c>
      <c r="P23" s="229">
        <v>0.83574742396574675</v>
      </c>
      <c r="Q23" s="229">
        <v>0.64227474264974005</v>
      </c>
      <c r="R23" s="229">
        <v>0.68633449030933258</v>
      </c>
      <c r="S23" s="229">
        <v>0.67885011793101613</v>
      </c>
      <c r="T23" s="229">
        <v>0.64867060895251127</v>
      </c>
      <c r="U23" s="229">
        <v>0.63240898914792587</v>
      </c>
      <c r="V23" s="229">
        <v>0.57255669448583646</v>
      </c>
      <c r="W23" s="229">
        <v>0.66649488803718204</v>
      </c>
      <c r="X23" s="229">
        <v>0.57477085064403954</v>
      </c>
      <c r="Y23" s="229">
        <v>0.33264482398663031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44.455041137332032</v>
      </c>
      <c r="C27" s="261">
        <v>42.032479435744733</v>
      </c>
      <c r="D27" s="261">
        <v>41.911446457116213</v>
      </c>
      <c r="E27" s="261">
        <v>39.979628756456513</v>
      </c>
      <c r="F27" s="261">
        <v>38.771590516744261</v>
      </c>
      <c r="G27" s="261">
        <v>25.53404759683983</v>
      </c>
      <c r="H27" s="261">
        <v>16.450378072835569</v>
      </c>
      <c r="I27" s="261">
        <v>13.945226022783849</v>
      </c>
      <c r="J27" s="261">
        <v>10.552136685582751</v>
      </c>
      <c r="K27" s="261">
        <v>9.0875060989148242</v>
      </c>
      <c r="L27" s="261">
        <v>9.5618694867270069</v>
      </c>
      <c r="M27" s="261">
        <v>11.97656838943657</v>
      </c>
      <c r="N27" s="261">
        <v>14.15875942846418</v>
      </c>
      <c r="O27" s="261">
        <v>10.54177364490149</v>
      </c>
      <c r="P27" s="261">
        <v>7.103853103708845</v>
      </c>
      <c r="Q27" s="261">
        <v>7.039127093837708</v>
      </c>
      <c r="R27" s="261">
        <v>5.8338431676293263</v>
      </c>
      <c r="S27" s="261">
        <v>6.4230043682554321</v>
      </c>
      <c r="T27" s="261">
        <v>5.9279894784984819</v>
      </c>
      <c r="U27" s="261">
        <v>5.6178610746096034</v>
      </c>
      <c r="V27" s="261">
        <v>5.0738025824173869</v>
      </c>
      <c r="W27" s="261">
        <v>5.9065410001856522</v>
      </c>
      <c r="X27" s="261">
        <v>5.3731879593274829</v>
      </c>
      <c r="Y27" s="261">
        <v>5.1416154091044817</v>
      </c>
      <c r="DA27" s="70" t="s">
        <v>2835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1.6552289717526141</v>
      </c>
      <c r="H28" s="229">
        <v>1.6042128988088731</v>
      </c>
      <c r="I28" s="229">
        <v>0</v>
      </c>
      <c r="J28" s="229">
        <v>0</v>
      </c>
      <c r="K28" s="229">
        <v>1.664330648603169</v>
      </c>
      <c r="L28" s="229">
        <v>0</v>
      </c>
      <c r="M28" s="229">
        <v>1.685093931372855</v>
      </c>
      <c r="N28" s="229">
        <v>0</v>
      </c>
      <c r="O28" s="229">
        <v>1.606307884431192</v>
      </c>
      <c r="P28" s="229">
        <v>0</v>
      </c>
      <c r="Q28" s="229">
        <v>1.579791781314918</v>
      </c>
      <c r="R28" s="229">
        <v>0</v>
      </c>
      <c r="S28" s="229">
        <v>0.4021138341272027</v>
      </c>
      <c r="T28" s="229">
        <v>0.197691495495502</v>
      </c>
      <c r="U28" s="229">
        <v>0</v>
      </c>
      <c r="V28" s="229">
        <v>0</v>
      </c>
      <c r="W28" s="229">
        <v>0</v>
      </c>
      <c r="X28" s="229">
        <v>0</v>
      </c>
      <c r="Y28" s="229">
        <v>1.082818281861009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7.9804935733733276E-2</v>
      </c>
      <c r="T30" s="229">
        <v>0.16704063505392419</v>
      </c>
      <c r="U30" s="229">
        <v>0.19556628856542271</v>
      </c>
      <c r="V30" s="229">
        <v>0.1525587961537429</v>
      </c>
      <c r="W30" s="229">
        <v>0.18359908385942561</v>
      </c>
      <c r="X30" s="229">
        <v>0.43304602403169229</v>
      </c>
      <c r="Y30" s="229">
        <v>1.1774630229813401</v>
      </c>
      <c r="DA30" s="73" t="s">
        <v>2838</v>
      </c>
    </row>
    <row r="31" spans="1:105" ht="12" customHeight="1" x14ac:dyDescent="0.25">
      <c r="A31" s="46" t="s">
        <v>159</v>
      </c>
      <c r="B31" s="229">
        <v>8.7104026681104383</v>
      </c>
      <c r="C31" s="229">
        <v>10.778231080874001</v>
      </c>
      <c r="D31" s="229">
        <v>7.2375734829949394</v>
      </c>
      <c r="E31" s="229">
        <v>5.4076631092912599</v>
      </c>
      <c r="F31" s="229">
        <v>5.4004500075486348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1.776008276632596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0.16845136632811619</v>
      </c>
      <c r="T31" s="229">
        <v>4.9557171852710642E-2</v>
      </c>
      <c r="U31" s="229">
        <v>4.6818378286807558E-2</v>
      </c>
      <c r="V31" s="229">
        <v>5.2103653481533931E-2</v>
      </c>
      <c r="W31" s="229">
        <v>5.5327138357477927E-2</v>
      </c>
      <c r="X31" s="229">
        <v>5.2181475168737272E-2</v>
      </c>
      <c r="Y31" s="229">
        <v>5.1444870723202842E-2</v>
      </c>
      <c r="DA31" s="73" t="s">
        <v>2839</v>
      </c>
    </row>
    <row r="32" spans="1:105" ht="12" customHeight="1" x14ac:dyDescent="0.25">
      <c r="A32" s="46" t="s">
        <v>32</v>
      </c>
      <c r="B32" s="229">
        <v>12.75311883830604</v>
      </c>
      <c r="C32" s="229">
        <v>2.1305997030539978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2.4082296527431451E-3</v>
      </c>
      <c r="T33" s="229">
        <v>0</v>
      </c>
      <c r="U33" s="229">
        <v>0</v>
      </c>
      <c r="V33" s="229">
        <v>2.40822965250144E-3</v>
      </c>
      <c r="W33" s="229">
        <v>2.4082296526991018E-3</v>
      </c>
      <c r="X33" s="229">
        <v>2.408229652716655E-3</v>
      </c>
      <c r="Y33" s="229">
        <v>2.408229652572143E-3</v>
      </c>
      <c r="DA33" s="73" t="s">
        <v>2841</v>
      </c>
    </row>
    <row r="34" spans="1:105" ht="12" customHeight="1" x14ac:dyDescent="0.25">
      <c r="A34" s="46" t="s">
        <v>35</v>
      </c>
      <c r="B34" s="229">
        <v>22.991519630915558</v>
      </c>
      <c r="C34" s="229">
        <v>29.12364865181673</v>
      </c>
      <c r="D34" s="229">
        <v>34.673872974121267</v>
      </c>
      <c r="E34" s="229">
        <v>34.57196564716525</v>
      </c>
      <c r="F34" s="229">
        <v>33.371140509195627</v>
      </c>
      <c r="G34" s="229">
        <v>23.87881862508722</v>
      </c>
      <c r="H34" s="229">
        <v>14.8461651740267</v>
      </c>
      <c r="I34" s="229">
        <v>13.945226022783849</v>
      </c>
      <c r="J34" s="229">
        <v>10.552136685582751</v>
      </c>
      <c r="K34" s="229">
        <v>7.423175450311656</v>
      </c>
      <c r="L34" s="229">
        <v>9.5618694867270069</v>
      </c>
      <c r="M34" s="229">
        <v>8.5154661814311208</v>
      </c>
      <c r="N34" s="229">
        <v>14.15875942846418</v>
      </c>
      <c r="O34" s="229">
        <v>8.9354657604703007</v>
      </c>
      <c r="P34" s="229">
        <v>7.103853103708845</v>
      </c>
      <c r="Q34" s="229">
        <v>5.4593353125227893</v>
      </c>
      <c r="R34" s="229">
        <v>5.8338431676293263</v>
      </c>
      <c r="S34" s="229">
        <v>5.7702260024136356</v>
      </c>
      <c r="T34" s="229">
        <v>5.5137001760963464</v>
      </c>
      <c r="U34" s="229">
        <v>5.3754764077573727</v>
      </c>
      <c r="V34" s="229">
        <v>4.866731903129609</v>
      </c>
      <c r="W34" s="229">
        <v>5.665206548316049</v>
      </c>
      <c r="X34" s="229">
        <v>4.8855522304743371</v>
      </c>
      <c r="Y34" s="229">
        <v>2.827481003886358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16.039106399215871</v>
      </c>
      <c r="C39" s="261">
        <f t="shared" si="0"/>
        <v>15.017813388218146</v>
      </c>
      <c r="D39" s="261">
        <f t="shared" si="0"/>
        <v>14.77132095711621</v>
      </c>
      <c r="E39" s="261">
        <f t="shared" si="0"/>
        <v>14.252029594315793</v>
      </c>
      <c r="F39" s="261">
        <f t="shared" si="0"/>
        <v>13.746435561439949</v>
      </c>
      <c r="G39" s="261">
        <f t="shared" si="0"/>
        <v>9.5384664717785128</v>
      </c>
      <c r="H39" s="261">
        <f t="shared" si="0"/>
        <v>6.9252971365406477</v>
      </c>
      <c r="I39" s="261">
        <f t="shared" si="0"/>
        <v>5.9964564815669341</v>
      </c>
      <c r="J39" s="261">
        <f t="shared" si="0"/>
        <v>4.0208253275495212</v>
      </c>
      <c r="K39" s="261">
        <f t="shared" si="0"/>
        <v>3.320609434734652</v>
      </c>
      <c r="L39" s="261">
        <f t="shared" si="0"/>
        <v>3.4319065107001414</v>
      </c>
      <c r="M39" s="261">
        <f t="shared" si="0"/>
        <v>4.1574268740653686</v>
      </c>
      <c r="N39" s="261">
        <f t="shared" si="0"/>
        <v>4.6896859603894203</v>
      </c>
      <c r="O39" s="261">
        <f t="shared" si="0"/>
        <v>3.472131091661069</v>
      </c>
      <c r="P39" s="261">
        <f t="shared" si="0"/>
        <v>2.4112904954877776</v>
      </c>
      <c r="Q39" s="261">
        <f t="shared" si="0"/>
        <v>2.4258936229641859</v>
      </c>
      <c r="R39" s="261">
        <f t="shared" si="0"/>
        <v>2.0481898891474244</v>
      </c>
      <c r="S39" s="261">
        <f t="shared" si="0"/>
        <v>2.3095052633658772</v>
      </c>
      <c r="T39" s="261">
        <f t="shared" si="0"/>
        <v>2.145538115342458</v>
      </c>
      <c r="U39" s="261">
        <f t="shared" si="0"/>
        <v>1.9758778364409375</v>
      </c>
      <c r="V39" s="261">
        <f t="shared" si="0"/>
        <v>1.7854108783679528</v>
      </c>
      <c r="W39" s="261">
        <f t="shared" si="0"/>
        <v>2.0871554875033076</v>
      </c>
      <c r="X39" s="261">
        <f t="shared" si="0"/>
        <v>1.8382489561580897</v>
      </c>
      <c r="Y39" s="261">
        <f t="shared" si="0"/>
        <v>1.7688701682659764</v>
      </c>
      <c r="DA39" s="70"/>
    </row>
    <row r="40" spans="1:105" ht="12" customHeight="1" x14ac:dyDescent="0.25">
      <c r="A40" s="60" t="s">
        <v>2734</v>
      </c>
      <c r="B40" s="329">
        <v>10.460434570217339</v>
      </c>
      <c r="C40" s="329">
        <v>9.7431493021639035</v>
      </c>
      <c r="D40" s="329">
        <v>9.5118453232820155</v>
      </c>
      <c r="E40" s="329">
        <v>9.234978142525172</v>
      </c>
      <c r="F40" s="329">
        <v>8.8809810652210608</v>
      </c>
      <c r="G40" s="329">
        <v>6.3341938321750817</v>
      </c>
      <c r="H40" s="329">
        <v>4.8609359666161831</v>
      </c>
      <c r="I40" s="329">
        <v>4.2464673336097452</v>
      </c>
      <c r="J40" s="329">
        <v>2.6966356258293329</v>
      </c>
      <c r="K40" s="329">
        <v>2.1802165125178901</v>
      </c>
      <c r="L40" s="329">
        <v>2.2319856339343991</v>
      </c>
      <c r="M40" s="329">
        <v>2.6544849585282302</v>
      </c>
      <c r="N40" s="329">
        <v>2.9129004634841111</v>
      </c>
      <c r="O40" s="329">
        <v>2.14924184994794</v>
      </c>
      <c r="P40" s="329">
        <v>1.5198265765909811</v>
      </c>
      <c r="Q40" s="329">
        <v>1.5425521837374929</v>
      </c>
      <c r="R40" s="329">
        <v>1.3160997661508029</v>
      </c>
      <c r="S40" s="329">
        <v>1.503481185780881</v>
      </c>
      <c r="T40" s="329">
        <v>1.401633553334805</v>
      </c>
      <c r="U40" s="329">
        <v>1.270891348646791</v>
      </c>
      <c r="V40" s="329">
        <v>1.148698397437143</v>
      </c>
      <c r="W40" s="329">
        <v>1.345942499244716</v>
      </c>
      <c r="X40" s="329">
        <v>1.163966545575817</v>
      </c>
      <c r="Y40" s="329">
        <v>1.1236478424175711</v>
      </c>
      <c r="DA40" s="72" t="s">
        <v>2847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0.41061022949649811</v>
      </c>
      <c r="H41" s="230">
        <v>0.47403021033336729</v>
      </c>
      <c r="I41" s="230">
        <v>0</v>
      </c>
      <c r="J41" s="230">
        <v>0</v>
      </c>
      <c r="K41" s="230">
        <v>0.39929559582992141</v>
      </c>
      <c r="L41" s="230">
        <v>0</v>
      </c>
      <c r="M41" s="230">
        <v>0.3734839854863366</v>
      </c>
      <c r="N41" s="230">
        <v>0</v>
      </c>
      <c r="O41" s="230">
        <v>0.32749177182253147</v>
      </c>
      <c r="P41" s="230">
        <v>0</v>
      </c>
      <c r="Q41" s="230">
        <v>0.34619509345856631</v>
      </c>
      <c r="R41" s="230">
        <v>0</v>
      </c>
      <c r="S41" s="230">
        <v>9.4161129449894923E-2</v>
      </c>
      <c r="T41" s="230">
        <v>4.6742834868461543E-2</v>
      </c>
      <c r="U41" s="230">
        <v>0</v>
      </c>
      <c r="V41" s="230">
        <v>0</v>
      </c>
      <c r="W41" s="230">
        <v>0</v>
      </c>
      <c r="X41" s="230">
        <v>0</v>
      </c>
      <c r="Y41" s="230">
        <v>0.23674983001428329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1.8687551251936021E-2</v>
      </c>
      <c r="T42" s="295">
        <v>3.9495643457389769E-2</v>
      </c>
      <c r="U42" s="295">
        <v>4.424166082498391E-2</v>
      </c>
      <c r="V42" s="295">
        <v>3.45553968922181E-2</v>
      </c>
      <c r="W42" s="295">
        <v>4.1854378855116621E-2</v>
      </c>
      <c r="X42" s="295">
        <v>9.3850634365530844E-2</v>
      </c>
      <c r="Y42" s="295">
        <v>0.25744316955919172</v>
      </c>
      <c r="DA42" s="122" t="s">
        <v>2849</v>
      </c>
    </row>
    <row r="43" spans="1:105" ht="12" customHeight="1" x14ac:dyDescent="0.25">
      <c r="A43" s="59" t="s">
        <v>159</v>
      </c>
      <c r="B43" s="295">
        <v>2.0495897621271228</v>
      </c>
      <c r="C43" s="295">
        <v>2.4983992389674312</v>
      </c>
      <c r="D43" s="295">
        <v>1.642574649781537</v>
      </c>
      <c r="E43" s="295">
        <v>1.249127422384569</v>
      </c>
      <c r="F43" s="295">
        <v>1.2370215825940729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0.39363422837388012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3.9445474302721557E-2</v>
      </c>
      <c r="T43" s="295">
        <v>1.171746257800922E-2</v>
      </c>
      <c r="U43" s="295">
        <v>1.0591410348557149E-2</v>
      </c>
      <c r="V43" s="295">
        <v>1.1801760835701461E-2</v>
      </c>
      <c r="W43" s="295">
        <v>1.2612715494573819E-2</v>
      </c>
      <c r="X43" s="295">
        <v>1.130887775188714E-2</v>
      </c>
      <c r="Y43" s="295">
        <v>1.1248022500961449E-2</v>
      </c>
      <c r="DA43" s="122" t="s">
        <v>2850</v>
      </c>
    </row>
    <row r="44" spans="1:105" ht="12" customHeight="1" x14ac:dyDescent="0.25">
      <c r="A44" s="59" t="s">
        <v>32</v>
      </c>
      <c r="B44" s="295">
        <v>3.000855735622713</v>
      </c>
      <c r="C44" s="295">
        <v>0.49387405379535593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2851</v>
      </c>
    </row>
    <row r="45" spans="1:105" ht="12" customHeight="1" x14ac:dyDescent="0.25">
      <c r="A45" s="59" t="s">
        <v>35</v>
      </c>
      <c r="B45" s="295">
        <v>5.4099890724675053</v>
      </c>
      <c r="C45" s="295">
        <v>6.7508760094011162</v>
      </c>
      <c r="D45" s="295">
        <v>7.8692706735004778</v>
      </c>
      <c r="E45" s="295">
        <v>7.9858507201406033</v>
      </c>
      <c r="F45" s="295">
        <v>7.643959482626987</v>
      </c>
      <c r="G45" s="295">
        <v>5.9235836026785833</v>
      </c>
      <c r="H45" s="295">
        <v>4.3869057562828164</v>
      </c>
      <c r="I45" s="295">
        <v>4.2464673336097452</v>
      </c>
      <c r="J45" s="295">
        <v>2.6966356258293329</v>
      </c>
      <c r="K45" s="295">
        <v>1.780920916687968</v>
      </c>
      <c r="L45" s="295">
        <v>2.2319856339343991</v>
      </c>
      <c r="M45" s="295">
        <v>1.887366744668014</v>
      </c>
      <c r="N45" s="295">
        <v>2.9129004634841111</v>
      </c>
      <c r="O45" s="295">
        <v>1.8217500781254079</v>
      </c>
      <c r="P45" s="295">
        <v>1.5198265765909811</v>
      </c>
      <c r="Q45" s="295">
        <v>1.1963570902789269</v>
      </c>
      <c r="R45" s="295">
        <v>1.3160997661508029</v>
      </c>
      <c r="S45" s="295">
        <v>1.3511870307763281</v>
      </c>
      <c r="T45" s="295">
        <v>1.3036776124309439</v>
      </c>
      <c r="U45" s="295">
        <v>1.21605827747325</v>
      </c>
      <c r="V45" s="295">
        <v>1.1023412397092229</v>
      </c>
      <c r="W45" s="295">
        <v>1.2914754048950261</v>
      </c>
      <c r="X45" s="295">
        <v>1.058807033458399</v>
      </c>
      <c r="Y45" s="295">
        <v>0.61820682034313457</v>
      </c>
      <c r="DA45" s="122" t="s">
        <v>2852</v>
      </c>
    </row>
    <row r="46" spans="1:105" ht="12" customHeight="1" x14ac:dyDescent="0.25">
      <c r="A46" s="60" t="s">
        <v>2741</v>
      </c>
      <c r="B46" s="329">
        <v>5.5786718289985311</v>
      </c>
      <c r="C46" s="329">
        <v>5.2746640860542424</v>
      </c>
      <c r="D46" s="329">
        <v>5.2594756338341933</v>
      </c>
      <c r="E46" s="329">
        <v>5.0170514517906222</v>
      </c>
      <c r="F46" s="329">
        <v>4.8654544962188879</v>
      </c>
      <c r="G46" s="329">
        <v>3.2042726396034311</v>
      </c>
      <c r="H46" s="329">
        <v>2.0643611699244642</v>
      </c>
      <c r="I46" s="329">
        <v>1.749989147957189</v>
      </c>
      <c r="J46" s="329">
        <v>1.324189701720188</v>
      </c>
      <c r="K46" s="329">
        <v>1.1403929222167619</v>
      </c>
      <c r="L46" s="329">
        <v>1.1999208767657421</v>
      </c>
      <c r="M46" s="329">
        <v>1.502941915537138</v>
      </c>
      <c r="N46" s="329">
        <v>1.776785496905309</v>
      </c>
      <c r="O46" s="329">
        <v>1.322889241713129</v>
      </c>
      <c r="P46" s="329">
        <v>0.89146391889679655</v>
      </c>
      <c r="Q46" s="329">
        <v>0.88334143922669295</v>
      </c>
      <c r="R46" s="329">
        <v>0.73209012299662135</v>
      </c>
      <c r="S46" s="329">
        <v>0.80602407758499606</v>
      </c>
      <c r="T46" s="329">
        <v>0.74390456200765298</v>
      </c>
      <c r="U46" s="329">
        <v>0.70498648779414641</v>
      </c>
      <c r="V46" s="329">
        <v>0.6367124809308099</v>
      </c>
      <c r="W46" s="329">
        <v>0.74121298825859161</v>
      </c>
      <c r="X46" s="329">
        <v>0.67428241058227256</v>
      </c>
      <c r="Y46" s="329">
        <v>0.64522232584840544</v>
      </c>
      <c r="DA46" s="72" t="s">
        <v>2853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0.20771500821993591</v>
      </c>
      <c r="H47" s="229">
        <v>0.20131299122307431</v>
      </c>
      <c r="I47" s="229">
        <v>0</v>
      </c>
      <c r="J47" s="229">
        <v>0</v>
      </c>
      <c r="K47" s="229">
        <v>0.20885717943255461</v>
      </c>
      <c r="L47" s="229">
        <v>0</v>
      </c>
      <c r="M47" s="229">
        <v>0.21146276785855431</v>
      </c>
      <c r="N47" s="229">
        <v>0</v>
      </c>
      <c r="O47" s="229">
        <v>0.2015758913796005</v>
      </c>
      <c r="P47" s="229">
        <v>0</v>
      </c>
      <c r="Q47" s="229">
        <v>0.19824838040030349</v>
      </c>
      <c r="R47" s="229">
        <v>0</v>
      </c>
      <c r="S47" s="229">
        <v>5.0461343890472528E-2</v>
      </c>
      <c r="T47" s="229">
        <v>2.4808344532768881E-2</v>
      </c>
      <c r="U47" s="229">
        <v>0</v>
      </c>
      <c r="V47" s="229">
        <v>0</v>
      </c>
      <c r="W47" s="229">
        <v>0</v>
      </c>
      <c r="X47" s="229">
        <v>0</v>
      </c>
      <c r="Y47" s="229">
        <v>0.13588307850804809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1.0014737033252809E-2</v>
      </c>
      <c r="T49" s="229">
        <v>2.0961962045982649E-2</v>
      </c>
      <c r="U49" s="229">
        <v>2.454165189840599E-2</v>
      </c>
      <c r="V49" s="229">
        <v>1.9144633242822649E-2</v>
      </c>
      <c r="W49" s="229">
        <v>2.3039885033339692E-2</v>
      </c>
      <c r="X49" s="229">
        <v>5.4343030466722182E-2</v>
      </c>
      <c r="Y49" s="229">
        <v>0.14776006562903091</v>
      </c>
      <c r="DA49" s="73" t="s">
        <v>2856</v>
      </c>
    </row>
    <row r="50" spans="1:105" ht="12" customHeight="1" x14ac:dyDescent="0.25">
      <c r="A50" s="64" t="s">
        <v>159</v>
      </c>
      <c r="B50" s="229">
        <v>1.0930701387432711</v>
      </c>
      <c r="C50" s="229">
        <v>1.352562331717523</v>
      </c>
      <c r="D50" s="229">
        <v>0.9082445155130906</v>
      </c>
      <c r="E50" s="229">
        <v>0.67860870391106043</v>
      </c>
      <c r="F50" s="229">
        <v>0.67770353035904429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0.22287162687154141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2.113899499019499E-2</v>
      </c>
      <c r="T50" s="229">
        <v>6.2189392128891791E-3</v>
      </c>
      <c r="U50" s="229">
        <v>5.8752474712856573E-3</v>
      </c>
      <c r="V50" s="229">
        <v>6.53849769180034E-3</v>
      </c>
      <c r="W50" s="229">
        <v>6.9430134409384087E-3</v>
      </c>
      <c r="X50" s="229">
        <v>6.5482635505866391E-3</v>
      </c>
      <c r="Y50" s="229">
        <v>6.4558269142842789E-3</v>
      </c>
      <c r="DA50" s="73" t="s">
        <v>2857</v>
      </c>
    </row>
    <row r="51" spans="1:105" ht="12" customHeight="1" x14ac:dyDescent="0.25">
      <c r="A51" s="64" t="s">
        <v>32</v>
      </c>
      <c r="B51" s="229">
        <v>1.6003913836305621</v>
      </c>
      <c r="C51" s="229">
        <v>0.26736937450089399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3.0220921132463022E-4</v>
      </c>
      <c r="T52" s="229">
        <v>0</v>
      </c>
      <c r="U52" s="229">
        <v>0</v>
      </c>
      <c r="V52" s="229">
        <v>3.0220921129429858E-4</v>
      </c>
      <c r="W52" s="229">
        <v>3.0220921131910301E-4</v>
      </c>
      <c r="X52" s="229">
        <v>3.0220921132130568E-4</v>
      </c>
      <c r="Y52" s="229">
        <v>3.0220921130317088E-4</v>
      </c>
      <c r="DA52" s="73" t="s">
        <v>2859</v>
      </c>
    </row>
    <row r="53" spans="1:105" ht="12" customHeight="1" x14ac:dyDescent="0.25">
      <c r="A53" s="64" t="s">
        <v>35</v>
      </c>
      <c r="B53" s="229">
        <v>2.8852103066246979</v>
      </c>
      <c r="C53" s="229">
        <v>3.654732379835826</v>
      </c>
      <c r="D53" s="229">
        <v>4.3512311183211034</v>
      </c>
      <c r="E53" s="229">
        <v>4.3384427478795624</v>
      </c>
      <c r="F53" s="229">
        <v>4.187750965859844</v>
      </c>
      <c r="G53" s="229">
        <v>2.996557631383495</v>
      </c>
      <c r="H53" s="229">
        <v>1.8630481787013899</v>
      </c>
      <c r="I53" s="229">
        <v>1.749989147957189</v>
      </c>
      <c r="J53" s="229">
        <v>1.324189701720188</v>
      </c>
      <c r="K53" s="229">
        <v>0.93153574278420781</v>
      </c>
      <c r="L53" s="229">
        <v>1.1999208767657421</v>
      </c>
      <c r="M53" s="229">
        <v>1.0686075208070429</v>
      </c>
      <c r="N53" s="229">
        <v>1.776785496905309</v>
      </c>
      <c r="O53" s="229">
        <v>1.121313350333528</v>
      </c>
      <c r="P53" s="229">
        <v>0.89146391889679655</v>
      </c>
      <c r="Q53" s="229">
        <v>0.68509305882638938</v>
      </c>
      <c r="R53" s="229">
        <v>0.73209012299662135</v>
      </c>
      <c r="S53" s="229">
        <v>0.72410679245975107</v>
      </c>
      <c r="T53" s="229">
        <v>0.69191531621601232</v>
      </c>
      <c r="U53" s="229">
        <v>0.6745695884244548</v>
      </c>
      <c r="V53" s="229">
        <v>0.61072714078489254</v>
      </c>
      <c r="W53" s="229">
        <v>0.71092788057299439</v>
      </c>
      <c r="X53" s="229">
        <v>0.61308890735364241</v>
      </c>
      <c r="Y53" s="229">
        <v>0.35482114558573902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0.99999999999999978</v>
      </c>
      <c r="C63" s="232">
        <f t="shared" si="1"/>
        <v>1</v>
      </c>
      <c r="D63" s="232">
        <f t="shared" si="1"/>
        <v>1</v>
      </c>
      <c r="E63" s="232">
        <f t="shared" si="1"/>
        <v>1.0000000000000002</v>
      </c>
      <c r="F63" s="232">
        <f t="shared" si="1"/>
        <v>1</v>
      </c>
      <c r="G63" s="232">
        <f t="shared" si="1"/>
        <v>0.99999999999999989</v>
      </c>
      <c r="H63" s="232">
        <f t="shared" si="1"/>
        <v>1</v>
      </c>
      <c r="I63" s="232">
        <f t="shared" si="1"/>
        <v>1.0000000000000002</v>
      </c>
      <c r="J63" s="232">
        <f t="shared" si="1"/>
        <v>1</v>
      </c>
      <c r="K63" s="232">
        <f t="shared" si="1"/>
        <v>0.99999999999999978</v>
      </c>
      <c r="L63" s="232">
        <f t="shared" si="1"/>
        <v>0.99999999999999978</v>
      </c>
      <c r="M63" s="232">
        <f t="shared" si="1"/>
        <v>1</v>
      </c>
      <c r="N63" s="232">
        <f t="shared" si="1"/>
        <v>1</v>
      </c>
      <c r="O63" s="232">
        <f t="shared" si="1"/>
        <v>0.99999999999999967</v>
      </c>
      <c r="P63" s="232">
        <f t="shared" si="1"/>
        <v>1.0000000000000002</v>
      </c>
      <c r="Q63" s="232">
        <f t="shared" si="1"/>
        <v>0.99999999999999956</v>
      </c>
      <c r="R63" s="232">
        <f t="shared" si="1"/>
        <v>0.99999999999999978</v>
      </c>
      <c r="S63" s="232">
        <f t="shared" si="1"/>
        <v>1.0000000000000002</v>
      </c>
      <c r="T63" s="232">
        <f t="shared" si="1"/>
        <v>0.99999999999999978</v>
      </c>
      <c r="U63" s="232">
        <f t="shared" si="1"/>
        <v>1.0000000000000002</v>
      </c>
      <c r="V63" s="232">
        <f t="shared" si="1"/>
        <v>1</v>
      </c>
      <c r="W63" s="232">
        <f t="shared" si="1"/>
        <v>1.0000000000000002</v>
      </c>
      <c r="X63" s="232">
        <f t="shared" si="1"/>
        <v>1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0.13691853013300925</v>
      </c>
      <c r="C68" s="300">
        <f t="shared" si="6"/>
        <v>0.15166790938865465</v>
      </c>
      <c r="D68" s="300">
        <f t="shared" si="6"/>
        <v>0.15516384717861245</v>
      </c>
      <c r="E68" s="300">
        <f t="shared" si="6"/>
        <v>0.15603756775118363</v>
      </c>
      <c r="F68" s="300">
        <f t="shared" si="6"/>
        <v>0.15826856170689324</v>
      </c>
      <c r="G68" s="300">
        <f t="shared" si="6"/>
        <v>0.16751193767404826</v>
      </c>
      <c r="H68" s="300">
        <f t="shared" si="6"/>
        <v>0.17532740381107276</v>
      </c>
      <c r="I68" s="300">
        <f t="shared" si="6"/>
        <v>0.17954535641802308</v>
      </c>
      <c r="J68" s="300">
        <f t="shared" si="6"/>
        <v>0.16027276606238366</v>
      </c>
      <c r="K68" s="300">
        <f t="shared" si="6"/>
        <v>0.14139518449753755</v>
      </c>
      <c r="L68" s="300">
        <f t="shared" si="6"/>
        <v>0.16775706290866321</v>
      </c>
      <c r="M68" s="300">
        <f t="shared" si="6"/>
        <v>0.15305875949603631</v>
      </c>
      <c r="N68" s="300">
        <f t="shared" si="6"/>
        <v>0.16398790645356831</v>
      </c>
      <c r="O68" s="300">
        <f t="shared" si="6"/>
        <v>0.13934309421460472</v>
      </c>
      <c r="P68" s="300">
        <f t="shared" si="6"/>
        <v>0.15285646743010634</v>
      </c>
      <c r="Q68" s="300">
        <f t="shared" si="6"/>
        <v>0.13891365358978824</v>
      </c>
      <c r="R68" s="300">
        <f t="shared" si="6"/>
        <v>0.15570025209189531</v>
      </c>
      <c r="S68" s="300">
        <f t="shared" si="6"/>
        <v>0.15716135864672456</v>
      </c>
      <c r="T68" s="300">
        <f t="shared" si="6"/>
        <v>0.15841546200176859</v>
      </c>
      <c r="U68" s="300">
        <f t="shared" si="6"/>
        <v>0.15528306722922169</v>
      </c>
      <c r="V68" s="300">
        <f t="shared" si="6"/>
        <v>0.15653981222611166</v>
      </c>
      <c r="W68" s="300">
        <f t="shared" si="6"/>
        <v>0.16197614467390653</v>
      </c>
      <c r="X68" s="300">
        <f t="shared" si="6"/>
        <v>0.15370251328186676</v>
      </c>
      <c r="Y68" s="300">
        <f t="shared" si="6"/>
        <v>0.12526706348097688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6.8679779065207308E-2</v>
      </c>
      <c r="C69" s="301">
        <f t="shared" si="7"/>
        <v>6.7666432535476967E-2</v>
      </c>
      <c r="D69" s="301">
        <f t="shared" si="7"/>
        <v>6.7609877982475447E-2</v>
      </c>
      <c r="E69" s="301">
        <f t="shared" si="7"/>
        <v>6.7354807107951609E-2</v>
      </c>
      <c r="F69" s="301">
        <f t="shared" si="7"/>
        <v>6.7264964773922992E-2</v>
      </c>
      <c r="G69" s="301">
        <f t="shared" si="7"/>
        <v>6.5678240097566273E-2</v>
      </c>
      <c r="H69" s="301">
        <f t="shared" si="7"/>
        <v>6.3056372113448458E-2</v>
      </c>
      <c r="I69" s="301">
        <f t="shared" si="7"/>
        <v>6.2368247081245949E-2</v>
      </c>
      <c r="J69" s="301">
        <f t="shared" si="7"/>
        <v>6.591849448807921E-2</v>
      </c>
      <c r="K69" s="301">
        <f t="shared" si="7"/>
        <v>6.811117051917355E-2</v>
      </c>
      <c r="L69" s="301">
        <f t="shared" si="7"/>
        <v>6.6310032045464054E-2</v>
      </c>
      <c r="M69" s="301">
        <f t="shared" si="7"/>
        <v>6.8024100615068375E-2</v>
      </c>
      <c r="N69" s="301">
        <f t="shared" si="7"/>
        <v>6.7883564256479678E-2</v>
      </c>
      <c r="O69" s="301">
        <f t="shared" si="7"/>
        <v>6.9974184886482632E-2</v>
      </c>
      <c r="P69" s="301">
        <f t="shared" si="7"/>
        <v>6.8399717810788657E-2</v>
      </c>
      <c r="Q69" s="301">
        <f t="shared" si="7"/>
        <v>6.9278446784537692E-2</v>
      </c>
      <c r="R69" s="301">
        <f t="shared" si="7"/>
        <v>6.7629222715343579E-2</v>
      </c>
      <c r="S69" s="301">
        <f t="shared" si="7"/>
        <v>6.7124622814446644E-2</v>
      </c>
      <c r="T69" s="301">
        <f t="shared" si="7"/>
        <v>6.691757574648681E-2</v>
      </c>
      <c r="U69" s="301">
        <f t="shared" si="7"/>
        <v>6.763381459210549E-2</v>
      </c>
      <c r="V69" s="301">
        <f t="shared" si="7"/>
        <v>6.7525168097417085E-2</v>
      </c>
      <c r="W69" s="301">
        <f t="shared" si="7"/>
        <v>6.7022664817225422E-2</v>
      </c>
      <c r="X69" s="301">
        <f t="shared" si="7"/>
        <v>6.8205910672495915E-2</v>
      </c>
      <c r="Y69" s="301">
        <f t="shared" si="7"/>
        <v>7.0405260598784006E-2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0.58377812205426205</v>
      </c>
      <c r="C70" s="301">
        <f t="shared" si="8"/>
        <v>0.57516467655155434</v>
      </c>
      <c r="D70" s="301">
        <f t="shared" si="8"/>
        <v>0.57468396285104129</v>
      </c>
      <c r="E70" s="301">
        <f t="shared" si="8"/>
        <v>0.57251586041758884</v>
      </c>
      <c r="F70" s="301">
        <f t="shared" si="8"/>
        <v>0.57175220057834542</v>
      </c>
      <c r="G70" s="301">
        <f t="shared" si="8"/>
        <v>0.55826504082931316</v>
      </c>
      <c r="H70" s="301">
        <f t="shared" si="8"/>
        <v>0.53597916296431181</v>
      </c>
      <c r="I70" s="301">
        <f t="shared" si="8"/>
        <v>0.5301301001905907</v>
      </c>
      <c r="J70" s="301">
        <f t="shared" si="8"/>
        <v>0.56030720314867355</v>
      </c>
      <c r="K70" s="301">
        <f t="shared" si="8"/>
        <v>0.57894494941297503</v>
      </c>
      <c r="L70" s="301">
        <f t="shared" si="8"/>
        <v>0.56363527238644506</v>
      </c>
      <c r="M70" s="301">
        <f t="shared" si="8"/>
        <v>0.57820485522808129</v>
      </c>
      <c r="N70" s="301">
        <f t="shared" si="8"/>
        <v>0.5770102961800776</v>
      </c>
      <c r="O70" s="301">
        <f t="shared" si="8"/>
        <v>0.59478057153510222</v>
      </c>
      <c r="P70" s="301">
        <f t="shared" si="8"/>
        <v>0.58139760139170338</v>
      </c>
      <c r="Q70" s="301">
        <f t="shared" si="8"/>
        <v>0.58886679766857031</v>
      </c>
      <c r="R70" s="301">
        <f t="shared" si="8"/>
        <v>0.57484839308042035</v>
      </c>
      <c r="S70" s="301">
        <f t="shared" si="8"/>
        <v>0.57055929392279647</v>
      </c>
      <c r="T70" s="301">
        <f t="shared" si="8"/>
        <v>0.56879939384513789</v>
      </c>
      <c r="U70" s="301">
        <f t="shared" si="8"/>
        <v>0.57488742403289694</v>
      </c>
      <c r="V70" s="301">
        <f t="shared" si="8"/>
        <v>0.57396392882804514</v>
      </c>
      <c r="W70" s="301">
        <f t="shared" si="8"/>
        <v>0.56969265094641619</v>
      </c>
      <c r="X70" s="301">
        <f t="shared" si="8"/>
        <v>0.57975024071621539</v>
      </c>
      <c r="Y70" s="301">
        <f t="shared" si="8"/>
        <v>0.59844471508966424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0.21062356874752125</v>
      </c>
      <c r="C72" s="301">
        <f t="shared" si="10"/>
        <v>0.20550098152431412</v>
      </c>
      <c r="D72" s="301">
        <f t="shared" si="10"/>
        <v>0.20254231198787093</v>
      </c>
      <c r="E72" s="301">
        <f t="shared" si="10"/>
        <v>0.20409176472327609</v>
      </c>
      <c r="F72" s="301">
        <f t="shared" si="10"/>
        <v>0.2027142729408383</v>
      </c>
      <c r="G72" s="301">
        <f t="shared" si="10"/>
        <v>0.20854478139907218</v>
      </c>
      <c r="H72" s="301">
        <f t="shared" si="10"/>
        <v>0.22563706111116708</v>
      </c>
      <c r="I72" s="301">
        <f t="shared" si="10"/>
        <v>0.22795629631014042</v>
      </c>
      <c r="J72" s="301">
        <f t="shared" si="10"/>
        <v>0.21350153630086371</v>
      </c>
      <c r="K72" s="301">
        <f t="shared" si="10"/>
        <v>0.21154869557031364</v>
      </c>
      <c r="L72" s="301">
        <f t="shared" si="10"/>
        <v>0.20229763265942749</v>
      </c>
      <c r="M72" s="301">
        <f t="shared" si="10"/>
        <v>0.20071228466081412</v>
      </c>
      <c r="N72" s="301">
        <f t="shared" si="10"/>
        <v>0.19111823310987455</v>
      </c>
      <c r="O72" s="301">
        <f t="shared" si="10"/>
        <v>0.19590214936381015</v>
      </c>
      <c r="P72" s="301">
        <f t="shared" si="10"/>
        <v>0.19734621336740188</v>
      </c>
      <c r="Q72" s="301">
        <f t="shared" si="10"/>
        <v>0.20294110195710327</v>
      </c>
      <c r="R72" s="301">
        <f t="shared" si="10"/>
        <v>0.20182213211234057</v>
      </c>
      <c r="S72" s="301">
        <f t="shared" si="10"/>
        <v>0.20515472461603251</v>
      </c>
      <c r="T72" s="301">
        <f t="shared" si="10"/>
        <v>0.20586756840660644</v>
      </c>
      <c r="U72" s="301">
        <f t="shared" si="10"/>
        <v>0.20219569414577607</v>
      </c>
      <c r="V72" s="301">
        <f t="shared" si="10"/>
        <v>0.20197109084842613</v>
      </c>
      <c r="W72" s="301">
        <f t="shared" si="10"/>
        <v>0.20130853956245215</v>
      </c>
      <c r="X72" s="301">
        <f t="shared" si="10"/>
        <v>0.19834133532942186</v>
      </c>
      <c r="Y72" s="301">
        <f t="shared" si="10"/>
        <v>0.20588296083057495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0.13736513774463344</v>
      </c>
      <c r="C73" s="302">
        <f t="shared" si="11"/>
        <v>0.13332345348647201</v>
      </c>
      <c r="D73" s="302">
        <f t="shared" si="11"/>
        <v>0.13042510880656374</v>
      </c>
      <c r="E73" s="302">
        <f t="shared" si="11"/>
        <v>0.13224663714146101</v>
      </c>
      <c r="F73" s="302">
        <f t="shared" si="11"/>
        <v>0.1309649771819871</v>
      </c>
      <c r="G73" s="302">
        <f t="shared" si="11"/>
        <v>0.13848799196166814</v>
      </c>
      <c r="H73" s="302">
        <f t="shared" si="11"/>
        <v>0.15837693085682203</v>
      </c>
      <c r="I73" s="302">
        <f t="shared" si="11"/>
        <v>0.16143016609014471</v>
      </c>
      <c r="J73" s="302">
        <f t="shared" si="11"/>
        <v>0.14318847551357919</v>
      </c>
      <c r="K73" s="302">
        <f t="shared" si="11"/>
        <v>0.13889678034986189</v>
      </c>
      <c r="L73" s="302">
        <f t="shared" si="11"/>
        <v>0.1315669318109324</v>
      </c>
      <c r="M73" s="302">
        <f t="shared" si="11"/>
        <v>0.12815324400474115</v>
      </c>
      <c r="N73" s="302">
        <f t="shared" si="11"/>
        <v>0.11870909790296283</v>
      </c>
      <c r="O73" s="302">
        <f t="shared" si="11"/>
        <v>0.12126301881822864</v>
      </c>
      <c r="P73" s="302">
        <f t="shared" si="11"/>
        <v>0.12438651436922732</v>
      </c>
      <c r="Q73" s="302">
        <f t="shared" si="11"/>
        <v>0.12904409205359638</v>
      </c>
      <c r="R73" s="302">
        <f t="shared" si="11"/>
        <v>0.12968429454930741</v>
      </c>
      <c r="S73" s="302">
        <f t="shared" si="11"/>
        <v>0.13355512694728935</v>
      </c>
      <c r="T73" s="302">
        <f t="shared" si="11"/>
        <v>0.13448882094368717</v>
      </c>
      <c r="U73" s="302">
        <f t="shared" si="11"/>
        <v>0.13005295858086349</v>
      </c>
      <c r="V73" s="302">
        <f t="shared" si="11"/>
        <v>0.12994424487784786</v>
      </c>
      <c r="W73" s="302">
        <f t="shared" si="11"/>
        <v>0.129817697090745</v>
      </c>
      <c r="X73" s="302">
        <f t="shared" si="11"/>
        <v>0.12558836394542616</v>
      </c>
      <c r="Y73" s="302">
        <f t="shared" si="11"/>
        <v>0.13078401619187202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7.3258431002887814E-2</v>
      </c>
      <c r="C74" s="302">
        <f t="shared" si="12"/>
        <v>7.2177528037842123E-2</v>
      </c>
      <c r="D74" s="302">
        <f t="shared" si="12"/>
        <v>7.2117203181307168E-2</v>
      </c>
      <c r="E74" s="302">
        <f t="shared" si="12"/>
        <v>7.1845127581815077E-2</v>
      </c>
      <c r="F74" s="302">
        <f t="shared" si="12"/>
        <v>7.1749295758851195E-2</v>
      </c>
      <c r="G74" s="302">
        <f t="shared" si="12"/>
        <v>7.0056789437404038E-2</v>
      </c>
      <c r="H74" s="302">
        <f t="shared" si="12"/>
        <v>6.7260130254345032E-2</v>
      </c>
      <c r="I74" s="302">
        <f t="shared" si="12"/>
        <v>6.6526130219995705E-2</v>
      </c>
      <c r="J74" s="302">
        <f t="shared" si="12"/>
        <v>7.0313060787284498E-2</v>
      </c>
      <c r="K74" s="302">
        <f t="shared" si="12"/>
        <v>7.2651915220451752E-2</v>
      </c>
      <c r="L74" s="302">
        <f t="shared" si="12"/>
        <v>7.0730700848495073E-2</v>
      </c>
      <c r="M74" s="302">
        <f t="shared" si="12"/>
        <v>7.2559040656072937E-2</v>
      </c>
      <c r="N74" s="302">
        <f t="shared" si="12"/>
        <v>7.2409135206911709E-2</v>
      </c>
      <c r="O74" s="302">
        <f t="shared" si="12"/>
        <v>7.4639130545581509E-2</v>
      </c>
      <c r="P74" s="302">
        <f t="shared" si="12"/>
        <v>7.295969899817456E-2</v>
      </c>
      <c r="Q74" s="302">
        <f t="shared" si="12"/>
        <v>7.389700990350688E-2</v>
      </c>
      <c r="R74" s="302">
        <f t="shared" si="12"/>
        <v>7.2137837563033144E-2</v>
      </c>
      <c r="S74" s="302">
        <f t="shared" si="12"/>
        <v>7.1599597668743145E-2</v>
      </c>
      <c r="T74" s="302">
        <f t="shared" si="12"/>
        <v>7.1378747462919293E-2</v>
      </c>
      <c r="U74" s="302">
        <f t="shared" si="12"/>
        <v>7.2142735564912575E-2</v>
      </c>
      <c r="V74" s="302">
        <f t="shared" si="12"/>
        <v>7.2026845970578277E-2</v>
      </c>
      <c r="W74" s="302">
        <f t="shared" si="12"/>
        <v>7.1490842471707131E-2</v>
      </c>
      <c r="X74" s="302">
        <f t="shared" si="12"/>
        <v>7.2752971383995682E-2</v>
      </c>
      <c r="Y74" s="302">
        <f t="shared" si="12"/>
        <v>7.5098944638702939E-2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1.4166631473332587</v>
      </c>
      <c r="C81" s="322">
        <f>IF(C$5=0,0,C$5/TEL_fec!C$5)</f>
        <v>1.3695665506035963</v>
      </c>
      <c r="D81" s="322">
        <f>IF(D$5=0,0,D$5/TEL_fec!D$5)</f>
        <v>1.3715457353195195</v>
      </c>
      <c r="E81" s="322">
        <f>IF(E$5=0,0,E$5/TEL_fec!E$5)</f>
        <v>1.3319427265924919</v>
      </c>
      <c r="F81" s="322">
        <f>IF(F$5=0,0,F$5/TEL_fec!F$5)</f>
        <v>1.3763106320264906</v>
      </c>
      <c r="G81" s="322">
        <f>IF(G$5=0,0,G$5/TEL_fec!G$5)</f>
        <v>1.3524550903501587</v>
      </c>
      <c r="H81" s="322">
        <f>IF(H$5=0,0,H$5/TEL_fec!H$5)</f>
        <v>1.1394878020803583</v>
      </c>
      <c r="I81" s="322">
        <f>IF(I$5=0,0,I$5/TEL_fec!I$5)</f>
        <v>1.0276677483924341</v>
      </c>
      <c r="J81" s="322">
        <f>IF(J$5=0,0,J$5/TEL_fec!J$5)</f>
        <v>1.1482312717499932</v>
      </c>
      <c r="K81" s="322">
        <f>IF(K$5=0,0,K$5/TEL_fec!K$5)</f>
        <v>1.2997667322493385</v>
      </c>
      <c r="L81" s="322">
        <f>IF(L$5=0,0,L$5/TEL_fec!L$5)</f>
        <v>1.4025945188807125</v>
      </c>
      <c r="M81" s="322">
        <f>IF(M$5=0,0,M$5/TEL_fec!M$5)</f>
        <v>1.6089367004410018</v>
      </c>
      <c r="N81" s="322">
        <f>IF(N$5=0,0,N$5/TEL_fec!N$5)</f>
        <v>1.7094166832610704</v>
      </c>
      <c r="O81" s="322">
        <f>IF(O$5=0,0,O$5/TEL_fec!O$5)</f>
        <v>1.5884579029988675</v>
      </c>
      <c r="P81" s="322">
        <f>IF(P$5=0,0,P$5/TEL_fec!P$5)</f>
        <v>1.4147394108749318</v>
      </c>
      <c r="Q81" s="322">
        <f>IF(Q$5=0,0,Q$5/TEL_fec!Q$5)</f>
        <v>1.5295222305518172</v>
      </c>
      <c r="R81" s="322">
        <f>IF(R$5=0,0,R$5/TEL_fec!R$5)</f>
        <v>1.3323881408225748</v>
      </c>
      <c r="S81" s="322">
        <f>IF(S$5=0,0,S$5/TEL_fec!S$5)</f>
        <v>1.3761605691241294</v>
      </c>
      <c r="T81" s="322">
        <f>IF(T$5=0,0,T$5/TEL_fec!T$5)</f>
        <v>1.3328549731604722</v>
      </c>
      <c r="U81" s="322">
        <f>IF(U$5=0,0,U$5/TEL_fec!U$5)</f>
        <v>1.3487392929923667</v>
      </c>
      <c r="V81" s="322">
        <f>IF(V$5=0,0,V$5/TEL_fec!V$5)</f>
        <v>1.3592378623122168</v>
      </c>
      <c r="W81" s="322">
        <f>IF(W$5=0,0,W$5/TEL_fec!W$5)</f>
        <v>1.4120896456137397</v>
      </c>
      <c r="X81" s="322">
        <f>IF(X$5=0,0,X$5/TEL_fec!X$5)</f>
        <v>1.4606139118045665</v>
      </c>
      <c r="Y81" s="322">
        <f>IF(Y$5=0,0,Y$5/TEL_fec!Y$5)</f>
        <v>1.557715407430702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2.1926726605341833</v>
      </c>
      <c r="C86" s="336">
        <f>IF(C$10=0,0,C$10/TEL_fec!C$10)</f>
        <v>2.2486107060419704</v>
      </c>
      <c r="D86" s="336">
        <f>IF(D$10=0,0,D$10/TEL_fec!D$10)</f>
        <v>2.2362711399482929</v>
      </c>
      <c r="E86" s="336">
        <f>IF(E$10=0,0,E$10/TEL_fec!E$10)</f>
        <v>2.2036318531093548</v>
      </c>
      <c r="F86" s="336">
        <f>IF(F$10=0,0,F$10/TEL_fec!F$10)</f>
        <v>2.2456617850664959</v>
      </c>
      <c r="G86" s="336">
        <f>IF(G$10=0,0,G$10/TEL_fec!G$10)</f>
        <v>2.2303281380819397</v>
      </c>
      <c r="H86" s="336">
        <f>IF(H$10=0,0,H$10/TEL_fec!H$10)</f>
        <v>2.1506341123052506</v>
      </c>
      <c r="I86" s="336">
        <f>IF(I$10=0,0,I$10/TEL_fec!I$10)</f>
        <v>2.0755024725446716</v>
      </c>
      <c r="J86" s="336">
        <f>IF(J$10=0,0,J$10/TEL_fec!J$10)</f>
        <v>2.0549821331874352</v>
      </c>
      <c r="K86" s="336">
        <f>IF(K$10=0,0,K$10/TEL_fec!K$10)</f>
        <v>2.0546062276071106</v>
      </c>
      <c r="L86" s="336">
        <f>IF(L$10=0,0,L$10/TEL_fec!L$10)</f>
        <v>2.2485932365134209</v>
      </c>
      <c r="M86" s="336">
        <f>IF(M$10=0,0,M$10/TEL_fec!M$10)</f>
        <v>2.3488700075135429</v>
      </c>
      <c r="N86" s="336">
        <f>IF(N$10=0,0,N$10/TEL_fec!N$10)</f>
        <v>2.3177163301947661</v>
      </c>
      <c r="O86" s="336">
        <f>IF(O$10=0,0,O$10/TEL_fec!O$10)</f>
        <v>2.2043050514860667</v>
      </c>
      <c r="P86" s="336">
        <f>IF(P$10=0,0,P$10/TEL_fec!P$10)</f>
        <v>2.1866417936878526</v>
      </c>
      <c r="Q86" s="336">
        <f>IF(Q$10=0,0,Q$10/TEL_fec!Q$10)</f>
        <v>2.180520951003261</v>
      </c>
      <c r="R86" s="336">
        <f>IF(R$10=0,0,R$10/TEL_fec!R$10)</f>
        <v>2.1568165409651607</v>
      </c>
      <c r="S86" s="336">
        <f>IF(S$10=0,0,S$10/TEL_fec!S$10)</f>
        <v>2.2010749572675219</v>
      </c>
      <c r="T86" s="336">
        <f>IF(T$10=0,0,T$10/TEL_fec!T$10)</f>
        <v>2.1765120109799749</v>
      </c>
      <c r="U86" s="336">
        <f>IF(U$10=0,0,U$10/TEL_fec!U$10)</f>
        <v>2.1659189321468304</v>
      </c>
      <c r="V86" s="336">
        <f>IF(V$10=0,0,V$10/TEL_fec!V$10)</f>
        <v>2.1793005986969698</v>
      </c>
      <c r="W86" s="336">
        <f>IF(W$10=0,0,W$10/TEL_fec!W$10)</f>
        <v>2.231455689958131</v>
      </c>
      <c r="X86" s="336">
        <f>IF(X$10=0,0,X$10/TEL_fec!X$10)</f>
        <v>2.2179747160779439</v>
      </c>
      <c r="Y86" s="336">
        <f>IF(Y$10=0,0,Y$10/TEL_fec!Y$10)</f>
        <v>2.1277697882770883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2.081794942773552</v>
      </c>
      <c r="C87" s="349">
        <f>IF(C$16=0,0,C$16/TEL_fec!C$16)</f>
        <v>2.0008099346490398</v>
      </c>
      <c r="D87" s="349">
        <f>IF(D$16=0,0,D$16/TEL_fec!D$16)</f>
        <v>1.9763140302768754</v>
      </c>
      <c r="E87" s="349">
        <f>IF(E$16=0,0,E$16/TEL_fec!E$16)</f>
        <v>1.9181646268870409</v>
      </c>
      <c r="F87" s="349">
        <f>IF(F$16=0,0,F$16/TEL_fec!F$16)</f>
        <v>1.9383408772219708</v>
      </c>
      <c r="G87" s="349">
        <f>IF(G$16=0,0,G$16/TEL_fec!G$16)</f>
        <v>1.7509808895784389</v>
      </c>
      <c r="H87" s="349">
        <f>IF(H$16=0,0,H$16/TEL_fec!H$16)</f>
        <v>1.4458909918999419</v>
      </c>
      <c r="I87" s="349">
        <f>IF(I$16=0,0,I$16/TEL_fec!I$16)</f>
        <v>1.3415830624438849</v>
      </c>
      <c r="J87" s="349">
        <f>IF(J$16=0,0,J$16/TEL_fec!J$16)</f>
        <v>1.6501437176396083</v>
      </c>
      <c r="K87" s="349">
        <f>IF(K$16=0,0,K$16/TEL_fec!K$16)</f>
        <v>1.91902288916203</v>
      </c>
      <c r="L87" s="349">
        <f>IF(L$16=0,0,L$16/TEL_fec!L$16)</f>
        <v>1.8304499736651303</v>
      </c>
      <c r="M87" s="349">
        <f>IF(M$16=0,0,M$16/TEL_fec!M$16)</f>
        <v>2.1440176343078154</v>
      </c>
      <c r="N87" s="349">
        <f>IF(N$16=0,0,N$16/TEL_fec!N$16)</f>
        <v>2.1191365830776978</v>
      </c>
      <c r="O87" s="349">
        <f>IF(O$16=0,0,O$16/TEL_fec!O$16)</f>
        <v>2.2892776799785195</v>
      </c>
      <c r="P87" s="349">
        <f>IF(P$16=0,0,P$16/TEL_fec!P$16)</f>
        <v>2.0269125479033736</v>
      </c>
      <c r="Q87" s="349">
        <f>IF(Q$16=0,0,Q$16/TEL_fec!Q$16)</f>
        <v>2.1768497350187674</v>
      </c>
      <c r="R87" s="349">
        <f>IF(R$16=0,0,R$16/TEL_fec!R$16)</f>
        <v>1.9064025398367235</v>
      </c>
      <c r="S87" s="349">
        <f>IF(S$16=0,0,S$16/TEL_fec!S$16)</f>
        <v>1.8901681674193351</v>
      </c>
      <c r="T87" s="349">
        <f>IF(T$16=0,0,T$16/TEL_fec!T$16)</f>
        <v>1.8401698940004219</v>
      </c>
      <c r="U87" s="349">
        <f>IF(U$16=0,0,U$16/TEL_fec!U$16)</f>
        <v>1.9115640848062485</v>
      </c>
      <c r="V87" s="349">
        <f>IF(V$16=0,0,V$16/TEL_fec!V$16)</f>
        <v>1.9093933110182841</v>
      </c>
      <c r="W87" s="349">
        <f>IF(W$16=0,0,W$16/TEL_fec!W$16)</f>
        <v>1.8939195695844571</v>
      </c>
      <c r="X87" s="349">
        <f>IF(X$16=0,0,X$16/TEL_fec!X$16)</f>
        <v>2.0204719735242551</v>
      </c>
      <c r="Y87" s="349">
        <f>IF(Y$16=0,0,Y$16/TEL_fec!Y$16)</f>
        <v>2.2403210877365094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2.0817949427735511</v>
      </c>
      <c r="C88" s="349">
        <f>IF(C$27=0,0,C$27/TEL_fec!C$27)</f>
        <v>2.0008099346490402</v>
      </c>
      <c r="D88" s="349">
        <f>IF(D$27=0,0,D$27/TEL_fec!D$27)</f>
        <v>1.9763140302768758</v>
      </c>
      <c r="E88" s="349">
        <f>IF(E$27=0,0,E$27/TEL_fec!E$27)</f>
        <v>1.9181646268870418</v>
      </c>
      <c r="F88" s="349">
        <f>IF(F$27=0,0,F$27/TEL_fec!F$27)</f>
        <v>1.9383408772219701</v>
      </c>
      <c r="G88" s="349">
        <f>IF(G$27=0,0,G$27/TEL_fec!G$27)</f>
        <v>1.7509808895784391</v>
      </c>
      <c r="H88" s="349">
        <f>IF(H$27=0,0,H$27/TEL_fec!H$27)</f>
        <v>1.4458909918999425</v>
      </c>
      <c r="I88" s="349">
        <f>IF(I$27=0,0,I$27/TEL_fec!I$27)</f>
        <v>1.3415830624438849</v>
      </c>
      <c r="J88" s="349">
        <f>IF(J$27=0,0,J$27/TEL_fec!J$27)</f>
        <v>1.6501437176396085</v>
      </c>
      <c r="K88" s="349">
        <f>IF(K$27=0,0,K$27/TEL_fec!K$27)</f>
        <v>1.9190228891620293</v>
      </c>
      <c r="L88" s="349">
        <f>IF(L$27=0,0,L$27/TEL_fec!L$27)</f>
        <v>1.8304499736651312</v>
      </c>
      <c r="M88" s="349">
        <f>IF(M$27=0,0,M$27/TEL_fec!M$27)</f>
        <v>2.1440176343078146</v>
      </c>
      <c r="N88" s="349">
        <f>IF(N$27=0,0,N$27/TEL_fec!N$27)</f>
        <v>2.1191365830776987</v>
      </c>
      <c r="O88" s="349">
        <f>IF(O$27=0,0,O$27/TEL_fec!O$27)</f>
        <v>2.2892776799785195</v>
      </c>
      <c r="P88" s="349">
        <f>IF(P$27=0,0,P$27/TEL_fec!P$27)</f>
        <v>2.0269125479033736</v>
      </c>
      <c r="Q88" s="349">
        <f>IF(Q$27=0,0,Q$27/TEL_fec!Q$27)</f>
        <v>2.1768497350187674</v>
      </c>
      <c r="R88" s="349">
        <f>IF(R$27=0,0,R$27/TEL_fec!R$27)</f>
        <v>1.9064025398367235</v>
      </c>
      <c r="S88" s="349">
        <f>IF(S$27=0,0,S$27/TEL_fec!S$27)</f>
        <v>1.8901681674193351</v>
      </c>
      <c r="T88" s="349">
        <f>IF(T$27=0,0,T$27/TEL_fec!T$27)</f>
        <v>1.8401698940004214</v>
      </c>
      <c r="U88" s="349">
        <f>IF(U$27=0,0,U$27/TEL_fec!U$27)</f>
        <v>1.911564084806249</v>
      </c>
      <c r="V88" s="349">
        <f>IF(V$27=0,0,V$27/TEL_fec!V$27)</f>
        <v>1.9093933110182837</v>
      </c>
      <c r="W88" s="349">
        <f>IF(W$27=0,0,W$27/TEL_fec!W$27)</f>
        <v>1.8939195695844575</v>
      </c>
      <c r="X88" s="349">
        <f>IF(X$27=0,0,X$27/TEL_fec!X$27)</f>
        <v>2.0204719735242547</v>
      </c>
      <c r="Y88" s="349">
        <f>IF(Y$27=0,0,Y$27/TEL_fec!Y$27)</f>
        <v>2.2403210877365094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1.1398939828753161</v>
      </c>
      <c r="C90" s="349">
        <f>IF(C$39=0,0,C$39/TEL_fec!C$39)</f>
        <v>1.0775481927765393</v>
      </c>
      <c r="D90" s="349">
        <f>IF(D$39=0,0,D$39/TEL_fec!D$39)</f>
        <v>1.0733105441027644</v>
      </c>
      <c r="E90" s="349">
        <f>IF(E$39=0,0,E$39/TEL_fec!E$39)</f>
        <v>1.047997651572576</v>
      </c>
      <c r="F90" s="349">
        <f>IF(F$39=0,0,F$39/TEL_fec!F$39)</f>
        <v>1.0894487687712022</v>
      </c>
      <c r="G90" s="349">
        <f>IF(G$39=0,0,G$39/TEL_fec!G$39)</f>
        <v>1.1427147044450641</v>
      </c>
      <c r="H90" s="349">
        <f>IF(H$39=0,0,H$39/TEL_fec!H$39)</f>
        <v>1.0228907215534924</v>
      </c>
      <c r="I90" s="349">
        <f>IF(I$39=0,0,I$39/TEL_fec!I$39)</f>
        <v>0.91072944199164718</v>
      </c>
      <c r="J90" s="349">
        <f>IF(J$39=0,0,J$39/TEL_fec!J$39)</f>
        <v>0.93321783444425277</v>
      </c>
      <c r="K90" s="349">
        <f>IF(K$39=0,0,K$39/TEL_fec!K$39)</f>
        <v>1.0471213650341196</v>
      </c>
      <c r="L90" s="349">
        <f>IF(L$39=0,0,L$39/TEL_fec!L$39)</f>
        <v>1.1540331293360682</v>
      </c>
      <c r="M90" s="349">
        <f>IF(M$39=0,0,M$39/TEL_fec!M$39)</f>
        <v>1.3145285518410597</v>
      </c>
      <c r="N90" s="349">
        <f>IF(N$39=0,0,N$39/TEL_fec!N$39)</f>
        <v>1.4124702381827161</v>
      </c>
      <c r="O90" s="349">
        <f>IF(O$39=0,0,O$39/TEL_fec!O$39)</f>
        <v>1.2263873676222439</v>
      </c>
      <c r="P90" s="349">
        <f>IF(P$39=0,0,P$39/TEL_fec!P$39)</f>
        <v>1.09123890830035</v>
      </c>
      <c r="Q90" s="349">
        <f>IF(Q$39=0,0,Q$39/TEL_fec!Q$39)</f>
        <v>1.2212985187885086</v>
      </c>
      <c r="R90" s="349">
        <f>IF(R$39=0,0,R$39/TEL_fec!R$39)</f>
        <v>1.0436426963603804</v>
      </c>
      <c r="S90" s="349">
        <f>IF(S$39=0,0,S$39/TEL_fec!S$39)</f>
        <v>1.1164124672129714</v>
      </c>
      <c r="T90" s="349">
        <f>IF(T$39=0,0,T$39/TEL_fec!T$39)</f>
        <v>1.0792499637313555</v>
      </c>
      <c r="U90" s="349">
        <f>IF(U$39=0,0,U$39/TEL_fec!U$39)</f>
        <v>1.063603318837913</v>
      </c>
      <c r="V90" s="349">
        <f>IF(V$39=0,0,V$39/TEL_fec!V$39)</f>
        <v>1.0756710862348053</v>
      </c>
      <c r="W90" s="349">
        <f>IF(W$39=0,0,W$39/TEL_fec!W$39)</f>
        <v>1.1423352101836672</v>
      </c>
      <c r="X90" s="349">
        <f>IF(X$39=0,0,X$39/TEL_fec!X$39)</f>
        <v>1.1529650738281252</v>
      </c>
      <c r="Y90" s="349">
        <f>IF(Y$39=0,0,Y$39/TEL_fec!Y$39)</f>
        <v>1.2532134138949067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LV: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500.26152264015701</v>
      </c>
      <c r="C3" s="203">
        <v>511.56683923705731</v>
      </c>
      <c r="D3" s="203">
        <v>629.97035717548192</v>
      </c>
      <c r="E3" s="203">
        <v>607.82342832920301</v>
      </c>
      <c r="F3" s="203">
        <v>643.97586027029149</v>
      </c>
      <c r="G3" s="203">
        <v>679.28757224118328</v>
      </c>
      <c r="H3" s="203">
        <v>607.18314741530276</v>
      </c>
      <c r="I3" s="203">
        <v>757.72034364261174</v>
      </c>
      <c r="J3" s="203">
        <v>542.50212877226443</v>
      </c>
      <c r="K3" s="203">
        <v>468.3753201357847</v>
      </c>
      <c r="L3" s="203">
        <v>726.39227073987831</v>
      </c>
      <c r="M3" s="203">
        <v>756.27051233396583</v>
      </c>
      <c r="N3" s="203">
        <v>766.67027077517037</v>
      </c>
      <c r="O3" s="203">
        <v>737.92435953815152</v>
      </c>
      <c r="P3" s="203">
        <v>787.11354326908577</v>
      </c>
      <c r="Q3" s="203">
        <v>788.94428700000003</v>
      </c>
      <c r="R3" s="203">
        <v>790.07042597035422</v>
      </c>
      <c r="S3" s="203">
        <v>858.78814323530264</v>
      </c>
      <c r="T3" s="203">
        <v>976.90574257981257</v>
      </c>
      <c r="U3" s="203">
        <v>957.57233976047792</v>
      </c>
      <c r="V3" s="203">
        <v>936.41809834355035</v>
      </c>
      <c r="W3" s="203">
        <v>1468.1741740956591</v>
      </c>
      <c r="X3" s="203">
        <v>1201.6263298764679</v>
      </c>
      <c r="Y3" s="203">
        <v>1031.7913938848319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669.93931994919774</v>
      </c>
      <c r="C5" s="203">
        <v>861.46778139727689</v>
      </c>
      <c r="D5" s="203">
        <v>717.82654936399706</v>
      </c>
      <c r="E5" s="203">
        <v>669.28966788231605</v>
      </c>
      <c r="F5" s="203">
        <v>784.87447174841247</v>
      </c>
      <c r="G5" s="203">
        <v>935.97752530007153</v>
      </c>
      <c r="H5" s="203">
        <v>1212.693428558234</v>
      </c>
      <c r="I5" s="203">
        <v>1084.9998385091269</v>
      </c>
      <c r="J5" s="203">
        <v>1132.8677993377851</v>
      </c>
      <c r="K5" s="203">
        <v>1413.753085425328</v>
      </c>
      <c r="L5" s="203">
        <v>1658.212634223137</v>
      </c>
      <c r="M5" s="203">
        <v>1811.447269542221</v>
      </c>
      <c r="N5" s="203">
        <v>1795.013445923867</v>
      </c>
      <c r="O5" s="203">
        <v>1790.571245696462</v>
      </c>
      <c r="P5" s="203">
        <v>2186.7662355450439</v>
      </c>
      <c r="Q5" s="203">
        <v>2374.0056911727711</v>
      </c>
      <c r="R5" s="203">
        <v>2233.4160347055581</v>
      </c>
      <c r="S5" s="203">
        <v>2374.0734271986198</v>
      </c>
      <c r="T5" s="203">
        <v>2483.4181849731631</v>
      </c>
      <c r="U5" s="203">
        <v>2613.0816412913719</v>
      </c>
      <c r="V5" s="203">
        <v>2622.6691323874488</v>
      </c>
      <c r="W5" s="203">
        <v>3132.7686877523879</v>
      </c>
      <c r="X5" s="203">
        <v>3588.3931537166818</v>
      </c>
      <c r="Y5" s="203">
        <v>3522.7855037478948</v>
      </c>
      <c r="DA5" s="112" t="s">
        <v>2868</v>
      </c>
    </row>
    <row r="6" spans="1:105" ht="12" customHeight="1" x14ac:dyDescent="0.25">
      <c r="A6" s="154" t="s">
        <v>2112</v>
      </c>
      <c r="B6" s="338">
        <v>837.42414993649709</v>
      </c>
      <c r="C6" s="338">
        <v>921.16656493014682</v>
      </c>
      <c r="D6" s="338">
        <v>921.16656493014682</v>
      </c>
      <c r="E6" s="338">
        <v>879.29535743332201</v>
      </c>
      <c r="F6" s="338">
        <v>837.4241499364972</v>
      </c>
      <c r="G6" s="338">
        <v>1004.908979923797</v>
      </c>
      <c r="H6" s="338">
        <v>1298.0074324015709</v>
      </c>
      <c r="I6" s="338">
        <v>1256.1362249047461</v>
      </c>
      <c r="J6" s="338">
        <v>1214.2650174079211</v>
      </c>
      <c r="K6" s="338">
        <v>1507.3634698856949</v>
      </c>
      <c r="L6" s="338">
        <v>1758.590714866644</v>
      </c>
      <c r="M6" s="338">
        <v>1926.075544853943</v>
      </c>
      <c r="N6" s="338">
        <v>1926.075544853943</v>
      </c>
      <c r="O6" s="338">
        <v>1926.075544853943</v>
      </c>
      <c r="P6" s="338">
        <v>2302.9164123253672</v>
      </c>
      <c r="Q6" s="338">
        <v>2512.2724498094922</v>
      </c>
      <c r="R6" s="338">
        <v>2470.4012423126669</v>
      </c>
      <c r="S6" s="338">
        <v>2512.2724498094922</v>
      </c>
      <c r="T6" s="338">
        <v>2637.8860722999661</v>
      </c>
      <c r="U6" s="338">
        <v>2763.499694790441</v>
      </c>
      <c r="V6" s="338">
        <v>2763.499694790441</v>
      </c>
      <c r="W6" s="338">
        <v>3307.825392249164</v>
      </c>
      <c r="X6" s="338">
        <v>3810.2798822110622</v>
      </c>
      <c r="Y6" s="338">
        <v>3768.4086747142369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125.6136224904746</v>
      </c>
      <c r="D7" s="340">
        <v>0</v>
      </c>
      <c r="E7" s="340">
        <v>0</v>
      </c>
      <c r="F7" s="340">
        <v>0</v>
      </c>
      <c r="G7" s="340">
        <v>209.3560374841243</v>
      </c>
      <c r="H7" s="340">
        <v>293.098452477774</v>
      </c>
      <c r="I7" s="340">
        <v>0</v>
      </c>
      <c r="J7" s="340">
        <v>0</v>
      </c>
      <c r="K7" s="340">
        <v>293.098452477774</v>
      </c>
      <c r="L7" s="340">
        <v>293.098452477774</v>
      </c>
      <c r="M7" s="340">
        <v>167.48482998729941</v>
      </c>
      <c r="N7" s="340">
        <v>41.871207496824859</v>
      </c>
      <c r="O7" s="340">
        <v>41.871207496824859</v>
      </c>
      <c r="P7" s="340">
        <v>418.7120749682486</v>
      </c>
      <c r="Q7" s="340">
        <v>209.3560374841243</v>
      </c>
      <c r="R7" s="340">
        <v>0</v>
      </c>
      <c r="S7" s="340">
        <v>41.871207496824859</v>
      </c>
      <c r="T7" s="340">
        <v>167.48482998729941</v>
      </c>
      <c r="U7" s="340">
        <v>167.48482998729941</v>
      </c>
      <c r="V7" s="340">
        <v>0</v>
      </c>
      <c r="W7" s="340">
        <v>586.19690495554801</v>
      </c>
      <c r="X7" s="340">
        <v>544.32569745872308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41.871207496824923</v>
      </c>
      <c r="D8" s="342">
        <f t="shared" si="0"/>
        <v>0</v>
      </c>
      <c r="E8" s="342">
        <f t="shared" si="0"/>
        <v>41.871207496824809</v>
      </c>
      <c r="F8" s="342">
        <f t="shared" si="0"/>
        <v>41.871207496824809</v>
      </c>
      <c r="G8" s="342">
        <f t="shared" si="0"/>
        <v>41.871207496824582</v>
      </c>
      <c r="H8" s="342">
        <f t="shared" si="0"/>
        <v>0</v>
      </c>
      <c r="I8" s="342">
        <f t="shared" si="0"/>
        <v>41.871207496824809</v>
      </c>
      <c r="J8" s="342">
        <f t="shared" si="0"/>
        <v>41.871207496825036</v>
      </c>
      <c r="K8" s="342">
        <f t="shared" si="0"/>
        <v>0</v>
      </c>
      <c r="L8" s="342">
        <f t="shared" si="0"/>
        <v>41.871207496825036</v>
      </c>
      <c r="M8" s="342">
        <f t="shared" si="0"/>
        <v>0</v>
      </c>
      <c r="N8" s="342">
        <f t="shared" si="0"/>
        <v>41.871207496824809</v>
      </c>
      <c r="O8" s="342">
        <f t="shared" si="0"/>
        <v>41.871207496824809</v>
      </c>
      <c r="P8" s="342">
        <f t="shared" si="0"/>
        <v>41.871207496824354</v>
      </c>
      <c r="Q8" s="342">
        <f t="shared" si="0"/>
        <v>0</v>
      </c>
      <c r="R8" s="342">
        <f t="shared" si="0"/>
        <v>41.871207496825264</v>
      </c>
      <c r="S8" s="342">
        <f t="shared" si="0"/>
        <v>0</v>
      </c>
      <c r="T8" s="342">
        <f t="shared" si="0"/>
        <v>41.871207496825264</v>
      </c>
      <c r="U8" s="342">
        <f t="shared" si="0"/>
        <v>41.871207496824354</v>
      </c>
      <c r="V8" s="342">
        <f t="shared" si="0"/>
        <v>0</v>
      </c>
      <c r="W8" s="342">
        <f t="shared" si="0"/>
        <v>41.871207496825264</v>
      </c>
      <c r="X8" s="342">
        <f t="shared" si="0"/>
        <v>41.871207496824809</v>
      </c>
      <c r="Y8" s="342">
        <f t="shared" si="0"/>
        <v>41.871207496825264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167.48482998729935</v>
      </c>
      <c r="C9" s="343">
        <f t="shared" si="1"/>
        <v>59.698783532869925</v>
      </c>
      <c r="D9" s="343">
        <f t="shared" si="1"/>
        <v>203.34001556614976</v>
      </c>
      <c r="E9" s="343">
        <f t="shared" si="1"/>
        <v>210.00568955100596</v>
      </c>
      <c r="F9" s="343">
        <f t="shared" si="1"/>
        <v>52.549678188084727</v>
      </c>
      <c r="G9" s="343">
        <f t="shared" si="1"/>
        <v>68.931454623725472</v>
      </c>
      <c r="H9" s="343">
        <f t="shared" si="1"/>
        <v>85.314003843336877</v>
      </c>
      <c r="I9" s="343">
        <f t="shared" si="1"/>
        <v>171.13638639561918</v>
      </c>
      <c r="J9" s="343">
        <f t="shared" si="1"/>
        <v>81.397218070135978</v>
      </c>
      <c r="K9" s="343">
        <f t="shared" si="1"/>
        <v>93.610384460366959</v>
      </c>
      <c r="L9" s="343">
        <f t="shared" si="1"/>
        <v>100.37808064350702</v>
      </c>
      <c r="M9" s="343">
        <f t="shared" si="1"/>
        <v>114.62827531172206</v>
      </c>
      <c r="N9" s="343">
        <f t="shared" si="1"/>
        <v>131.06209893007599</v>
      </c>
      <c r="O9" s="343">
        <f t="shared" si="1"/>
        <v>135.504299157481</v>
      </c>
      <c r="P9" s="343">
        <f t="shared" si="1"/>
        <v>116.15017678032336</v>
      </c>
      <c r="Q9" s="343">
        <f t="shared" si="1"/>
        <v>138.26675863672108</v>
      </c>
      <c r="R9" s="343">
        <f t="shared" si="1"/>
        <v>236.9852076071088</v>
      </c>
      <c r="S9" s="343">
        <f t="shared" si="1"/>
        <v>138.19902261087236</v>
      </c>
      <c r="T9" s="343">
        <f t="shared" si="1"/>
        <v>154.46788732680307</v>
      </c>
      <c r="U9" s="343">
        <f t="shared" si="1"/>
        <v>150.41805349906917</v>
      </c>
      <c r="V9" s="343">
        <f t="shared" si="1"/>
        <v>140.8305624029922</v>
      </c>
      <c r="W9" s="343">
        <f t="shared" si="1"/>
        <v>175.05670449677609</v>
      </c>
      <c r="X9" s="343">
        <f t="shared" si="1"/>
        <v>221.88672849438035</v>
      </c>
      <c r="Y9" s="343">
        <f t="shared" si="1"/>
        <v>245.62317096634206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83.183920894239037</v>
      </c>
      <c r="C12" s="210">
        <v>102.35881341358559</v>
      </c>
      <c r="D12" s="210">
        <v>89.561478933791904</v>
      </c>
      <c r="E12" s="210">
        <v>92.037403267411861</v>
      </c>
      <c r="F12" s="210">
        <v>117.4242476354256</v>
      </c>
      <c r="G12" s="210">
        <v>136.2217540842648</v>
      </c>
      <c r="H12" s="210">
        <v>163.9061049011178</v>
      </c>
      <c r="I12" s="210">
        <v>150.6692175408426</v>
      </c>
      <c r="J12" s="210">
        <v>171.6301805674978</v>
      </c>
      <c r="K12" s="210">
        <v>239.97205503009459</v>
      </c>
      <c r="L12" s="210">
        <v>286.29449699054169</v>
      </c>
      <c r="M12" s="210">
        <v>320.69716251074811</v>
      </c>
      <c r="N12" s="210">
        <v>344.91401547721409</v>
      </c>
      <c r="O12" s="210">
        <v>358.84608770421312</v>
      </c>
      <c r="P12" s="210">
        <v>420.94797936371452</v>
      </c>
      <c r="Q12" s="210">
        <v>449.46638005159059</v>
      </c>
      <c r="R12" s="210">
        <v>444.41203783319003</v>
      </c>
      <c r="S12" s="210">
        <v>464.88274608692728</v>
      </c>
      <c r="T12" s="210">
        <v>485.91440234795988</v>
      </c>
      <c r="U12" s="210">
        <v>488.10567860493751</v>
      </c>
      <c r="V12" s="210">
        <v>501.26599217375872</v>
      </c>
      <c r="W12" s="210">
        <v>525.92412699340605</v>
      </c>
      <c r="X12" s="210">
        <v>559.69370101662605</v>
      </c>
      <c r="Y12" s="210">
        <v>572.12027633547723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0.2400687876182287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6.0447119518486657E-2</v>
      </c>
      <c r="T13" s="213">
        <v>0</v>
      </c>
      <c r="U13" s="213">
        <v>0.31926053310404118</v>
      </c>
      <c r="V13" s="213">
        <v>0.2055030094582975</v>
      </c>
      <c r="W13" s="213">
        <v>0.62218400687876174</v>
      </c>
      <c r="X13" s="213">
        <v>0.56070507308684425</v>
      </c>
      <c r="Y13" s="213">
        <v>0.14144453998280301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11.943336199484094</v>
      </c>
      <c r="C14" s="204">
        <f t="shared" si="2"/>
        <v>9.0083404987102309</v>
      </c>
      <c r="D14" s="204">
        <f t="shared" si="2"/>
        <v>6.0800515907136701</v>
      </c>
      <c r="E14" s="204">
        <f t="shared" si="2"/>
        <v>6.1245055889939826</v>
      </c>
      <c r="F14" s="204">
        <f t="shared" si="2"/>
        <v>6.1245055889939826</v>
      </c>
      <c r="G14" s="204">
        <f t="shared" si="2"/>
        <v>5.1096302665520197</v>
      </c>
      <c r="H14" s="204">
        <f t="shared" si="2"/>
        <v>6.1245055889939826</v>
      </c>
      <c r="I14" s="204">
        <f t="shared" si="2"/>
        <v>6.1245055889939826</v>
      </c>
      <c r="J14" s="204">
        <f t="shared" si="2"/>
        <v>7.139380911435941</v>
      </c>
      <c r="K14" s="204">
        <f t="shared" si="2"/>
        <v>5.0742906276870174</v>
      </c>
      <c r="L14" s="204">
        <f t="shared" si="2"/>
        <v>5.1096302665520197</v>
      </c>
      <c r="M14" s="204">
        <f t="shared" si="2"/>
        <v>5.0742906276870174</v>
      </c>
      <c r="N14" s="204">
        <f t="shared" si="2"/>
        <v>9.2065348237317259</v>
      </c>
      <c r="O14" s="204">
        <f t="shared" si="2"/>
        <v>8.1916595012897666</v>
      </c>
      <c r="P14" s="204">
        <f t="shared" si="2"/>
        <v>10.221410146173689</v>
      </c>
      <c r="Q14" s="204">
        <f t="shared" si="2"/>
        <v>9.2065348237317259</v>
      </c>
      <c r="R14" s="204">
        <f t="shared" si="2"/>
        <v>10.221410146173689</v>
      </c>
      <c r="S14" s="204">
        <f t="shared" si="2"/>
        <v>10.721926053310403</v>
      </c>
      <c r="T14" s="204">
        <f t="shared" si="2"/>
        <v>10.575666380051588</v>
      </c>
      <c r="U14" s="204">
        <f t="shared" si="2"/>
        <v>10.203783319002579</v>
      </c>
      <c r="V14" s="204">
        <f t="shared" si="2"/>
        <v>9.9521926053310388</v>
      </c>
      <c r="W14" s="204">
        <f t="shared" si="2"/>
        <v>10.997936371453138</v>
      </c>
      <c r="X14" s="204">
        <f t="shared" si="2"/>
        <v>10.315047291487533</v>
      </c>
      <c r="Y14" s="204">
        <f t="shared" si="2"/>
        <v>11.04591573516767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1.0877042132416159</v>
      </c>
      <c r="O16" s="204">
        <v>1.0877042132416159</v>
      </c>
      <c r="P16" s="204">
        <v>1.0877042132416159</v>
      </c>
      <c r="Q16" s="204">
        <v>1.0877042132416159</v>
      </c>
      <c r="R16" s="204">
        <v>1.0877042132416159</v>
      </c>
      <c r="S16" s="204">
        <v>0.60911435941530512</v>
      </c>
      <c r="T16" s="204">
        <v>0.66784178847807396</v>
      </c>
      <c r="U16" s="204">
        <v>0.85382631126397235</v>
      </c>
      <c r="V16" s="204">
        <v>0.70266552020636286</v>
      </c>
      <c r="W16" s="204">
        <v>0.76027515047291483</v>
      </c>
      <c r="X16" s="204">
        <v>0.92347377472055026</v>
      </c>
      <c r="Y16" s="204">
        <v>1.519518486672399</v>
      </c>
      <c r="DA16" s="71" t="s">
        <v>2874</v>
      </c>
    </row>
    <row r="17" spans="1:105" ht="12" customHeight="1" x14ac:dyDescent="0.25">
      <c r="A17" s="18" t="s">
        <v>71</v>
      </c>
      <c r="B17" s="204">
        <v>5.0742906276870174</v>
      </c>
      <c r="C17" s="204">
        <v>4.0594153052450546</v>
      </c>
      <c r="D17" s="204">
        <v>4.0594153052450546</v>
      </c>
      <c r="E17" s="204">
        <v>5.0742906276870174</v>
      </c>
      <c r="F17" s="204">
        <v>5.0742906276870174</v>
      </c>
      <c r="G17" s="204">
        <v>4.0594153052450546</v>
      </c>
      <c r="H17" s="204">
        <v>5.0742906276870174</v>
      </c>
      <c r="I17" s="204">
        <v>5.0742906276870174</v>
      </c>
      <c r="J17" s="204">
        <v>6.0891659501289759</v>
      </c>
      <c r="K17" s="204">
        <v>5.0742906276870174</v>
      </c>
      <c r="L17" s="204">
        <v>4.0594153052450546</v>
      </c>
      <c r="M17" s="204">
        <v>5.0742906276870174</v>
      </c>
      <c r="N17" s="204">
        <v>8.1188306104901109</v>
      </c>
      <c r="O17" s="204">
        <v>7.1039552880481507</v>
      </c>
      <c r="P17" s="204">
        <v>9.133705932932072</v>
      </c>
      <c r="Q17" s="204">
        <v>8.1188306104901109</v>
      </c>
      <c r="R17" s="204">
        <v>9.133705932932072</v>
      </c>
      <c r="S17" s="204">
        <v>9.7496990541702484</v>
      </c>
      <c r="T17" s="204">
        <v>9.6725709372312973</v>
      </c>
      <c r="U17" s="204">
        <v>9.1966466036113488</v>
      </c>
      <c r="V17" s="204">
        <v>9.1560619088564046</v>
      </c>
      <c r="W17" s="204">
        <v>10.153654342218401</v>
      </c>
      <c r="X17" s="204">
        <v>9.3001719690455715</v>
      </c>
      <c r="Y17" s="204">
        <v>9.4392089423903691</v>
      </c>
      <c r="DA17" s="71" t="s">
        <v>2875</v>
      </c>
    </row>
    <row r="18" spans="1:105" ht="12" customHeight="1" x14ac:dyDescent="0.25">
      <c r="A18" s="18" t="s">
        <v>32</v>
      </c>
      <c r="B18" s="204">
        <v>4.8485812553740324</v>
      </c>
      <c r="C18" s="204">
        <v>1.9394668959587269</v>
      </c>
      <c r="D18" s="204">
        <v>0.96973344797936367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2.0204643164230438</v>
      </c>
      <c r="C19" s="204">
        <v>3.0094582975064492</v>
      </c>
      <c r="D19" s="204">
        <v>1.050902837489252</v>
      </c>
      <c r="E19" s="204">
        <v>1.0502149613069649</v>
      </c>
      <c r="F19" s="204">
        <v>1.0502149613069649</v>
      </c>
      <c r="G19" s="204">
        <v>1.0502149613069649</v>
      </c>
      <c r="H19" s="204">
        <v>1.0502149613069649</v>
      </c>
      <c r="I19" s="204">
        <v>1.0502149613069649</v>
      </c>
      <c r="J19" s="204">
        <v>1.0502149613069649</v>
      </c>
      <c r="K19" s="204">
        <v>0</v>
      </c>
      <c r="L19" s="204">
        <v>1.0502149613069649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0.36311263972484947</v>
      </c>
      <c r="T19" s="204">
        <v>0.2352536543422184</v>
      </c>
      <c r="U19" s="204">
        <v>0.1533104041272571</v>
      </c>
      <c r="V19" s="204">
        <v>9.3465176268271707E-2</v>
      </c>
      <c r="W19" s="204">
        <v>8.4006878761822862E-2</v>
      </c>
      <c r="X19" s="204">
        <v>9.140154772141014E-2</v>
      </c>
      <c r="Y19" s="204">
        <v>8.7188306104901109E-2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12.05932932072227</v>
      </c>
      <c r="C20" s="204">
        <f t="shared" si="3"/>
        <v>12.08082545141874</v>
      </c>
      <c r="D20" s="204">
        <f t="shared" si="3"/>
        <v>14.445399828030951</v>
      </c>
      <c r="E20" s="204">
        <f t="shared" si="3"/>
        <v>16.079105760963021</v>
      </c>
      <c r="F20" s="204">
        <f t="shared" si="3"/>
        <v>16.014617368873601</v>
      </c>
      <c r="G20" s="204">
        <f t="shared" si="3"/>
        <v>19.217540842648319</v>
      </c>
      <c r="H20" s="204">
        <f t="shared" si="3"/>
        <v>19.217540842648319</v>
      </c>
      <c r="I20" s="204">
        <f t="shared" si="3"/>
        <v>23.98968185726569</v>
      </c>
      <c r="J20" s="204">
        <f t="shared" si="3"/>
        <v>26.418744625967321</v>
      </c>
      <c r="K20" s="204">
        <f t="shared" si="3"/>
        <v>24.09716251074806</v>
      </c>
      <c r="L20" s="204">
        <f t="shared" si="3"/>
        <v>34.52278589853826</v>
      </c>
      <c r="M20" s="204">
        <f t="shared" si="3"/>
        <v>35.31814273430782</v>
      </c>
      <c r="N20" s="204">
        <f t="shared" si="3"/>
        <v>22.48495270851247</v>
      </c>
      <c r="O20" s="204">
        <f t="shared" si="3"/>
        <v>14.78933791917455</v>
      </c>
      <c r="P20" s="204">
        <f t="shared" si="3"/>
        <v>12.747205503009461</v>
      </c>
      <c r="Q20" s="204">
        <f t="shared" si="3"/>
        <v>11.951848667239901</v>
      </c>
      <c r="R20" s="204">
        <f t="shared" si="3"/>
        <v>12.91908856405847</v>
      </c>
      <c r="S20" s="204">
        <f t="shared" si="3"/>
        <v>15.008082545141869</v>
      </c>
      <c r="T20" s="204">
        <f t="shared" si="3"/>
        <v>18.614961306964741</v>
      </c>
      <c r="U20" s="204">
        <f t="shared" si="3"/>
        <v>10.43645743766122</v>
      </c>
      <c r="V20" s="204">
        <f t="shared" si="3"/>
        <v>8.9885640584694748</v>
      </c>
      <c r="W20" s="204">
        <f t="shared" si="3"/>
        <v>10.55193465176268</v>
      </c>
      <c r="X20" s="204">
        <f t="shared" si="3"/>
        <v>5.3430782459157351</v>
      </c>
      <c r="Y20" s="204">
        <f t="shared" si="3"/>
        <v>8.9675838349097159</v>
      </c>
      <c r="DA20" s="71"/>
    </row>
    <row r="21" spans="1:105" ht="12" customHeight="1" x14ac:dyDescent="0.25">
      <c r="A21" s="18" t="s">
        <v>73</v>
      </c>
      <c r="B21" s="204">
        <v>12.05932932072227</v>
      </c>
      <c r="C21" s="204">
        <v>12.08082545141874</v>
      </c>
      <c r="D21" s="204">
        <v>14.445399828030951</v>
      </c>
      <c r="E21" s="204">
        <v>16.079105760963021</v>
      </c>
      <c r="F21" s="204">
        <v>16.014617368873601</v>
      </c>
      <c r="G21" s="204">
        <v>19.217540842648319</v>
      </c>
      <c r="H21" s="204">
        <v>19.217540842648319</v>
      </c>
      <c r="I21" s="204">
        <v>23.98968185726569</v>
      </c>
      <c r="J21" s="204">
        <v>26.418744625967321</v>
      </c>
      <c r="K21" s="204">
        <v>24.09716251074806</v>
      </c>
      <c r="L21" s="204">
        <v>34.52278589853826</v>
      </c>
      <c r="M21" s="204">
        <v>35.31814273430782</v>
      </c>
      <c r="N21" s="204">
        <v>22.48495270851247</v>
      </c>
      <c r="O21" s="204">
        <v>14.78933791917455</v>
      </c>
      <c r="P21" s="204">
        <v>12.747205503009461</v>
      </c>
      <c r="Q21" s="204">
        <v>11.951848667239901</v>
      </c>
      <c r="R21" s="204">
        <v>12.91908856405847</v>
      </c>
      <c r="S21" s="204">
        <v>15.008082545141869</v>
      </c>
      <c r="T21" s="204">
        <v>18.614961306964741</v>
      </c>
      <c r="U21" s="204">
        <v>10.43645743766122</v>
      </c>
      <c r="V21" s="204">
        <v>8.9885640584694748</v>
      </c>
      <c r="W21" s="204">
        <v>10.55193465176268</v>
      </c>
      <c r="X21" s="204">
        <v>5.3430782459157351</v>
      </c>
      <c r="Y21" s="204">
        <v>8.9675838349097159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35.18202923473774</v>
      </c>
      <c r="C23" s="204">
        <f t="shared" si="4"/>
        <v>54.36130696474634</v>
      </c>
      <c r="D23" s="204">
        <f t="shared" si="4"/>
        <v>42.801203783319004</v>
      </c>
      <c r="E23" s="204">
        <f t="shared" si="4"/>
        <v>38.62141014617368</v>
      </c>
      <c r="F23" s="204">
        <f t="shared" si="4"/>
        <v>61.24006878761822</v>
      </c>
      <c r="G23" s="204">
        <f t="shared" si="4"/>
        <v>76.120206362854688</v>
      </c>
      <c r="H23" s="204">
        <f t="shared" si="4"/>
        <v>100.9123817712812</v>
      </c>
      <c r="I23" s="204">
        <f t="shared" si="4"/>
        <v>82.210748065348227</v>
      </c>
      <c r="J23" s="204">
        <f t="shared" si="4"/>
        <v>102.6559759243336</v>
      </c>
      <c r="K23" s="204">
        <f t="shared" si="4"/>
        <v>171.08529664660361</v>
      </c>
      <c r="L23" s="204">
        <f t="shared" si="4"/>
        <v>205.24024075666381</v>
      </c>
      <c r="M23" s="204">
        <f t="shared" si="4"/>
        <v>237.38890799656059</v>
      </c>
      <c r="N23" s="204">
        <f t="shared" si="4"/>
        <v>264.97566638005162</v>
      </c>
      <c r="O23" s="204">
        <f t="shared" si="4"/>
        <v>279.97515047291478</v>
      </c>
      <c r="P23" s="204">
        <f t="shared" si="4"/>
        <v>328.34144453998277</v>
      </c>
      <c r="Q23" s="204">
        <f t="shared" si="4"/>
        <v>339.71049011177979</v>
      </c>
      <c r="R23" s="204">
        <f t="shared" si="4"/>
        <v>307.77678417884778</v>
      </c>
      <c r="S23" s="204">
        <f t="shared" si="4"/>
        <v>306.40458615571498</v>
      </c>
      <c r="T23" s="204">
        <f t="shared" si="4"/>
        <v>310.96040406765042</v>
      </c>
      <c r="U23" s="204">
        <f t="shared" si="4"/>
        <v>326.63216183795555</v>
      </c>
      <c r="V23" s="204">
        <f t="shared" si="4"/>
        <v>346.4135416148593</v>
      </c>
      <c r="W23" s="204">
        <f t="shared" si="4"/>
        <v>367.27270824878019</v>
      </c>
      <c r="X23" s="204">
        <f t="shared" si="4"/>
        <v>415.88149121439051</v>
      </c>
      <c r="Y23" s="204">
        <f t="shared" si="4"/>
        <v>436.26335458139295</v>
      </c>
      <c r="DA23" s="71"/>
    </row>
    <row r="24" spans="1:105" ht="12" customHeight="1" x14ac:dyDescent="0.25">
      <c r="A24" s="18" t="s">
        <v>38</v>
      </c>
      <c r="B24" s="204">
        <v>35.18202923473774</v>
      </c>
      <c r="C24" s="204">
        <v>54.36130696474634</v>
      </c>
      <c r="D24" s="204">
        <v>42.801203783319004</v>
      </c>
      <c r="E24" s="204">
        <v>38.62141014617368</v>
      </c>
      <c r="F24" s="204">
        <v>61.24006878761822</v>
      </c>
      <c r="G24" s="204">
        <v>76.120206362854688</v>
      </c>
      <c r="H24" s="204">
        <v>100.9123817712812</v>
      </c>
      <c r="I24" s="204">
        <v>82.210748065348227</v>
      </c>
      <c r="J24" s="204">
        <v>102.6559759243336</v>
      </c>
      <c r="K24" s="204">
        <v>171.08529664660361</v>
      </c>
      <c r="L24" s="204">
        <v>205.24024075666381</v>
      </c>
      <c r="M24" s="204">
        <v>237.38890799656059</v>
      </c>
      <c r="N24" s="204">
        <v>264.97566638005162</v>
      </c>
      <c r="O24" s="204">
        <v>279.97515047291478</v>
      </c>
      <c r="P24" s="204">
        <v>328.34144453998277</v>
      </c>
      <c r="Q24" s="204">
        <v>339.71049011177979</v>
      </c>
      <c r="R24" s="204">
        <v>307.77678417884778</v>
      </c>
      <c r="S24" s="204">
        <v>306.3181427343078</v>
      </c>
      <c r="T24" s="204">
        <v>310.88056749785039</v>
      </c>
      <c r="U24" s="204">
        <v>326.54772141014621</v>
      </c>
      <c r="V24" s="204">
        <v>346.32863284608771</v>
      </c>
      <c r="W24" s="204">
        <v>367.18280309544281</v>
      </c>
      <c r="X24" s="204">
        <v>415.78718830610478</v>
      </c>
      <c r="Y24" s="204">
        <v>436.16844368013761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8.6443421407188359E-2</v>
      </c>
      <c r="T29" s="204">
        <v>7.9836569800023058E-2</v>
      </c>
      <c r="U29" s="204">
        <v>8.4440427809328006E-2</v>
      </c>
      <c r="V29" s="204">
        <v>8.4908768771580878E-2</v>
      </c>
      <c r="W29" s="204">
        <v>8.9905153337394295E-2</v>
      </c>
      <c r="X29" s="204">
        <v>9.4302908285753467E-2</v>
      </c>
      <c r="Y29" s="204">
        <v>9.4910901255330471E-2</v>
      </c>
      <c r="DA29" s="71" t="s">
        <v>2885</v>
      </c>
    </row>
    <row r="30" spans="1:105" ht="12" customHeight="1" x14ac:dyDescent="0.25">
      <c r="A30" s="14" t="s">
        <v>39</v>
      </c>
      <c r="B30" s="204">
        <v>0.95537403267411869</v>
      </c>
      <c r="C30" s="204">
        <v>1.4569217540842649</v>
      </c>
      <c r="D30" s="204">
        <v>1.8152192605331039</v>
      </c>
      <c r="E30" s="204">
        <v>3.8693035253654342</v>
      </c>
      <c r="F30" s="204">
        <v>3.176612209802236</v>
      </c>
      <c r="G30" s="204">
        <v>2.412381771281169</v>
      </c>
      <c r="H30" s="204">
        <v>0.76431642304385194</v>
      </c>
      <c r="I30" s="204">
        <v>0.5970765262252794</v>
      </c>
      <c r="J30" s="204">
        <v>0.3343938091143594</v>
      </c>
      <c r="K30" s="204">
        <v>0.3343938091143594</v>
      </c>
      <c r="L30" s="204">
        <v>0.16715391229578669</v>
      </c>
      <c r="M30" s="204">
        <v>9.5528804815133275E-2</v>
      </c>
      <c r="N30" s="204">
        <v>9.5528804815133275E-2</v>
      </c>
      <c r="O30" s="204">
        <v>2.1496130696474629</v>
      </c>
      <c r="P30" s="204">
        <v>11.08245915735168</v>
      </c>
      <c r="Q30" s="204">
        <v>26.344711951848669</v>
      </c>
      <c r="R30" s="204">
        <v>50.038177128116928</v>
      </c>
      <c r="S30" s="204">
        <v>67.160361134995696</v>
      </c>
      <c r="T30" s="204">
        <v>76.408512467755799</v>
      </c>
      <c r="U30" s="204">
        <v>68.761049011177988</v>
      </c>
      <c r="V30" s="204">
        <v>59.658383490971623</v>
      </c>
      <c r="W30" s="204">
        <v>58.113929492691312</v>
      </c>
      <c r="X30" s="204">
        <v>57.246689595872738</v>
      </c>
      <c r="Y30" s="204">
        <v>50.525451418744623</v>
      </c>
      <c r="DA30" s="71" t="s">
        <v>2886</v>
      </c>
    </row>
    <row r="31" spans="1:105" ht="12" customHeight="1" x14ac:dyDescent="0.25">
      <c r="A31" s="21" t="s">
        <v>40</v>
      </c>
      <c r="B31" s="207">
        <v>23.043852106620811</v>
      </c>
      <c r="C31" s="207">
        <v>25.451418744625961</v>
      </c>
      <c r="D31" s="207">
        <v>24.419604471195179</v>
      </c>
      <c r="E31" s="207">
        <v>27.343078245915731</v>
      </c>
      <c r="F31" s="207">
        <v>30.86844368013757</v>
      </c>
      <c r="G31" s="207">
        <v>33.361994840928631</v>
      </c>
      <c r="H31" s="207">
        <v>36.887360275150471</v>
      </c>
      <c r="I31" s="207">
        <v>37.747205503009447</v>
      </c>
      <c r="J31" s="207">
        <v>35.081685296646597</v>
      </c>
      <c r="K31" s="207">
        <v>39.380911435941528</v>
      </c>
      <c r="L31" s="207">
        <v>41.014617368873601</v>
      </c>
      <c r="M31" s="207">
        <v>42.820292347377467</v>
      </c>
      <c r="N31" s="207">
        <v>48.15133276010318</v>
      </c>
      <c r="O31" s="207">
        <v>53.740326741186593</v>
      </c>
      <c r="P31" s="207">
        <v>58.5554600171969</v>
      </c>
      <c r="Q31" s="207">
        <v>62.252794496990539</v>
      </c>
      <c r="R31" s="207">
        <v>63.456577815993107</v>
      </c>
      <c r="S31" s="207">
        <v>65.527343078245906</v>
      </c>
      <c r="T31" s="207">
        <v>69.35485812553739</v>
      </c>
      <c r="U31" s="207">
        <v>71.752966466036099</v>
      </c>
      <c r="V31" s="207">
        <v>76.047807394668951</v>
      </c>
      <c r="W31" s="207">
        <v>78.365434221840061</v>
      </c>
      <c r="X31" s="207">
        <v>70.346689595872732</v>
      </c>
      <c r="Y31" s="207">
        <v>65.176526225279446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65.80435104055708</v>
      </c>
      <c r="C33" s="203">
        <f>WWP_emi!C5</f>
        <v>56.314193399385267</v>
      </c>
      <c r="D33" s="203">
        <f>WWP_emi!D5</f>
        <v>52.714932839487503</v>
      </c>
      <c r="E33" s="203">
        <f>WWP_emi!E5</f>
        <v>56.556243360694538</v>
      </c>
      <c r="F33" s="203">
        <f>WWP_emi!F5</f>
        <v>56.40477335944091</v>
      </c>
      <c r="G33" s="203">
        <f>WWP_emi!G5</f>
        <v>60.779215079654691</v>
      </c>
      <c r="H33" s="203">
        <f>WWP_emi!H5</f>
        <v>63.927783359727421</v>
      </c>
      <c r="I33" s="203">
        <f>WWP_emi!I5</f>
        <v>75.136563359661864</v>
      </c>
      <c r="J33" s="203">
        <f>WWP_emi!J5</f>
        <v>83.990501639546338</v>
      </c>
      <c r="K33" s="203">
        <f>WWP_emi!K5</f>
        <v>72.34186463977737</v>
      </c>
      <c r="L33" s="203">
        <f>WWP_emi!L5</f>
        <v>97.791115325789448</v>
      </c>
      <c r="M33" s="203">
        <f>WWP_emi!M5</f>
        <v>98.697644639818733</v>
      </c>
      <c r="N33" s="203">
        <f>WWP_emi!N5</f>
        <v>80.87412671990451</v>
      </c>
      <c r="O33" s="203">
        <f>WWP_emi!O5</f>
        <v>59.6501384399727</v>
      </c>
      <c r="P33" s="203">
        <f>WWP_emi!P5</f>
        <v>61.150725000013743</v>
      </c>
      <c r="Q33" s="203">
        <f>WWP_emi!Q5</f>
        <v>56.134026720034363</v>
      </c>
      <c r="R33" s="203">
        <f>WWP_emi!R5</f>
        <v>61.55444304001557</v>
      </c>
      <c r="S33" s="203">
        <f>WWP_emi!S5</f>
        <v>68.408407343412904</v>
      </c>
      <c r="T33" s="203">
        <f>WWP_emi!T5</f>
        <v>76.178019239997681</v>
      </c>
      <c r="U33" s="203">
        <f>WWP_emi!U5</f>
        <v>57.111976418063321</v>
      </c>
      <c r="V33" s="203">
        <f>WWP_emi!V5</f>
        <v>52.530607599729272</v>
      </c>
      <c r="W33" s="203">
        <f>WWP_emi!W5</f>
        <v>61.232287611922793</v>
      </c>
      <c r="X33" s="203">
        <f>WWP_emi!X5</f>
        <v>46.557757824206128</v>
      </c>
      <c r="Y33" s="203">
        <f>WWP_emi!Y5</f>
        <v>55.223453134435751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166.28086936455045</v>
      </c>
      <c r="C35" s="284">
        <f t="shared" si="5"/>
        <v>200.0888360282342</v>
      </c>
      <c r="D35" s="284">
        <f t="shared" si="5"/>
        <v>142.16776696501614</v>
      </c>
      <c r="E35" s="284">
        <f t="shared" si="5"/>
        <v>151.42128285578937</v>
      </c>
      <c r="F35" s="284">
        <f t="shared" si="5"/>
        <v>182.34262319419852</v>
      </c>
      <c r="G35" s="284">
        <f t="shared" si="5"/>
        <v>200.53620830251083</v>
      </c>
      <c r="H35" s="284">
        <f t="shared" si="5"/>
        <v>269.94508263090654</v>
      </c>
      <c r="I35" s="284">
        <f t="shared" si="5"/>
        <v>198.84541678863462</v>
      </c>
      <c r="J35" s="284">
        <f t="shared" si="5"/>
        <v>316.36775500939279</v>
      </c>
      <c r="K35" s="284">
        <f t="shared" si="5"/>
        <v>512.34991408284554</v>
      </c>
      <c r="L35" s="284">
        <f t="shared" si="5"/>
        <v>394.13208058908981</v>
      </c>
      <c r="M35" s="284">
        <f t="shared" si="5"/>
        <v>424.05086180211879</v>
      </c>
      <c r="N35" s="284">
        <f t="shared" si="5"/>
        <v>449.88573135681395</v>
      </c>
      <c r="O35" s="284">
        <f t="shared" si="5"/>
        <v>486.2911531051854</v>
      </c>
      <c r="P35" s="284">
        <f t="shared" si="5"/>
        <v>534.79956349805502</v>
      </c>
      <c r="Q35" s="284">
        <f t="shared" si="5"/>
        <v>569.70610911032622</v>
      </c>
      <c r="R35" s="284">
        <f t="shared" si="5"/>
        <v>562.49673855007154</v>
      </c>
      <c r="S35" s="284">
        <f t="shared" si="5"/>
        <v>541.32413185815517</v>
      </c>
      <c r="T35" s="284">
        <f t="shared" si="5"/>
        <v>497.40152111784823</v>
      </c>
      <c r="U35" s="284">
        <f t="shared" si="5"/>
        <v>509.73243308910708</v>
      </c>
      <c r="V35" s="284">
        <f t="shared" si="5"/>
        <v>535.30147811160282</v>
      </c>
      <c r="W35" s="284">
        <f t="shared" si="5"/>
        <v>358.21644071443757</v>
      </c>
      <c r="X35" s="284">
        <f t="shared" si="5"/>
        <v>465.78015735903926</v>
      </c>
      <c r="Y35" s="284">
        <f t="shared" si="5"/>
        <v>554.49219651015721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124.16635121602799</v>
      </c>
      <c r="C36" s="344">
        <f t="shared" si="6"/>
        <v>118.81908485023366</v>
      </c>
      <c r="D36" s="344">
        <f t="shared" si="6"/>
        <v>124.76757653104981</v>
      </c>
      <c r="E36" s="344">
        <f t="shared" si="6"/>
        <v>137.51505167952953</v>
      </c>
      <c r="F36" s="344">
        <f t="shared" si="6"/>
        <v>149.60895259320569</v>
      </c>
      <c r="G36" s="344">
        <f t="shared" si="6"/>
        <v>145.53955666894086</v>
      </c>
      <c r="H36" s="344">
        <f t="shared" si="6"/>
        <v>135.15873100424488</v>
      </c>
      <c r="I36" s="344">
        <f t="shared" si="6"/>
        <v>138.86565895518814</v>
      </c>
      <c r="J36" s="344">
        <f t="shared" si="6"/>
        <v>151.50062581690801</v>
      </c>
      <c r="K36" s="344">
        <f t="shared" si="6"/>
        <v>169.74113620264811</v>
      </c>
      <c r="L36" s="344">
        <f t="shared" si="6"/>
        <v>172.65246391315128</v>
      </c>
      <c r="M36" s="344">
        <f t="shared" si="6"/>
        <v>177.03919286140354</v>
      </c>
      <c r="N36" s="344">
        <f t="shared" si="6"/>
        <v>192.15121550228383</v>
      </c>
      <c r="O36" s="344">
        <f t="shared" si="6"/>
        <v>200.40871792545514</v>
      </c>
      <c r="P36" s="344">
        <f t="shared" si="6"/>
        <v>192.49793257338945</v>
      </c>
      <c r="Q36" s="344">
        <f t="shared" si="6"/>
        <v>189.32826560729592</v>
      </c>
      <c r="R36" s="344">
        <f t="shared" si="6"/>
        <v>198.98309626481168</v>
      </c>
      <c r="S36" s="344">
        <f t="shared" si="6"/>
        <v>195.81649866469536</v>
      </c>
      <c r="T36" s="344">
        <f t="shared" si="6"/>
        <v>195.66354361426681</v>
      </c>
      <c r="U36" s="344">
        <f t="shared" si="6"/>
        <v>186.79312230126808</v>
      </c>
      <c r="V36" s="344">
        <f t="shared" si="6"/>
        <v>191.12818539845702</v>
      </c>
      <c r="W36" s="344">
        <f t="shared" si="6"/>
        <v>167.87837833336224</v>
      </c>
      <c r="X36" s="344">
        <f t="shared" si="6"/>
        <v>155.97334992040177</v>
      </c>
      <c r="Y36" s="344">
        <f t="shared" si="6"/>
        <v>162.40565192708951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55.488874621734247</v>
      </c>
      <c r="C37" s="344">
        <f>IF(WWP_ued!C$5=0,"",WWP_ued!C$5/C$5*1000)</f>
        <v>52.386416748720592</v>
      </c>
      <c r="D37" s="344">
        <f>IF(WWP_ued!D$5=0,"",WWP_ued!D$5/D$5*1000)</f>
        <v>55.784248932877318</v>
      </c>
      <c r="E37" s="344">
        <f>IF(WWP_ued!E$5=0,"",WWP_ued!E$5/E$5*1000)</f>
        <v>62.290669717968974</v>
      </c>
      <c r="F37" s="344">
        <f>IF(WWP_ued!F$5=0,"",WWP_ued!F$5/F$5*1000)</f>
        <v>66.515412385863442</v>
      </c>
      <c r="G37" s="344">
        <f>IF(WWP_ued!G$5=0,"",WWP_ued!G$5/G$5*1000)</f>
        <v>64.258663577451458</v>
      </c>
      <c r="H37" s="344">
        <f>IF(WWP_ued!H$5=0,"",WWP_ued!H$5/H$5*1000)</f>
        <v>59.015879028065086</v>
      </c>
      <c r="I37" s="344">
        <f>IF(WWP_ued!I$5=0,"",WWP_ued!I$5/I$5*1000)</f>
        <v>61.445968843978768</v>
      </c>
      <c r="J37" s="344">
        <f>IF(WWP_ued!J$5=0,"",WWP_ued!J$5/J$5*1000)</f>
        <v>66.149146854369192</v>
      </c>
      <c r="K37" s="344">
        <f>IF(WWP_ued!K$5=0,"",WWP_ued!K$5/K$5*1000)</f>
        <v>72.630535541463388</v>
      </c>
      <c r="L37" s="344">
        <f>IF(WWP_ued!L$5=0,"",WWP_ued!L$5/L$5*1000)</f>
        <v>73.654300735899525</v>
      </c>
      <c r="M37" s="344">
        <f>IF(WWP_ued!M$5=0,"",WWP_ued!M$5/M$5*1000)</f>
        <v>75.220114136501081</v>
      </c>
      <c r="N37" s="344">
        <f>IF(WWP_ued!N$5=0,"",WWP_ued!N$5/N$5*1000)</f>
        <v>81.324056122506036</v>
      </c>
      <c r="O37" s="344">
        <f>IF(WWP_ued!O$5=0,"",WWP_ued!O$5/O$5*1000)</f>
        <v>84.90832349292053</v>
      </c>
      <c r="P37" s="344">
        <f>IF(WWP_ued!P$5=0,"",WWP_ued!P$5/P$5*1000)</f>
        <v>81.557610710174714</v>
      </c>
      <c r="Q37" s="344">
        <f>IF(WWP_ued!Q$5=0,"",WWP_ued!Q$5/Q$5*1000)</f>
        <v>80.662567705522719</v>
      </c>
      <c r="R37" s="344">
        <f>IF(WWP_ued!R$5=0,"",WWP_ued!R$5/R$5*1000)</f>
        <v>85.703080301098524</v>
      </c>
      <c r="S37" s="344">
        <f>IF(WWP_ued!S$5=0,"",WWP_ued!S$5/S$5*1000)</f>
        <v>84.805016818564113</v>
      </c>
      <c r="T37" s="344">
        <f>IF(WWP_ued!T$5=0,"",WWP_ued!T$5/T$5*1000)</f>
        <v>85.003044656346262</v>
      </c>
      <c r="U37" s="344">
        <f>IF(WWP_ued!U$5=0,"",WWP_ued!U$5/U$5*1000)</f>
        <v>80.939530937585118</v>
      </c>
      <c r="V37" s="344">
        <f>IF(WWP_ued!V$5=0,"",WWP_ued!V$5/V$5*1000)</f>
        <v>82.604879992665943</v>
      </c>
      <c r="W37" s="344">
        <f>IF(WWP_ued!W$5=0,"",WWP_ued!W$5/W$5*1000)</f>
        <v>72.382639119361755</v>
      </c>
      <c r="X37" s="344">
        <f>IF(WWP_ued!X$5=0,"",WWP_ued!X$5/X$5*1000)</f>
        <v>66.752478459038912</v>
      </c>
      <c r="Y37" s="344">
        <f>IF(WWP_ued!Y$5=0,"",WWP_ued!Y$5/Y$5*1000)</f>
        <v>69.106343772754741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0.79107056187242564</v>
      </c>
      <c r="C38" s="345">
        <f t="shared" si="7"/>
        <v>0.55016457812816888</v>
      </c>
      <c r="D38" s="345">
        <f t="shared" si="7"/>
        <v>0.58858935188483075</v>
      </c>
      <c r="E38" s="345">
        <f t="shared" si="7"/>
        <v>0.61449194949983654</v>
      </c>
      <c r="F38" s="345">
        <f t="shared" si="7"/>
        <v>0.48035030664675266</v>
      </c>
      <c r="G38" s="345">
        <f t="shared" si="7"/>
        <v>0.44617847926152493</v>
      </c>
      <c r="H38" s="345">
        <f t="shared" si="7"/>
        <v>0.39002685957484096</v>
      </c>
      <c r="I38" s="345">
        <f t="shared" si="7"/>
        <v>0.498685561563325</v>
      </c>
      <c r="J38" s="345">
        <f t="shared" si="7"/>
        <v>0.48936906878400094</v>
      </c>
      <c r="K38" s="345">
        <f t="shared" si="7"/>
        <v>0.30145953715612872</v>
      </c>
      <c r="L38" s="345">
        <f t="shared" si="7"/>
        <v>0.34157525329248706</v>
      </c>
      <c r="M38" s="345">
        <f t="shared" si="7"/>
        <v>0.30775964422981417</v>
      </c>
      <c r="N38" s="345">
        <f t="shared" si="7"/>
        <v>0.23447619722848653</v>
      </c>
      <c r="O38" s="345">
        <f t="shared" si="7"/>
        <v>0.16622764043937593</v>
      </c>
      <c r="P38" s="345">
        <f t="shared" si="7"/>
        <v>0.14526907836081396</v>
      </c>
      <c r="Q38" s="345">
        <f t="shared" si="7"/>
        <v>0.12489037937296044</v>
      </c>
      <c r="R38" s="345">
        <f t="shared" si="7"/>
        <v>0.13850759610413618</v>
      </c>
      <c r="S38" s="345">
        <f t="shared" si="7"/>
        <v>0.14715196018615279</v>
      </c>
      <c r="T38" s="345">
        <f t="shared" si="7"/>
        <v>0.15677250740439494</v>
      </c>
      <c r="U38" s="345">
        <f t="shared" si="7"/>
        <v>0.11700740008044151</v>
      </c>
      <c r="V38" s="345">
        <f t="shared" si="7"/>
        <v>0.10479587368759713</v>
      </c>
      <c r="W38" s="345">
        <f t="shared" si="7"/>
        <v>0.11642798736383227</v>
      </c>
      <c r="X38" s="345">
        <f t="shared" si="7"/>
        <v>8.3184351976159004E-2</v>
      </c>
      <c r="Y38" s="345">
        <f t="shared" si="7"/>
        <v>9.6524202022957278E-2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LV: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83.183920894239009</v>
      </c>
      <c r="C5" s="223">
        <v>102.35881341358559</v>
      </c>
      <c r="D5" s="223">
        <v>89.561478933791889</v>
      </c>
      <c r="E5" s="223">
        <v>92.037403267411889</v>
      </c>
      <c r="F5" s="223">
        <v>117.4242476354256</v>
      </c>
      <c r="G5" s="223">
        <v>136.2217540842648</v>
      </c>
      <c r="H5" s="223">
        <v>163.9061049011178</v>
      </c>
      <c r="I5" s="223">
        <v>150.66921754084271</v>
      </c>
      <c r="J5" s="223">
        <v>171.6301805674978</v>
      </c>
      <c r="K5" s="223">
        <v>239.97205503009459</v>
      </c>
      <c r="L5" s="223">
        <v>286.29449699054169</v>
      </c>
      <c r="M5" s="223">
        <v>320.69716251074811</v>
      </c>
      <c r="N5" s="223">
        <v>344.91401547721432</v>
      </c>
      <c r="O5" s="223">
        <v>358.84608770421318</v>
      </c>
      <c r="P5" s="223">
        <v>420.94797936371441</v>
      </c>
      <c r="Q5" s="223">
        <v>449.46638005159059</v>
      </c>
      <c r="R5" s="223">
        <v>444.41203783319008</v>
      </c>
      <c r="S5" s="223">
        <v>464.88274608692723</v>
      </c>
      <c r="T5" s="223">
        <v>485.91440234795999</v>
      </c>
      <c r="U5" s="223">
        <v>488.10567860493762</v>
      </c>
      <c r="V5" s="223">
        <v>501.26599217375872</v>
      </c>
      <c r="W5" s="223">
        <v>525.92412699340616</v>
      </c>
      <c r="X5" s="223">
        <v>559.69370101662605</v>
      </c>
      <c r="Y5" s="223">
        <v>572.12027633547712</v>
      </c>
      <c r="DA5" s="89" t="s">
        <v>2871</v>
      </c>
    </row>
    <row r="6" spans="1:105" ht="12" customHeight="1" x14ac:dyDescent="0.25">
      <c r="A6" s="55" t="s">
        <v>91</v>
      </c>
      <c r="B6" s="259">
        <v>0.97304203691384805</v>
      </c>
      <c r="C6" s="259">
        <v>1.0730965969223181</v>
      </c>
      <c r="D6" s="259">
        <v>1.031433322500098</v>
      </c>
      <c r="E6" s="259">
        <v>1.153379569135756</v>
      </c>
      <c r="F6" s="259">
        <v>1.301755534953138</v>
      </c>
      <c r="G6" s="259">
        <v>1.4093862485105659</v>
      </c>
      <c r="H6" s="259">
        <v>1.5587720192083441</v>
      </c>
      <c r="I6" s="259">
        <v>1.5973386991223131</v>
      </c>
      <c r="J6" s="259">
        <v>1.4968638794921081</v>
      </c>
      <c r="K6" s="259">
        <v>1.678410204206882</v>
      </c>
      <c r="L6" s="259">
        <v>1.7624137622384599</v>
      </c>
      <c r="M6" s="259">
        <v>1.8421705393467691</v>
      </c>
      <c r="N6" s="259">
        <v>2.0499045818215569</v>
      </c>
      <c r="O6" s="259">
        <v>2.2586508717708278</v>
      </c>
      <c r="P6" s="259">
        <v>2.4571422403754619</v>
      </c>
      <c r="Q6" s="259">
        <v>2.60270891175526</v>
      </c>
      <c r="R6" s="259">
        <v>2.6572901441642629</v>
      </c>
      <c r="S6" s="259">
        <v>2.7508160135983721</v>
      </c>
      <c r="T6" s="259">
        <v>2.916755438317137</v>
      </c>
      <c r="U6" s="259">
        <v>2.989349044489944</v>
      </c>
      <c r="V6" s="259">
        <v>3.1592432443742422</v>
      </c>
      <c r="W6" s="259">
        <v>3.2624467891780178</v>
      </c>
      <c r="X6" s="259">
        <v>2.9181334542424029</v>
      </c>
      <c r="Y6" s="259">
        <v>2.7212501709593</v>
      </c>
      <c r="DA6" s="67" t="s">
        <v>2888</v>
      </c>
    </row>
    <row r="7" spans="1:105" ht="12" customHeight="1" x14ac:dyDescent="0.25">
      <c r="A7" s="173" t="s">
        <v>92</v>
      </c>
      <c r="B7" s="224">
        <v>1.057654387949835</v>
      </c>
      <c r="C7" s="224">
        <v>1.1664093444807799</v>
      </c>
      <c r="D7" s="224">
        <v>1.121123176630541</v>
      </c>
      <c r="E7" s="224">
        <v>1.253673444712778</v>
      </c>
      <c r="F7" s="224">
        <v>1.4149516684273249</v>
      </c>
      <c r="G7" s="224">
        <v>1.5319415744680069</v>
      </c>
      <c r="H7" s="224">
        <v>1.6943174121829829</v>
      </c>
      <c r="I7" s="224">
        <v>1.736237716437296</v>
      </c>
      <c r="J7" s="224">
        <v>1.6270259559696829</v>
      </c>
      <c r="K7" s="224">
        <v>1.8243589176161761</v>
      </c>
      <c r="L7" s="224">
        <v>1.9156671328678909</v>
      </c>
      <c r="M7" s="224">
        <v>2.002359281898662</v>
      </c>
      <c r="N7" s="224">
        <v>2.2281571541538669</v>
      </c>
      <c r="O7" s="224">
        <v>2.4550552954030742</v>
      </c>
      <c r="P7" s="224">
        <v>2.6708067830168081</v>
      </c>
      <c r="Q7" s="224">
        <v>2.829031425820935</v>
      </c>
      <c r="R7" s="224">
        <v>2.888358852352459</v>
      </c>
      <c r="S7" s="224">
        <v>2.9900174060851872</v>
      </c>
      <c r="T7" s="224">
        <v>3.1703863459968882</v>
      </c>
      <c r="U7" s="224">
        <v>3.249292439662983</v>
      </c>
      <c r="V7" s="224">
        <v>3.4339600482328718</v>
      </c>
      <c r="W7" s="224">
        <v>3.546137814323933</v>
      </c>
      <c r="X7" s="224">
        <v>3.1718841893939169</v>
      </c>
      <c r="Y7" s="224">
        <v>2.9578806206079351</v>
      </c>
      <c r="DA7" s="177" t="s">
        <v>2889</v>
      </c>
    </row>
    <row r="8" spans="1:105" ht="12" customHeight="1" x14ac:dyDescent="0.25">
      <c r="A8" s="173" t="s">
        <v>93</v>
      </c>
      <c r="B8" s="224">
        <v>2.6229828821155898</v>
      </c>
      <c r="C8" s="224">
        <v>2.8926951743123341</v>
      </c>
      <c r="D8" s="224">
        <v>2.7803854780437418</v>
      </c>
      <c r="E8" s="224">
        <v>3.1091101428876899</v>
      </c>
      <c r="F8" s="224">
        <v>3.5090801376997649</v>
      </c>
      <c r="G8" s="224">
        <v>3.7992151046806568</v>
      </c>
      <c r="H8" s="224">
        <v>4.2019071822137972</v>
      </c>
      <c r="I8" s="224">
        <v>4.3058695367644946</v>
      </c>
      <c r="J8" s="224">
        <v>4.0350243708048126</v>
      </c>
      <c r="K8" s="224">
        <v>4.5244101156881156</v>
      </c>
      <c r="L8" s="224">
        <v>4.7508544895123714</v>
      </c>
      <c r="M8" s="224">
        <v>4.9658510191086824</v>
      </c>
      <c r="N8" s="224">
        <v>5.5258297423015899</v>
      </c>
      <c r="O8" s="224">
        <v>6.0885371325996216</v>
      </c>
      <c r="P8" s="224">
        <v>6.6236008218816824</v>
      </c>
      <c r="Q8" s="224">
        <v>7.0159979360359168</v>
      </c>
      <c r="R8" s="224">
        <v>7.1631299538340976</v>
      </c>
      <c r="S8" s="224">
        <v>7.4152431670912629</v>
      </c>
      <c r="T8" s="224">
        <v>7.8625581380722824</v>
      </c>
      <c r="U8" s="224">
        <v>8.0582452503641981</v>
      </c>
      <c r="V8" s="224">
        <v>8.5162209196175223</v>
      </c>
      <c r="W8" s="224">
        <v>8.7944217795233541</v>
      </c>
      <c r="X8" s="224">
        <v>7.8662727896969118</v>
      </c>
      <c r="Y8" s="224">
        <v>7.3355439391076773</v>
      </c>
      <c r="DA8" s="177" t="s">
        <v>2890</v>
      </c>
    </row>
    <row r="9" spans="1:105" ht="12" customHeight="1" x14ac:dyDescent="0.25">
      <c r="A9" s="173" t="s">
        <v>94</v>
      </c>
      <c r="B9" s="224">
        <v>8.038173348418745</v>
      </c>
      <c r="C9" s="224">
        <v>8.8647110180539297</v>
      </c>
      <c r="D9" s="224">
        <v>8.520536142392114</v>
      </c>
      <c r="E9" s="224">
        <v>9.5279181798171138</v>
      </c>
      <c r="F9" s="224">
        <v>10.753632680047669</v>
      </c>
      <c r="G9" s="224">
        <v>11.64275596595685</v>
      </c>
      <c r="H9" s="224">
        <v>12.876812332590671</v>
      </c>
      <c r="I9" s="224">
        <v>13.19540664492345</v>
      </c>
      <c r="J9" s="224">
        <v>12.365397265369589</v>
      </c>
      <c r="K9" s="224">
        <v>13.86512777388293</v>
      </c>
      <c r="L9" s="224">
        <v>14.559070209795969</v>
      </c>
      <c r="M9" s="224">
        <v>15.21793054242983</v>
      </c>
      <c r="N9" s="224">
        <v>16.933994371569391</v>
      </c>
      <c r="O9" s="224">
        <v>18.658420245063361</v>
      </c>
      <c r="P9" s="224">
        <v>20.298131550927732</v>
      </c>
      <c r="Q9" s="224">
        <v>21.500638836239101</v>
      </c>
      <c r="R9" s="224">
        <v>21.951527277878689</v>
      </c>
      <c r="S9" s="224">
        <v>22.724132286247421</v>
      </c>
      <c r="T9" s="224">
        <v>24.094936229576351</v>
      </c>
      <c r="U9" s="224">
        <v>24.694622541438669</v>
      </c>
      <c r="V9" s="224">
        <v>26.09809636656983</v>
      </c>
      <c r="W9" s="224">
        <v>26.950647388861881</v>
      </c>
      <c r="X9" s="224">
        <v>24.10631983939377</v>
      </c>
      <c r="Y9" s="224">
        <v>22.479892716620299</v>
      </c>
      <c r="DA9" s="177" t="s">
        <v>2891</v>
      </c>
    </row>
    <row r="10" spans="1:105" ht="12" customHeight="1" x14ac:dyDescent="0.25">
      <c r="A10" s="56" t="s">
        <v>95</v>
      </c>
      <c r="B10" s="260">
        <v>1.70174882052558</v>
      </c>
      <c r="C10" s="260">
        <v>1.939452296859985</v>
      </c>
      <c r="D10" s="260">
        <v>1.8005440909515891</v>
      </c>
      <c r="E10" s="260">
        <v>1.9392021953239</v>
      </c>
      <c r="F10" s="260">
        <v>2.2939370559418708</v>
      </c>
      <c r="G10" s="260">
        <v>2.5570710098066929</v>
      </c>
      <c r="H10" s="260">
        <v>2.9135193141989419</v>
      </c>
      <c r="I10" s="260">
        <v>2.8863701479546791</v>
      </c>
      <c r="J10" s="260">
        <v>3.0547898640225588</v>
      </c>
      <c r="K10" s="260">
        <v>3.6764730233638558</v>
      </c>
      <c r="L10" s="260">
        <v>4.4328087442347384</v>
      </c>
      <c r="M10" s="260">
        <v>4.8202879271762216</v>
      </c>
      <c r="N10" s="260">
        <v>4.639298472334267</v>
      </c>
      <c r="O10" s="260">
        <v>4.4432608809778351</v>
      </c>
      <c r="P10" s="260">
        <v>4.8024103149842858</v>
      </c>
      <c r="Q10" s="260">
        <v>4.9354674985998752</v>
      </c>
      <c r="R10" s="260">
        <v>5.0916001719828596</v>
      </c>
      <c r="S10" s="260">
        <v>5.3970616435498284</v>
      </c>
      <c r="T10" s="260">
        <v>5.8036670457070443</v>
      </c>
      <c r="U10" s="260">
        <v>5.5293529504983718</v>
      </c>
      <c r="V10" s="260">
        <v>5.730779995126877</v>
      </c>
      <c r="W10" s="260">
        <v>6.0048523114851946</v>
      </c>
      <c r="X10" s="260">
        <v>5.2997773336933829</v>
      </c>
      <c r="Y10" s="260">
        <v>5.1883822583836618</v>
      </c>
      <c r="DA10" s="68" t="s">
        <v>2892</v>
      </c>
    </row>
    <row r="11" spans="1:105" ht="12" customHeight="1" x14ac:dyDescent="0.25">
      <c r="A11" s="37" t="s">
        <v>159</v>
      </c>
      <c r="B11" s="226">
        <v>0.1888454939183504</v>
      </c>
      <c r="C11" s="226">
        <v>0.1830698532213387</v>
      </c>
      <c r="D11" s="226">
        <v>0.14910038639380591</v>
      </c>
      <c r="E11" s="226">
        <v>0.15579385327924061</v>
      </c>
      <c r="F11" s="226">
        <v>0.19981877251045271</v>
      </c>
      <c r="G11" s="226">
        <v>0.1798502413136128</v>
      </c>
      <c r="H11" s="226">
        <v>0.25835064993333567</v>
      </c>
      <c r="I11" s="226">
        <v>0.21316831089494301</v>
      </c>
      <c r="J11" s="226">
        <v>0.33441188487491202</v>
      </c>
      <c r="K11" s="226">
        <v>0.38418987717080622</v>
      </c>
      <c r="L11" s="226">
        <v>0.33971931973212299</v>
      </c>
      <c r="M11" s="226">
        <v>0.45378500657717802</v>
      </c>
      <c r="N11" s="226">
        <v>0.74085422267085743</v>
      </c>
      <c r="O11" s="226">
        <v>0.55905178275976264</v>
      </c>
      <c r="P11" s="226">
        <v>0.7307447394549057</v>
      </c>
      <c r="Q11" s="226">
        <v>0.59644181133394758</v>
      </c>
      <c r="R11" s="226">
        <v>0.68742232695604888</v>
      </c>
      <c r="S11" s="226">
        <v>0.75634706608877456</v>
      </c>
      <c r="T11" s="226">
        <v>0.77095755981585823</v>
      </c>
      <c r="U11" s="226">
        <v>0.57028079487886296</v>
      </c>
      <c r="V11" s="226">
        <v>0.48506075194041981</v>
      </c>
      <c r="W11" s="226">
        <v>0.61000151737430341</v>
      </c>
      <c r="X11" s="226">
        <v>0.49260491752921098</v>
      </c>
      <c r="Y11" s="226">
        <v>0.71098039902299026</v>
      </c>
      <c r="DA11" s="69" t="s">
        <v>2893</v>
      </c>
    </row>
    <row r="12" spans="1:105" ht="12" customHeight="1" x14ac:dyDescent="0.25">
      <c r="A12" s="37" t="s">
        <v>35</v>
      </c>
      <c r="B12" s="226">
        <v>0.44880164913492798</v>
      </c>
      <c r="C12" s="226">
        <v>0.54481613135917628</v>
      </c>
      <c r="D12" s="226">
        <v>0.53057264015079941</v>
      </c>
      <c r="E12" s="226">
        <v>0.49367015561083771</v>
      </c>
      <c r="F12" s="226">
        <v>0.63063419493801143</v>
      </c>
      <c r="G12" s="226">
        <v>0.85142295087145947</v>
      </c>
      <c r="H12" s="226">
        <v>0.97843512149829692</v>
      </c>
      <c r="I12" s="226">
        <v>1.0077940614038881</v>
      </c>
      <c r="J12" s="226">
        <v>1.450895288247408</v>
      </c>
      <c r="K12" s="226">
        <v>1.8244689917158361</v>
      </c>
      <c r="L12" s="226">
        <v>2.8891001434506252</v>
      </c>
      <c r="M12" s="226">
        <v>3.1584402252275021</v>
      </c>
      <c r="N12" s="226">
        <v>2.0517822036011668</v>
      </c>
      <c r="O12" s="226">
        <v>1.1638594831053291</v>
      </c>
      <c r="P12" s="226">
        <v>1.0198437997099541</v>
      </c>
      <c r="Q12" s="226">
        <v>0.87803066843975719</v>
      </c>
      <c r="R12" s="226">
        <v>0.97231835446287929</v>
      </c>
      <c r="S12" s="226">
        <v>1.1642738034853379</v>
      </c>
      <c r="T12" s="226">
        <v>1.483715677911805</v>
      </c>
      <c r="U12" s="226">
        <v>0.64716102507752538</v>
      </c>
      <c r="V12" s="226">
        <v>0.47618721721928597</v>
      </c>
      <c r="W12" s="226">
        <v>0.63392902021947539</v>
      </c>
      <c r="X12" s="226">
        <v>0.28300838172044612</v>
      </c>
      <c r="Y12" s="226">
        <v>0.67545663753488616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8.6443421407728274E-2</v>
      </c>
      <c r="T14" s="226">
        <v>7.9836569800457474E-2</v>
      </c>
      <c r="U14" s="226">
        <v>8.444042781007613E-2</v>
      </c>
      <c r="V14" s="226">
        <v>8.4908768772416363E-2</v>
      </c>
      <c r="W14" s="226">
        <v>8.99051533382004E-2</v>
      </c>
      <c r="X14" s="226">
        <v>9.4302908286458431E-2</v>
      </c>
      <c r="Y14" s="226">
        <v>9.4910901255924565E-2</v>
      </c>
      <c r="DA14" s="69" t="s">
        <v>2896</v>
      </c>
    </row>
    <row r="15" spans="1:105" ht="12" customHeight="1" x14ac:dyDescent="0.25">
      <c r="A15" s="37" t="s">
        <v>40</v>
      </c>
      <c r="B15" s="226">
        <v>1.0641016774723011</v>
      </c>
      <c r="C15" s="226">
        <v>1.21156631227947</v>
      </c>
      <c r="D15" s="226">
        <v>1.1208710644069839</v>
      </c>
      <c r="E15" s="226">
        <v>1.289738186433822</v>
      </c>
      <c r="F15" s="226">
        <v>1.4634840884934071</v>
      </c>
      <c r="G15" s="226">
        <v>1.5257978176216209</v>
      </c>
      <c r="H15" s="226">
        <v>1.6767335427673089</v>
      </c>
      <c r="I15" s="226">
        <v>1.6654077756558481</v>
      </c>
      <c r="J15" s="226">
        <v>1.2694826909002379</v>
      </c>
      <c r="K15" s="226">
        <v>1.4678141544772141</v>
      </c>
      <c r="L15" s="226">
        <v>1.2039892810519901</v>
      </c>
      <c r="M15" s="226">
        <v>1.208062695371543</v>
      </c>
      <c r="N15" s="226">
        <v>1.846662046062242</v>
      </c>
      <c r="O15" s="226">
        <v>2.720349615112744</v>
      </c>
      <c r="P15" s="226">
        <v>3.0518217758194268</v>
      </c>
      <c r="Q15" s="226">
        <v>3.46099501882617</v>
      </c>
      <c r="R15" s="226">
        <v>3.4318594905639319</v>
      </c>
      <c r="S15" s="226">
        <v>3.389997352567987</v>
      </c>
      <c r="T15" s="226">
        <v>3.4691572381789242</v>
      </c>
      <c r="U15" s="226">
        <v>4.2274707027319076</v>
      </c>
      <c r="V15" s="226">
        <v>4.6846232571947546</v>
      </c>
      <c r="W15" s="226">
        <v>4.6710166205532149</v>
      </c>
      <c r="X15" s="226">
        <v>4.4298611261572676</v>
      </c>
      <c r="Y15" s="226">
        <v>3.707034320569861</v>
      </c>
      <c r="DA15" s="69" t="s">
        <v>2897</v>
      </c>
    </row>
    <row r="16" spans="1:105" ht="12" customHeight="1" x14ac:dyDescent="0.25">
      <c r="A16" s="57" t="s">
        <v>2898</v>
      </c>
      <c r="B16" s="261">
        <v>50.898759706910731</v>
      </c>
      <c r="C16" s="261">
        <v>65.523554306584785</v>
      </c>
      <c r="D16" s="261">
        <v>55.26822107404665</v>
      </c>
      <c r="E16" s="261">
        <v>54.84907658782469</v>
      </c>
      <c r="F16" s="261">
        <v>73.696098028916168</v>
      </c>
      <c r="G16" s="261">
        <v>87.643803621094904</v>
      </c>
      <c r="H16" s="261">
        <v>108.56187277704289</v>
      </c>
      <c r="I16" s="261">
        <v>95.966329180264026</v>
      </c>
      <c r="J16" s="261">
        <v>115.9519257674371</v>
      </c>
      <c r="K16" s="261">
        <v>172.21394652621231</v>
      </c>
      <c r="L16" s="261">
        <v>209.84896227261271</v>
      </c>
      <c r="M16" s="261">
        <v>238.21585747100201</v>
      </c>
      <c r="N16" s="261">
        <v>256.97520125610242</v>
      </c>
      <c r="O16" s="261">
        <v>267.31515323623171</v>
      </c>
      <c r="P16" s="261">
        <v>319.20251146099901</v>
      </c>
      <c r="Q16" s="261">
        <v>342.66756572432598</v>
      </c>
      <c r="R16" s="261">
        <v>336.03258182856791</v>
      </c>
      <c r="S16" s="261">
        <v>351.63855388290182</v>
      </c>
      <c r="T16" s="261">
        <v>365.77023700427759</v>
      </c>
      <c r="U16" s="261">
        <v>369.43033948477017</v>
      </c>
      <c r="V16" s="261">
        <v>378.52389934814971</v>
      </c>
      <c r="W16" s="261">
        <v>397.2790409528277</v>
      </c>
      <c r="X16" s="261">
        <v>439.19307733188009</v>
      </c>
      <c r="Y16" s="261">
        <v>452.73740281124458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0.12723256517403711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1.495017029049951E-2</v>
      </c>
      <c r="T17" s="229">
        <v>0</v>
      </c>
      <c r="U17" s="229">
        <v>5.8762395215808352E-2</v>
      </c>
      <c r="V17" s="229">
        <v>3.2673192435759973E-2</v>
      </c>
      <c r="W17" s="229">
        <v>0.1127621819517988</v>
      </c>
      <c r="X17" s="229">
        <v>5.571076703464041E-2</v>
      </c>
      <c r="Y17" s="229">
        <v>1.8453602266359791E-2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0.44297654150369098</v>
      </c>
      <c r="O19" s="229">
        <v>0.32407545871347399</v>
      </c>
      <c r="P19" s="229">
        <v>0.26739556005319032</v>
      </c>
      <c r="Q19" s="229">
        <v>0.22356064004732101</v>
      </c>
      <c r="R19" s="229">
        <v>0.25487370680078592</v>
      </c>
      <c r="S19" s="229">
        <v>0.15065008013925821</v>
      </c>
      <c r="T19" s="229">
        <v>0.18229417855753649</v>
      </c>
      <c r="U19" s="229">
        <v>0.15715340277214571</v>
      </c>
      <c r="V19" s="229">
        <v>0.1117177107050336</v>
      </c>
      <c r="W19" s="229">
        <v>0.13778927761440091</v>
      </c>
      <c r="X19" s="229">
        <v>9.1754890040183723E-2</v>
      </c>
      <c r="Y19" s="229">
        <v>0.1982444129186082</v>
      </c>
      <c r="DA19" s="73" t="s">
        <v>2902</v>
      </c>
    </row>
    <row r="20" spans="1:105" ht="12" customHeight="1" x14ac:dyDescent="0.25">
      <c r="A20" s="46" t="s">
        <v>159</v>
      </c>
      <c r="B20" s="229">
        <v>3.570733214596264</v>
      </c>
      <c r="C20" s="229">
        <v>2.4807355396376192</v>
      </c>
      <c r="D20" s="229">
        <v>2.7095368064139</v>
      </c>
      <c r="E20" s="229">
        <v>3.4953599607156778</v>
      </c>
      <c r="F20" s="229">
        <v>3.1605883336977389</v>
      </c>
      <c r="G20" s="229">
        <v>2.4459418341496661</v>
      </c>
      <c r="H20" s="229">
        <v>2.8270265243686379</v>
      </c>
      <c r="I20" s="229">
        <v>3.2112205742598938</v>
      </c>
      <c r="J20" s="229">
        <v>3.691661231402223</v>
      </c>
      <c r="K20" s="229">
        <v>2.3728129183455229</v>
      </c>
      <c r="L20" s="229">
        <v>1.971378564451731</v>
      </c>
      <c r="M20" s="229">
        <v>2.3277355272637248</v>
      </c>
      <c r="N20" s="229">
        <v>3.0047419360761922</v>
      </c>
      <c r="O20" s="229">
        <v>1.950017826438643</v>
      </c>
      <c r="P20" s="229">
        <v>2.0657403796754199</v>
      </c>
      <c r="Q20" s="229">
        <v>1.546109718204836</v>
      </c>
      <c r="R20" s="229">
        <v>1.9791553486138891</v>
      </c>
      <c r="S20" s="229">
        <v>2.2242936433583278</v>
      </c>
      <c r="T20" s="229">
        <v>2.429785506791128</v>
      </c>
      <c r="U20" s="229">
        <v>1.5877500172061041</v>
      </c>
      <c r="V20" s="229">
        <v>1.3786138225302289</v>
      </c>
      <c r="W20" s="229">
        <v>1.729654096573694</v>
      </c>
      <c r="X20" s="229">
        <v>0.87510589738004696</v>
      </c>
      <c r="Y20" s="229">
        <v>1.1387308272829439</v>
      </c>
      <c r="DA20" s="73" t="s">
        <v>2903</v>
      </c>
    </row>
    <row r="21" spans="1:105" ht="12" customHeight="1" x14ac:dyDescent="0.25">
      <c r="A21" s="46" t="s">
        <v>32</v>
      </c>
      <c r="B21" s="229">
        <v>3.543789697395558</v>
      </c>
      <c r="C21" s="229">
        <v>1.241195996667255</v>
      </c>
      <c r="D21" s="229">
        <v>0.67194804618990844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1.8690442049139719</v>
      </c>
      <c r="C22" s="229">
        <v>2.7839197876666639</v>
      </c>
      <c r="D22" s="229">
        <v>0.97214478985473907</v>
      </c>
      <c r="E22" s="229">
        <v>0.97150846535519852</v>
      </c>
      <c r="F22" s="229">
        <v>0.97150846533130153</v>
      </c>
      <c r="G22" s="229">
        <v>0.97150846533582524</v>
      </c>
      <c r="H22" s="229">
        <v>0.97150846533717716</v>
      </c>
      <c r="I22" s="229">
        <v>0.97150846533727186</v>
      </c>
      <c r="J22" s="229">
        <v>0.97150846533609747</v>
      </c>
      <c r="K22" s="229">
        <v>0</v>
      </c>
      <c r="L22" s="229">
        <v>0.97150846533982582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0.33589980752688992</v>
      </c>
      <c r="T22" s="229">
        <v>0.21762298683250419</v>
      </c>
      <c r="U22" s="229">
        <v>0.14182082804172991</v>
      </c>
      <c r="V22" s="229">
        <v>8.6460594549262818E-2</v>
      </c>
      <c r="W22" s="229">
        <v>7.7711132359375656E-2</v>
      </c>
      <c r="X22" s="229">
        <v>8.4551620980633554E-2</v>
      </c>
      <c r="Y22" s="229">
        <v>8.0654133277872422E-2</v>
      </c>
      <c r="DA22" s="73" t="s">
        <v>2905</v>
      </c>
    </row>
    <row r="23" spans="1:105" ht="12" customHeight="1" x14ac:dyDescent="0.25">
      <c r="A23" s="46" t="s">
        <v>35</v>
      </c>
      <c r="B23" s="229">
        <v>8.4860428601200724</v>
      </c>
      <c r="C23" s="229">
        <v>7.3826723288870237</v>
      </c>
      <c r="D23" s="229">
        <v>9.6418670114493512</v>
      </c>
      <c r="E23" s="229">
        <v>11.075885597550259</v>
      </c>
      <c r="F23" s="229">
        <v>9.9749140399092422</v>
      </c>
      <c r="G23" s="229">
        <v>11.579250596946689</v>
      </c>
      <c r="H23" s="229">
        <v>10.70661924621937</v>
      </c>
      <c r="I23" s="229">
        <v>15.18166096550835</v>
      </c>
      <c r="J23" s="229">
        <v>16.01681677207921</v>
      </c>
      <c r="K23" s="229">
        <v>11.268187554924809</v>
      </c>
      <c r="L23" s="229">
        <v>16.76534056951494</v>
      </c>
      <c r="M23" s="229">
        <v>16.201534683694959</v>
      </c>
      <c r="N23" s="229">
        <v>8.3215777709000527</v>
      </c>
      <c r="O23" s="229">
        <v>4.0596359935056912</v>
      </c>
      <c r="P23" s="229">
        <v>2.8829937518181321</v>
      </c>
      <c r="Q23" s="229">
        <v>2.276050611409123</v>
      </c>
      <c r="R23" s="229">
        <v>2.7993985594152799</v>
      </c>
      <c r="S23" s="229">
        <v>3.423939797390716</v>
      </c>
      <c r="T23" s="229">
        <v>4.6761469609947799</v>
      </c>
      <c r="U23" s="229">
        <v>1.80179647978541</v>
      </c>
      <c r="V23" s="229">
        <v>1.3533939349752779</v>
      </c>
      <c r="W23" s="229">
        <v>1.797500326686486</v>
      </c>
      <c r="X23" s="229">
        <v>0.50276051870078975</v>
      </c>
      <c r="Y23" s="229">
        <v>1.0818347407478739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32.545374508129854</v>
      </c>
      <c r="C25" s="229">
        <v>50.2872953142341</v>
      </c>
      <c r="D25" s="229">
        <v>39.593543544780921</v>
      </c>
      <c r="E25" s="229">
        <v>35.726997122826127</v>
      </c>
      <c r="F25" s="229">
        <v>56.650540543244659</v>
      </c>
      <c r="G25" s="229">
        <v>70.41551262285644</v>
      </c>
      <c r="H25" s="229">
        <v>93.349682455610775</v>
      </c>
      <c r="I25" s="229">
        <v>76.04960948928148</v>
      </c>
      <c r="J25" s="229">
        <v>94.962606039925319</v>
      </c>
      <c r="K25" s="229">
        <v>158.26361279424711</v>
      </c>
      <c r="L25" s="229">
        <v>189.8588752490671</v>
      </c>
      <c r="M25" s="229">
        <v>219.59821769192541</v>
      </c>
      <c r="N25" s="229">
        <v>245.11753543950459</v>
      </c>
      <c r="O25" s="229">
        <v>258.99290982350789</v>
      </c>
      <c r="P25" s="229">
        <v>303.73447784041292</v>
      </c>
      <c r="Q25" s="229">
        <v>314.25149047374231</v>
      </c>
      <c r="R25" s="229">
        <v>284.71099944428141</v>
      </c>
      <c r="S25" s="229">
        <v>283.36167329348677</v>
      </c>
      <c r="T25" s="229">
        <v>287.58217523222919</v>
      </c>
      <c r="U25" s="229">
        <v>302.07518210627012</v>
      </c>
      <c r="V25" s="229">
        <v>320.37364824904307</v>
      </c>
      <c r="W25" s="229">
        <v>339.66493972876839</v>
      </c>
      <c r="X25" s="229">
        <v>384.62675557107849</v>
      </c>
      <c r="Y25" s="229">
        <v>403.48057394135458</v>
      </c>
      <c r="DA25" s="73" t="s">
        <v>2908</v>
      </c>
    </row>
    <row r="26" spans="1:105" ht="12" customHeight="1" x14ac:dyDescent="0.25">
      <c r="A26" s="46" t="s">
        <v>39</v>
      </c>
      <c r="B26" s="229">
        <v>0.88377522175500667</v>
      </c>
      <c r="C26" s="229">
        <v>1.347735339492113</v>
      </c>
      <c r="D26" s="229">
        <v>1.6791808753578299</v>
      </c>
      <c r="E26" s="229">
        <v>3.5793254413774291</v>
      </c>
      <c r="F26" s="229">
        <v>2.9385466467332249</v>
      </c>
      <c r="G26" s="229">
        <v>2.23159010180628</v>
      </c>
      <c r="H26" s="229">
        <v>0.70703608550697272</v>
      </c>
      <c r="I26" s="229">
        <v>0.55232968587702735</v>
      </c>
      <c r="J26" s="229">
        <v>0.30933325869429201</v>
      </c>
      <c r="K26" s="229">
        <v>0.30933325869484629</v>
      </c>
      <c r="L26" s="229">
        <v>0.15462685906505819</v>
      </c>
      <c r="M26" s="229">
        <v>8.8369568117930036E-2</v>
      </c>
      <c r="N26" s="229">
        <v>8.8369568117934089E-2</v>
      </c>
      <c r="O26" s="229">
        <v>1.988514134065976</v>
      </c>
      <c r="P26" s="229">
        <v>10.251903929039379</v>
      </c>
      <c r="Q26" s="229">
        <v>24.370354280922388</v>
      </c>
      <c r="R26" s="229">
        <v>46.288154769456597</v>
      </c>
      <c r="S26" s="229">
        <v>62.127147090709343</v>
      </c>
      <c r="T26" s="229">
        <v>70.682212138872444</v>
      </c>
      <c r="U26" s="229">
        <v>63.607874255478947</v>
      </c>
      <c r="V26" s="229">
        <v>55.187391843911087</v>
      </c>
      <c r="W26" s="229">
        <v>53.758684208873511</v>
      </c>
      <c r="X26" s="229">
        <v>52.956438066665307</v>
      </c>
      <c r="Y26" s="229">
        <v>46.738911153396337</v>
      </c>
      <c r="DA26" s="73" t="s">
        <v>2909</v>
      </c>
    </row>
    <row r="27" spans="1:105" ht="12" customHeight="1" x14ac:dyDescent="0.25">
      <c r="A27" s="57" t="s">
        <v>2910</v>
      </c>
      <c r="B27" s="261">
        <v>4.9498225356052288</v>
      </c>
      <c r="C27" s="261">
        <v>5.4587957321700546</v>
      </c>
      <c r="D27" s="261">
        <v>5.246856466630935</v>
      </c>
      <c r="E27" s="261">
        <v>5.8671917212558036</v>
      </c>
      <c r="F27" s="261">
        <v>6.62197380823988</v>
      </c>
      <c r="G27" s="261">
        <v>7.1694865685102753</v>
      </c>
      <c r="H27" s="261">
        <v>7.9294054890163634</v>
      </c>
      <c r="I27" s="261">
        <v>8.1255925129265467</v>
      </c>
      <c r="J27" s="261">
        <v>7.6144814739381186</v>
      </c>
      <c r="K27" s="261">
        <v>8.5379997344437033</v>
      </c>
      <c r="L27" s="261">
        <v>8.9653221818217332</v>
      </c>
      <c r="M27" s="261">
        <v>9.3710414392857402</v>
      </c>
      <c r="N27" s="261">
        <v>10.427775481440101</v>
      </c>
      <c r="O27" s="261">
        <v>11.489658782486391</v>
      </c>
      <c r="P27" s="261">
        <v>12.499375744518661</v>
      </c>
      <c r="Q27" s="261">
        <v>13.23986707284198</v>
      </c>
      <c r="R27" s="261">
        <v>13.517519429009511</v>
      </c>
      <c r="S27" s="261">
        <v>13.993281460478681</v>
      </c>
      <c r="T27" s="261">
        <v>14.83740809926544</v>
      </c>
      <c r="U27" s="261">
        <v>15.20668861762277</v>
      </c>
      <c r="V27" s="261">
        <v>16.07093302572984</v>
      </c>
      <c r="W27" s="261">
        <v>16.595924971036009</v>
      </c>
      <c r="X27" s="261">
        <v>14.84441800636354</v>
      </c>
      <c r="Y27" s="261">
        <v>13.84288130444514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9.026723693364346</v>
      </c>
      <c r="C28" s="261">
        <f t="shared" si="0"/>
        <v>11.122518114671356</v>
      </c>
      <c r="D28" s="261">
        <f t="shared" si="0"/>
        <v>9.6424296319806277</v>
      </c>
      <c r="E28" s="261">
        <f t="shared" si="0"/>
        <v>9.6972538035053333</v>
      </c>
      <c r="F28" s="261">
        <f t="shared" si="0"/>
        <v>12.595233625349229</v>
      </c>
      <c r="G28" s="261">
        <f t="shared" si="0"/>
        <v>14.797459059186094</v>
      </c>
      <c r="H28" s="261">
        <f t="shared" si="0"/>
        <v>17.897813041727257</v>
      </c>
      <c r="I28" s="261">
        <f t="shared" si="0"/>
        <v>16.429215571285578</v>
      </c>
      <c r="J28" s="261">
        <f t="shared" si="0"/>
        <v>19.462072711846407</v>
      </c>
      <c r="K28" s="261">
        <f t="shared" si="0"/>
        <v>26.898281765232568</v>
      </c>
      <c r="L28" s="261">
        <f t="shared" si="0"/>
        <v>32.96836473843404</v>
      </c>
      <c r="M28" s="261">
        <f t="shared" si="0"/>
        <v>36.849731172624011</v>
      </c>
      <c r="N28" s="261">
        <f t="shared" si="0"/>
        <v>37.886107895675003</v>
      </c>
      <c r="O28" s="261">
        <f t="shared" si="0"/>
        <v>37.049718578216385</v>
      </c>
      <c r="P28" s="261">
        <f t="shared" si="0"/>
        <v>42.507742058995838</v>
      </c>
      <c r="Q28" s="261">
        <f t="shared" si="0"/>
        <v>44.203159920152771</v>
      </c>
      <c r="R28" s="261">
        <f t="shared" si="0"/>
        <v>44.418481047532445</v>
      </c>
      <c r="S28" s="261">
        <f t="shared" si="0"/>
        <v>46.905791796609741</v>
      </c>
      <c r="T28" s="261">
        <f t="shared" si="0"/>
        <v>49.722951948405118</v>
      </c>
      <c r="U28" s="261">
        <f t="shared" si="0"/>
        <v>46.920207381433841</v>
      </c>
      <c r="V28" s="261">
        <f t="shared" si="0"/>
        <v>47.021712711418978</v>
      </c>
      <c r="W28" s="261">
        <f t="shared" si="0"/>
        <v>50.364271252668566</v>
      </c>
      <c r="X28" s="261">
        <f t="shared" si="0"/>
        <v>50.552771556501483</v>
      </c>
      <c r="Y28" s="261">
        <f t="shared" si="0"/>
        <v>53.908151608866234</v>
      </c>
      <c r="DA28" s="70"/>
    </row>
    <row r="29" spans="1:105" ht="12" customHeight="1" x14ac:dyDescent="0.25">
      <c r="A29" s="60" t="s">
        <v>2913</v>
      </c>
      <c r="B29" s="329">
        <v>4.4801126656932819</v>
      </c>
      <c r="C29" s="329">
        <v>5.3475813193079347</v>
      </c>
      <c r="D29" s="329">
        <v>4.7164403561478707</v>
      </c>
      <c r="E29" s="329">
        <v>4.7522012978013617</v>
      </c>
      <c r="F29" s="329">
        <v>6.0587834777305911</v>
      </c>
      <c r="G29" s="329">
        <v>7.0842433471661614</v>
      </c>
      <c r="H29" s="329">
        <v>8.4249752708579457</v>
      </c>
      <c r="I29" s="329">
        <v>7.9600342417923802</v>
      </c>
      <c r="J29" s="329">
        <v>9.4174483761227918</v>
      </c>
      <c r="K29" s="329">
        <v>12.216671826586239</v>
      </c>
      <c r="L29" s="329">
        <v>15.201240876294531</v>
      </c>
      <c r="M29" s="329">
        <v>16.749794096829209</v>
      </c>
      <c r="N29" s="329">
        <v>16.1760685001721</v>
      </c>
      <c r="O29" s="329">
        <v>14.411231508838339</v>
      </c>
      <c r="P29" s="329">
        <v>15.579314080127171</v>
      </c>
      <c r="Q29" s="329">
        <v>15.310427049735781</v>
      </c>
      <c r="R29" s="329">
        <v>16.03954863504627</v>
      </c>
      <c r="S29" s="329">
        <v>17.221882351027318</v>
      </c>
      <c r="T29" s="329">
        <v>18.822020435028069</v>
      </c>
      <c r="U29" s="329">
        <v>15.69119121654062</v>
      </c>
      <c r="V29" s="329">
        <v>14.98211720647376</v>
      </c>
      <c r="W29" s="329">
        <v>16.76036190899304</v>
      </c>
      <c r="X29" s="329">
        <v>13.702909324396829</v>
      </c>
      <c r="Y29" s="329">
        <v>16.04660093319816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0.10252851053512189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4.4285765219163387E-2</v>
      </c>
      <c r="T30" s="230">
        <v>0</v>
      </c>
      <c r="U30" s="230">
        <v>0.25573751830857278</v>
      </c>
      <c r="V30" s="230">
        <v>0.17018280716075651</v>
      </c>
      <c r="W30" s="230">
        <v>0.5002864272074754</v>
      </c>
      <c r="X30" s="230">
        <v>0.50048091330625843</v>
      </c>
      <c r="Y30" s="230">
        <v>0.1214959241123736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0.60884004685144266</v>
      </c>
      <c r="O31" s="295">
        <v>0.73737386875533617</v>
      </c>
      <c r="P31" s="295">
        <v>0.79864567410034237</v>
      </c>
      <c r="Q31" s="295">
        <v>0.84603186831327992</v>
      </c>
      <c r="R31" s="295">
        <v>0.81218198191250579</v>
      </c>
      <c r="S31" s="295">
        <v>0.44625940371629219</v>
      </c>
      <c r="T31" s="295">
        <v>0.47077909627275888</v>
      </c>
      <c r="U31" s="295">
        <v>0.68394116800542082</v>
      </c>
      <c r="V31" s="295">
        <v>0.58189702933795073</v>
      </c>
      <c r="W31" s="295">
        <v>0.61132291174246789</v>
      </c>
      <c r="X31" s="295">
        <v>0.82428538704327792</v>
      </c>
      <c r="Y31" s="295">
        <v>1.305213356178643</v>
      </c>
      <c r="DA31" s="122" t="s">
        <v>2916</v>
      </c>
    </row>
    <row r="32" spans="1:105" ht="12" customHeight="1" x14ac:dyDescent="0.25">
      <c r="A32" s="59" t="s">
        <v>159</v>
      </c>
      <c r="B32" s="295">
        <v>1.025429932106803</v>
      </c>
      <c r="C32" s="295">
        <v>1.194633792520267</v>
      </c>
      <c r="D32" s="295">
        <v>0.9812657197347131</v>
      </c>
      <c r="E32" s="295">
        <v>1.1399611704555419</v>
      </c>
      <c r="F32" s="295">
        <v>1.4578293110884319</v>
      </c>
      <c r="G32" s="295">
        <v>1.235465912589667</v>
      </c>
      <c r="H32" s="295">
        <v>1.7598826629278941</v>
      </c>
      <c r="I32" s="295">
        <v>1.389745574873039</v>
      </c>
      <c r="J32" s="295">
        <v>1.764013896086905</v>
      </c>
      <c r="K32" s="295">
        <v>2.1250550343513028</v>
      </c>
      <c r="L32" s="295">
        <v>1.5886067190237529</v>
      </c>
      <c r="M32" s="295">
        <v>2.104189228698409</v>
      </c>
      <c r="N32" s="295">
        <v>4.1298060952103057</v>
      </c>
      <c r="O32" s="295">
        <v>4.4369055112384297</v>
      </c>
      <c r="P32" s="295">
        <v>6.1698654147959511</v>
      </c>
      <c r="Q32" s="295">
        <v>5.8510214196617083</v>
      </c>
      <c r="R32" s="295">
        <v>6.3067875212658349</v>
      </c>
      <c r="S32" s="295">
        <v>6.5888577958768684</v>
      </c>
      <c r="T32" s="295">
        <v>6.274979453952966</v>
      </c>
      <c r="U32" s="295">
        <v>6.9099846526583946</v>
      </c>
      <c r="V32" s="295">
        <v>7.1806993078531773</v>
      </c>
      <c r="W32" s="295">
        <v>7.6738712687336674</v>
      </c>
      <c r="X32" s="295">
        <v>7.8615646861966741</v>
      </c>
      <c r="Y32" s="295">
        <v>7.4972437456397181</v>
      </c>
      <c r="DA32" s="122" t="s">
        <v>2917</v>
      </c>
    </row>
    <row r="33" spans="1:105" ht="12" customHeight="1" x14ac:dyDescent="0.25">
      <c r="A33" s="59" t="s">
        <v>32</v>
      </c>
      <c r="B33" s="295">
        <v>1.017692392684675</v>
      </c>
      <c r="C33" s="295">
        <v>0.59771574078233958</v>
      </c>
      <c r="D33" s="295">
        <v>0.24334771227615989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2.4369903409018039</v>
      </c>
      <c r="C34" s="295">
        <v>3.555231786005328</v>
      </c>
      <c r="D34" s="295">
        <v>3.4918269241369981</v>
      </c>
      <c r="E34" s="295">
        <v>3.61224012734582</v>
      </c>
      <c r="F34" s="295">
        <v>4.6009541666421594</v>
      </c>
      <c r="G34" s="295">
        <v>5.8487774345764931</v>
      </c>
      <c r="H34" s="295">
        <v>6.6650926079300516</v>
      </c>
      <c r="I34" s="295">
        <v>6.5702886669193408</v>
      </c>
      <c r="J34" s="295">
        <v>7.6534344800358856</v>
      </c>
      <c r="K34" s="295">
        <v>10.09161679223493</v>
      </c>
      <c r="L34" s="295">
        <v>13.510105646735649</v>
      </c>
      <c r="M34" s="295">
        <v>14.6456048681308</v>
      </c>
      <c r="N34" s="295">
        <v>11.43742235811035</v>
      </c>
      <c r="O34" s="295">
        <v>9.2369521288445746</v>
      </c>
      <c r="P34" s="295">
        <v>8.6108029912308801</v>
      </c>
      <c r="Q34" s="295">
        <v>8.6133737617607942</v>
      </c>
      <c r="R34" s="295">
        <v>8.9205791318679282</v>
      </c>
      <c r="S34" s="295">
        <v>10.142479386214999</v>
      </c>
      <c r="T34" s="295">
        <v>12.07626188480234</v>
      </c>
      <c r="U34" s="295">
        <v>7.8415278775682342</v>
      </c>
      <c r="V34" s="295">
        <v>7.0493380621218744</v>
      </c>
      <c r="W34" s="295">
        <v>7.9748813013094306</v>
      </c>
      <c r="X34" s="295">
        <v>4.5165783378506239</v>
      </c>
      <c r="Y34" s="295">
        <v>7.1226479072674236</v>
      </c>
      <c r="DA34" s="122" t="s">
        <v>2919</v>
      </c>
    </row>
    <row r="35" spans="1:105" ht="12" customHeight="1" x14ac:dyDescent="0.25">
      <c r="A35" s="60" t="s">
        <v>2920</v>
      </c>
      <c r="B35" s="329">
        <v>4.1235492724911316</v>
      </c>
      <c r="C35" s="329">
        <v>5.3083730575711092</v>
      </c>
      <c r="D35" s="329">
        <v>4.477540005180539</v>
      </c>
      <c r="E35" s="329">
        <v>4.4435831278188589</v>
      </c>
      <c r="F35" s="329">
        <v>5.9704694802477078</v>
      </c>
      <c r="G35" s="329">
        <v>7.1004390822327306</v>
      </c>
      <c r="H35" s="329">
        <v>8.7951108059961172</v>
      </c>
      <c r="I35" s="329">
        <v>7.7746862429182784</v>
      </c>
      <c r="J35" s="329">
        <v>9.3938139533357408</v>
      </c>
      <c r="K35" s="329">
        <v>13.951866371599859</v>
      </c>
      <c r="L35" s="329">
        <v>17.000857008992352</v>
      </c>
      <c r="M35" s="329">
        <v>19.29899336303534</v>
      </c>
      <c r="N35" s="329">
        <v>20.818776533841358</v>
      </c>
      <c r="O35" s="329">
        <v>21.656464951216812</v>
      </c>
      <c r="P35" s="329">
        <v>25.860105265661939</v>
      </c>
      <c r="Q35" s="329">
        <v>27.761120300088621</v>
      </c>
      <c r="R35" s="329">
        <v>27.223588871545189</v>
      </c>
      <c r="S35" s="329">
        <v>28.48790248314835</v>
      </c>
      <c r="T35" s="329">
        <v>29.632776974978299</v>
      </c>
      <c r="U35" s="329">
        <v>29.929299189028029</v>
      </c>
      <c r="V35" s="329">
        <v>30.666011485652071</v>
      </c>
      <c r="W35" s="329">
        <v>32.185454217945953</v>
      </c>
      <c r="X35" s="329">
        <v>35.58110855634709</v>
      </c>
      <c r="Y35" s="329">
        <v>36.678398427424902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1.030771190853492E-2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1.2111840088047891E-3</v>
      </c>
      <c r="T36" s="229">
        <v>0</v>
      </c>
      <c r="U36" s="229">
        <v>4.7606195796767812E-3</v>
      </c>
      <c r="V36" s="229">
        <v>2.647009861816887E-3</v>
      </c>
      <c r="W36" s="229">
        <v>9.1353977194992501E-3</v>
      </c>
      <c r="X36" s="229">
        <v>4.5133927466689053E-3</v>
      </c>
      <c r="Y36" s="229">
        <v>1.495013604230459E-3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3.588762488450524E-2</v>
      </c>
      <c r="O38" s="229">
        <v>2.625488577138619E-2</v>
      </c>
      <c r="P38" s="229">
        <v>2.1662979087778918E-2</v>
      </c>
      <c r="Q38" s="229">
        <v>1.8111704881084111E-2</v>
      </c>
      <c r="R38" s="229">
        <v>2.064852452805057E-2</v>
      </c>
      <c r="S38" s="229">
        <v>1.2204875559563471E-2</v>
      </c>
      <c r="T38" s="229">
        <v>1.4768513647459991E-2</v>
      </c>
      <c r="U38" s="229">
        <v>1.273174048645043E-2</v>
      </c>
      <c r="V38" s="229">
        <v>9.0507801635010907E-3</v>
      </c>
      <c r="W38" s="229">
        <v>1.1162961116060299E-2</v>
      </c>
      <c r="X38" s="229">
        <v>7.4334976382800259E-3</v>
      </c>
      <c r="Y38" s="229">
        <v>1.6060717576875789E-2</v>
      </c>
      <c r="DA38" s="73" t="s">
        <v>2924</v>
      </c>
    </row>
    <row r="39" spans="1:105" ht="12" customHeight="1" x14ac:dyDescent="0.25">
      <c r="A39" s="64" t="s">
        <v>159</v>
      </c>
      <c r="B39" s="229">
        <v>0.28928198710722602</v>
      </c>
      <c r="C39" s="229">
        <v>0.20097611982334229</v>
      </c>
      <c r="D39" s="229">
        <v>0.21951239266364661</v>
      </c>
      <c r="E39" s="229">
        <v>0.28317564329856981</v>
      </c>
      <c r="F39" s="229">
        <v>0.25605421034048792</v>
      </c>
      <c r="G39" s="229">
        <v>0.19815731716924459</v>
      </c>
      <c r="H39" s="229">
        <v>0.22903079043575719</v>
      </c>
      <c r="I39" s="229">
        <v>0.26015616763643978</v>
      </c>
      <c r="J39" s="229">
        <v>0.29907893773225858</v>
      </c>
      <c r="K39" s="229">
        <v>0.19223279780376989</v>
      </c>
      <c r="L39" s="229">
        <v>0.15971070203005019</v>
      </c>
      <c r="M39" s="229">
        <v>0.1885808651383869</v>
      </c>
      <c r="N39" s="229">
        <v>0.24342835652335759</v>
      </c>
      <c r="O39" s="229">
        <v>0.157980167608368</v>
      </c>
      <c r="P39" s="229">
        <v>0.16735539900807411</v>
      </c>
      <c r="Q39" s="229">
        <v>0.12525766129482721</v>
      </c>
      <c r="R39" s="229">
        <v>0.16034073609883381</v>
      </c>
      <c r="S39" s="229">
        <v>0.18020054884817879</v>
      </c>
      <c r="T39" s="229">
        <v>0.1968484166712943</v>
      </c>
      <c r="U39" s="229">
        <v>0.12863113887348959</v>
      </c>
      <c r="V39" s="229">
        <v>0.1116880265388647</v>
      </c>
      <c r="W39" s="229">
        <v>0.14012745954238601</v>
      </c>
      <c r="X39" s="229">
        <v>7.0896467954684669E-2</v>
      </c>
      <c r="Y39" s="229">
        <v>9.2253970459092852E-2</v>
      </c>
      <c r="DA39" s="73" t="s">
        <v>2925</v>
      </c>
    </row>
    <row r="40" spans="1:105" ht="12" customHeight="1" x14ac:dyDescent="0.25">
      <c r="A40" s="64" t="s">
        <v>32</v>
      </c>
      <c r="B40" s="229">
        <v>0.28709916533728341</v>
      </c>
      <c r="C40" s="229">
        <v>0.1005551584861361</v>
      </c>
      <c r="D40" s="229">
        <v>5.4437689503110433E-2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0.1514201115274004</v>
      </c>
      <c r="C41" s="229">
        <v>0.2255385098027822</v>
      </c>
      <c r="D41" s="229">
        <v>7.8758047623256291E-2</v>
      </c>
      <c r="E41" s="229">
        <v>7.8706495965764872E-2</v>
      </c>
      <c r="F41" s="229">
        <v>7.8706495963828838E-2</v>
      </c>
      <c r="G41" s="229">
        <v>7.8706495964195336E-2</v>
      </c>
      <c r="H41" s="229">
        <v>7.8706495964304887E-2</v>
      </c>
      <c r="I41" s="229">
        <v>7.870649596431252E-2</v>
      </c>
      <c r="J41" s="229">
        <v>7.8706495964217374E-2</v>
      </c>
      <c r="K41" s="229">
        <v>0</v>
      </c>
      <c r="L41" s="229">
        <v>7.8706495964519452E-2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2.721283219735034E-2</v>
      </c>
      <c r="T41" s="229">
        <v>1.7630667509343619E-2</v>
      </c>
      <c r="U41" s="229">
        <v>1.1489576085213799E-2</v>
      </c>
      <c r="V41" s="229">
        <v>7.0045817188027996E-3</v>
      </c>
      <c r="W41" s="229">
        <v>6.2957464022734798E-3</v>
      </c>
      <c r="X41" s="229">
        <v>6.8499267406568944E-3</v>
      </c>
      <c r="Y41" s="229">
        <v>6.5341728269307474E-3</v>
      </c>
      <c r="DA41" s="73" t="s">
        <v>2927</v>
      </c>
    </row>
    <row r="42" spans="1:105" ht="12" customHeight="1" x14ac:dyDescent="0.25">
      <c r="A42" s="64" t="s">
        <v>35</v>
      </c>
      <c r="B42" s="229">
        <v>0.68749447066439229</v>
      </c>
      <c r="C42" s="229">
        <v>0.59810520504076559</v>
      </c>
      <c r="D42" s="229">
        <v>0.78113325215506213</v>
      </c>
      <c r="E42" s="229">
        <v>0.89730988065259931</v>
      </c>
      <c r="F42" s="229">
        <v>0.80811496722668963</v>
      </c>
      <c r="G42" s="229">
        <v>0.93808986014543638</v>
      </c>
      <c r="H42" s="229">
        <v>0.86739386691957299</v>
      </c>
      <c r="I42" s="229">
        <v>1.229938163326781</v>
      </c>
      <c r="J42" s="229">
        <v>1.297598085463046</v>
      </c>
      <c r="K42" s="229">
        <v>0.91288917179832729</v>
      </c>
      <c r="L42" s="229">
        <v>1.358239538774124</v>
      </c>
      <c r="M42" s="229">
        <v>1.3125629571896891</v>
      </c>
      <c r="N42" s="229">
        <v>0.67417037587488127</v>
      </c>
      <c r="O42" s="229">
        <v>0.32889031371281791</v>
      </c>
      <c r="P42" s="229">
        <v>0.2335649602536784</v>
      </c>
      <c r="Q42" s="229">
        <v>0.18439362563789141</v>
      </c>
      <c r="R42" s="229">
        <v>0.22679251831596789</v>
      </c>
      <c r="S42" s="229">
        <v>0.27738955805374871</v>
      </c>
      <c r="T42" s="229">
        <v>0.37883678325571452</v>
      </c>
      <c r="U42" s="229">
        <v>0.14597205523629761</v>
      </c>
      <c r="V42" s="229">
        <v>0.1096448441592083</v>
      </c>
      <c r="W42" s="229">
        <v>0.14562400355316049</v>
      </c>
      <c r="X42" s="229">
        <v>4.073100765251899E-2</v>
      </c>
      <c r="Y42" s="229">
        <v>8.7644549373191091E-2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2.6366547269270511</v>
      </c>
      <c r="C44" s="229">
        <v>4.0740116498438441</v>
      </c>
      <c r="D44" s="229">
        <v>3.2076602380796331</v>
      </c>
      <c r="E44" s="229">
        <v>2.894413023862346</v>
      </c>
      <c r="F44" s="229">
        <v>4.5895282436834863</v>
      </c>
      <c r="G44" s="229">
        <v>5.7046937394949184</v>
      </c>
      <c r="H44" s="229">
        <v>7.5626993151435924</v>
      </c>
      <c r="I44" s="229">
        <v>6.1611385756455519</v>
      </c>
      <c r="J44" s="229">
        <v>7.6933698837582698</v>
      </c>
      <c r="K44" s="229">
        <v>12.82168385157976</v>
      </c>
      <c r="L44" s="229">
        <v>15.38136550708481</v>
      </c>
      <c r="M44" s="229">
        <v>17.790690304010319</v>
      </c>
      <c r="N44" s="229">
        <v>19.85813093986166</v>
      </c>
      <c r="O44" s="229">
        <v>20.982240648549329</v>
      </c>
      <c r="P44" s="229">
        <v>24.606966699018709</v>
      </c>
      <c r="Q44" s="229">
        <v>25.458999637398129</v>
      </c>
      <c r="R44" s="229">
        <v>23.065784734029339</v>
      </c>
      <c r="S44" s="229">
        <v>22.956469440307039</v>
      </c>
      <c r="T44" s="229">
        <v>23.298392265131501</v>
      </c>
      <c r="U44" s="229">
        <v>24.47253930320846</v>
      </c>
      <c r="V44" s="229">
        <v>25.954984596280909</v>
      </c>
      <c r="W44" s="229">
        <v>27.517863365914959</v>
      </c>
      <c r="X44" s="229">
        <v>31.160432734481819</v>
      </c>
      <c r="Y44" s="229">
        <v>32.687869738293053</v>
      </c>
      <c r="DA44" s="73" t="s">
        <v>2930</v>
      </c>
    </row>
    <row r="45" spans="1:105" ht="12" customHeight="1" x14ac:dyDescent="0.25">
      <c r="A45" s="64" t="s">
        <v>39</v>
      </c>
      <c r="B45" s="229">
        <v>7.1598810927778783E-2</v>
      </c>
      <c r="C45" s="229">
        <v>0.10918641457423831</v>
      </c>
      <c r="D45" s="229">
        <v>0.13603838515583069</v>
      </c>
      <c r="E45" s="229">
        <v>0.28997808403957898</v>
      </c>
      <c r="F45" s="229">
        <v>0.23806556303321541</v>
      </c>
      <c r="G45" s="229">
        <v>0.1807916694589376</v>
      </c>
      <c r="H45" s="229">
        <v>5.7280337532888963E-2</v>
      </c>
      <c r="I45" s="229">
        <v>4.4746840345192891E-2</v>
      </c>
      <c r="J45" s="229">
        <v>2.5060550417949998E-2</v>
      </c>
      <c r="K45" s="229">
        <v>2.5060550417994931E-2</v>
      </c>
      <c r="L45" s="229">
        <v>1.2527053230311591E-2</v>
      </c>
      <c r="M45" s="229">
        <v>7.1592366969517787E-3</v>
      </c>
      <c r="N45" s="229">
        <v>7.1592366969521039E-3</v>
      </c>
      <c r="O45" s="229">
        <v>0.16109893557490321</v>
      </c>
      <c r="P45" s="229">
        <v>0.83055522829369732</v>
      </c>
      <c r="Q45" s="229">
        <v>1.9743576708766919</v>
      </c>
      <c r="R45" s="229">
        <v>3.7500223585729979</v>
      </c>
      <c r="S45" s="229">
        <v>5.0332140441736701</v>
      </c>
      <c r="T45" s="229">
        <v>5.7263003287629886</v>
      </c>
      <c r="U45" s="229">
        <v>5.1531747555584424</v>
      </c>
      <c r="V45" s="229">
        <v>4.4709916469289679</v>
      </c>
      <c r="W45" s="229">
        <v>4.3552452836976103</v>
      </c>
      <c r="X45" s="229">
        <v>4.2902515291324619</v>
      </c>
      <c r="Y45" s="229">
        <v>3.7865402652915212</v>
      </c>
      <c r="DA45" s="73" t="s">
        <v>2931</v>
      </c>
    </row>
    <row r="46" spans="1:105" ht="12" customHeight="1" x14ac:dyDescent="0.25">
      <c r="A46" s="60" t="s">
        <v>2932</v>
      </c>
      <c r="B46" s="329">
        <v>0.42306175517993388</v>
      </c>
      <c r="C46" s="329">
        <v>0.46656373779231208</v>
      </c>
      <c r="D46" s="329">
        <v>0.44844927065221668</v>
      </c>
      <c r="E46" s="329">
        <v>0.50146937788511126</v>
      </c>
      <c r="F46" s="329">
        <v>0.56598066737092978</v>
      </c>
      <c r="G46" s="329">
        <v>0.61277662978720271</v>
      </c>
      <c r="H46" s="329">
        <v>0.67772696487319317</v>
      </c>
      <c r="I46" s="329">
        <v>0.69449508657491854</v>
      </c>
      <c r="J46" s="329">
        <v>0.65081038238787325</v>
      </c>
      <c r="K46" s="329">
        <v>0.72974356704646992</v>
      </c>
      <c r="L46" s="329">
        <v>0.7662668531471567</v>
      </c>
      <c r="M46" s="329">
        <v>0.80094371275946508</v>
      </c>
      <c r="N46" s="329">
        <v>0.89126286166154689</v>
      </c>
      <c r="O46" s="329">
        <v>0.98202211816122953</v>
      </c>
      <c r="P46" s="329">
        <v>1.068322713206723</v>
      </c>
      <c r="Q46" s="329">
        <v>1.1316125703283739</v>
      </c>
      <c r="R46" s="329">
        <v>1.155343540940984</v>
      </c>
      <c r="S46" s="329">
        <v>1.196006962434075</v>
      </c>
      <c r="T46" s="329">
        <v>1.2681545383987549</v>
      </c>
      <c r="U46" s="329">
        <v>1.299716975865193</v>
      </c>
      <c r="V46" s="329">
        <v>1.373584019293149</v>
      </c>
      <c r="W46" s="329">
        <v>1.418455125729573</v>
      </c>
      <c r="X46" s="329">
        <v>1.268753675757567</v>
      </c>
      <c r="Y46" s="329">
        <v>1.183152248243174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3.9150134824351119</v>
      </c>
      <c r="C48" s="316">
        <v>4.3175808295300602</v>
      </c>
      <c r="D48" s="316">
        <v>4.1499495506156148</v>
      </c>
      <c r="E48" s="316">
        <v>4.6405976229488228</v>
      </c>
      <c r="F48" s="316">
        <v>5.2375850958505881</v>
      </c>
      <c r="G48" s="316">
        <v>5.6706349320507794</v>
      </c>
      <c r="H48" s="316">
        <v>6.2716853329365341</v>
      </c>
      <c r="I48" s="316">
        <v>6.4268575311642984</v>
      </c>
      <c r="J48" s="316">
        <v>6.0225992786173821</v>
      </c>
      <c r="K48" s="316">
        <v>6.7530469694480413</v>
      </c>
      <c r="L48" s="316">
        <v>7.0910334590237909</v>
      </c>
      <c r="M48" s="316">
        <v>7.411933117876095</v>
      </c>
      <c r="N48" s="316">
        <v>8.2477465218159605</v>
      </c>
      <c r="O48" s="316">
        <v>9.0876326814640223</v>
      </c>
      <c r="P48" s="316">
        <v>9.886258388015019</v>
      </c>
      <c r="Q48" s="316">
        <v>10.47194272581878</v>
      </c>
      <c r="R48" s="316">
        <v>10.691549127867869</v>
      </c>
      <c r="S48" s="316">
        <v>11.067848430364929</v>
      </c>
      <c r="T48" s="316">
        <v>11.73550209834209</v>
      </c>
      <c r="U48" s="316">
        <v>12.027580894656509</v>
      </c>
      <c r="V48" s="316">
        <v>12.711146514538809</v>
      </c>
      <c r="W48" s="316">
        <v>13.126383733501481</v>
      </c>
      <c r="X48" s="316">
        <v>11.74104651546053</v>
      </c>
      <c r="Y48" s="316">
        <v>10.94889090524234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</v>
      </c>
      <c r="D52" s="232">
        <f t="shared" si="1"/>
        <v>1.0000000000000002</v>
      </c>
      <c r="E52" s="232">
        <f t="shared" si="1"/>
        <v>1</v>
      </c>
      <c r="F52" s="232">
        <f t="shared" si="1"/>
        <v>1.0000000000000002</v>
      </c>
      <c r="G52" s="232">
        <f t="shared" si="1"/>
        <v>1.0000000000000002</v>
      </c>
      <c r="H52" s="232">
        <f t="shared" si="1"/>
        <v>0.99999999999999989</v>
      </c>
      <c r="I52" s="232">
        <f t="shared" si="1"/>
        <v>0.99999999999999989</v>
      </c>
      <c r="J52" s="232">
        <f t="shared" si="1"/>
        <v>0.99999999999999978</v>
      </c>
      <c r="K52" s="232">
        <f t="shared" si="1"/>
        <v>0.99999999999999989</v>
      </c>
      <c r="L52" s="232">
        <f t="shared" si="1"/>
        <v>1</v>
      </c>
      <c r="M52" s="232">
        <f t="shared" si="1"/>
        <v>0.99999999999999967</v>
      </c>
      <c r="N52" s="232">
        <f t="shared" si="1"/>
        <v>0.99999999999999944</v>
      </c>
      <c r="O52" s="232">
        <f t="shared" si="1"/>
        <v>1</v>
      </c>
      <c r="P52" s="232">
        <f t="shared" si="1"/>
        <v>1.0000000000000002</v>
      </c>
      <c r="Q52" s="232">
        <f t="shared" si="1"/>
        <v>1</v>
      </c>
      <c r="R52" s="232">
        <f t="shared" si="1"/>
        <v>1</v>
      </c>
      <c r="S52" s="232">
        <f t="shared" si="1"/>
        <v>1</v>
      </c>
      <c r="T52" s="232">
        <f t="shared" si="1"/>
        <v>0.99999999999999989</v>
      </c>
      <c r="U52" s="232">
        <f t="shared" si="1"/>
        <v>0.99999999999999978</v>
      </c>
      <c r="V52" s="232">
        <f t="shared" si="1"/>
        <v>1</v>
      </c>
      <c r="W52" s="232">
        <f t="shared" si="1"/>
        <v>0.99999999999999989</v>
      </c>
      <c r="X52" s="232">
        <f t="shared" si="1"/>
        <v>0.99999999999999989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1.169747742656883E-2</v>
      </c>
      <c r="C53" s="299">
        <f t="shared" si="2"/>
        <v>1.0483675622405087E-2</v>
      </c>
      <c r="D53" s="299">
        <f t="shared" si="2"/>
        <v>1.1516483814013195E-2</v>
      </c>
      <c r="E53" s="299">
        <f t="shared" si="2"/>
        <v>1.253163961813054E-2</v>
      </c>
      <c r="F53" s="299">
        <f t="shared" si="2"/>
        <v>1.1085917612133907E-2</v>
      </c>
      <c r="G53" s="299">
        <f t="shared" si="2"/>
        <v>1.0346264133691451E-2</v>
      </c>
      <c r="H53" s="299">
        <f t="shared" si="2"/>
        <v>9.5101522920621462E-3</v>
      </c>
      <c r="I53" s="299">
        <f t="shared" si="2"/>
        <v>1.0601626033461771E-2</v>
      </c>
      <c r="J53" s="299">
        <f t="shared" si="2"/>
        <v>8.7214490746482052E-3</v>
      </c>
      <c r="K53" s="299">
        <f t="shared" si="2"/>
        <v>6.9941902360105834E-3</v>
      </c>
      <c r="L53" s="299">
        <f t="shared" si="2"/>
        <v>6.1559470432178262E-3</v>
      </c>
      <c r="M53" s="299">
        <f t="shared" si="2"/>
        <v>5.7442682838986115E-3</v>
      </c>
      <c r="N53" s="299">
        <f t="shared" si="2"/>
        <v>5.9432336461751507E-3</v>
      </c>
      <c r="O53" s="299">
        <f t="shared" si="2"/>
        <v>6.2942050900456539E-3</v>
      </c>
      <c r="P53" s="299">
        <f t="shared" si="2"/>
        <v>5.8371636421430629E-3</v>
      </c>
      <c r="Q53" s="299">
        <f t="shared" si="2"/>
        <v>5.7906642793984194E-3</v>
      </c>
      <c r="R53" s="299">
        <f t="shared" si="2"/>
        <v>5.9793388071132225E-3</v>
      </c>
      <c r="S53" s="299">
        <f t="shared" si="2"/>
        <v>5.9172254439488359E-3</v>
      </c>
      <c r="T53" s="299">
        <f t="shared" si="2"/>
        <v>6.0026116209423823E-3</v>
      </c>
      <c r="U53" s="299">
        <f t="shared" si="2"/>
        <v>6.1243889909944269E-3</v>
      </c>
      <c r="V53" s="299">
        <f t="shared" si="2"/>
        <v>6.3025285850214288E-3</v>
      </c>
      <c r="W53" s="299">
        <f t="shared" si="2"/>
        <v>6.2032651132183578E-3</v>
      </c>
      <c r="X53" s="299">
        <f t="shared" si="2"/>
        <v>5.2138043521696128E-3</v>
      </c>
      <c r="Y53" s="299">
        <f t="shared" si="2"/>
        <v>4.7564302184662068E-3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1.2714649376705252E-2</v>
      </c>
      <c r="C54" s="233">
        <f t="shared" si="3"/>
        <v>1.1395299589570741E-2</v>
      </c>
      <c r="D54" s="233">
        <f t="shared" si="3"/>
        <v>1.2517917189144773E-2</v>
      </c>
      <c r="E54" s="233">
        <f t="shared" si="3"/>
        <v>1.3621347411011453E-2</v>
      </c>
      <c r="F54" s="233">
        <f t="shared" si="3"/>
        <v>1.2049910447971646E-2</v>
      </c>
      <c r="G54" s="233">
        <f t="shared" si="3"/>
        <v>1.1245939275751581E-2</v>
      </c>
      <c r="H54" s="233">
        <f t="shared" si="3"/>
        <v>1.0337122056589291E-2</v>
      </c>
      <c r="I54" s="233">
        <f t="shared" si="3"/>
        <v>1.1523506558110616E-2</v>
      </c>
      <c r="J54" s="233">
        <f t="shared" si="3"/>
        <v>9.4798359507045713E-3</v>
      </c>
      <c r="K54" s="233">
        <f t="shared" si="3"/>
        <v>7.6023806913158515E-3</v>
      </c>
      <c r="L54" s="233">
        <f t="shared" si="3"/>
        <v>6.6912467861063316E-3</v>
      </c>
      <c r="M54" s="233">
        <f t="shared" si="3"/>
        <v>6.243769873802838E-3</v>
      </c>
      <c r="N54" s="233">
        <f t="shared" si="3"/>
        <v>6.4600365719295139E-3</v>
      </c>
      <c r="O54" s="233">
        <f t="shared" si="3"/>
        <v>6.8415272717887556E-3</v>
      </c>
      <c r="P54" s="233">
        <f t="shared" si="3"/>
        <v>6.3447430892859414E-3</v>
      </c>
      <c r="Q54" s="233">
        <f t="shared" si="3"/>
        <v>6.2942003036939352E-3</v>
      </c>
      <c r="R54" s="233">
        <f t="shared" si="3"/>
        <v>6.4992813120795878E-3</v>
      </c>
      <c r="S54" s="233">
        <f t="shared" si="3"/>
        <v>6.4317667869009092E-3</v>
      </c>
      <c r="T54" s="233">
        <f t="shared" si="3"/>
        <v>6.5245778488504155E-3</v>
      </c>
      <c r="U54" s="233">
        <f t="shared" si="3"/>
        <v>6.6569445554287262E-3</v>
      </c>
      <c r="V54" s="233">
        <f t="shared" si="3"/>
        <v>6.8505745489363355E-3</v>
      </c>
      <c r="W54" s="233">
        <f t="shared" si="3"/>
        <v>6.7426794708895206E-3</v>
      </c>
      <c r="X54" s="233">
        <f t="shared" si="3"/>
        <v>5.6671786436626242E-3</v>
      </c>
      <c r="Y54" s="233">
        <f t="shared" si="3"/>
        <v>5.1700328461589213E-3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3.1532330454229013E-2</v>
      </c>
      <c r="C55" s="233">
        <f t="shared" si="4"/>
        <v>2.8260342982135436E-2</v>
      </c>
      <c r="D55" s="233">
        <f t="shared" si="4"/>
        <v>3.1044434629079038E-2</v>
      </c>
      <c r="E55" s="233">
        <f t="shared" si="4"/>
        <v>3.3780941579308409E-2</v>
      </c>
      <c r="F55" s="233">
        <f t="shared" si="4"/>
        <v>2.9883777910969678E-2</v>
      </c>
      <c r="G55" s="233">
        <f t="shared" si="4"/>
        <v>2.7889929403863919E-2</v>
      </c>
      <c r="H55" s="233">
        <f t="shared" si="4"/>
        <v>2.5636062700341439E-2</v>
      </c>
      <c r="I55" s="233">
        <f t="shared" si="4"/>
        <v>2.8578296264114331E-2</v>
      </c>
      <c r="J55" s="233">
        <f t="shared" si="4"/>
        <v>2.3509993157747332E-2</v>
      </c>
      <c r="K55" s="233">
        <f t="shared" si="4"/>
        <v>1.8853904114463308E-2</v>
      </c>
      <c r="L55" s="233">
        <f t="shared" si="4"/>
        <v>1.6594292029543708E-2</v>
      </c>
      <c r="M55" s="233">
        <f t="shared" si="4"/>
        <v>1.548454928703104E-2</v>
      </c>
      <c r="N55" s="233">
        <f t="shared" si="4"/>
        <v>1.6020890698385193E-2</v>
      </c>
      <c r="O55" s="233">
        <f t="shared" si="4"/>
        <v>1.6966987634036108E-2</v>
      </c>
      <c r="P55" s="233">
        <f t="shared" si="4"/>
        <v>1.5734962861429131E-2</v>
      </c>
      <c r="Q55" s="233">
        <f t="shared" si="4"/>
        <v>1.5609616753160954E-2</v>
      </c>
      <c r="R55" s="233">
        <f t="shared" si="4"/>
        <v>1.6118217653957375E-2</v>
      </c>
      <c r="S55" s="233">
        <f t="shared" si="4"/>
        <v>1.5950781631514251E-2</v>
      </c>
      <c r="T55" s="233">
        <f t="shared" si="4"/>
        <v>1.618095306514903E-2</v>
      </c>
      <c r="U55" s="233">
        <f t="shared" si="4"/>
        <v>1.6509222497463241E-2</v>
      </c>
      <c r="V55" s="233">
        <f t="shared" si="4"/>
        <v>1.6989424881362111E-2</v>
      </c>
      <c r="W55" s="233">
        <f t="shared" si="4"/>
        <v>1.6721845087806012E-2</v>
      </c>
      <c r="X55" s="233">
        <f t="shared" si="4"/>
        <v>1.4054603036283303E-2</v>
      </c>
      <c r="Y55" s="233">
        <f t="shared" si="4"/>
        <v>1.2821681458474121E-2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9.6631335262959903E-2</v>
      </c>
      <c r="C56" s="233">
        <f t="shared" si="5"/>
        <v>8.6604276880737643E-2</v>
      </c>
      <c r="D56" s="233">
        <f t="shared" si="5"/>
        <v>9.5136170637500309E-2</v>
      </c>
      <c r="E56" s="233">
        <f t="shared" si="5"/>
        <v>0.10352224032368705</v>
      </c>
      <c r="F56" s="233">
        <f t="shared" si="5"/>
        <v>9.1579319404584511E-2</v>
      </c>
      <c r="G56" s="233">
        <f t="shared" si="5"/>
        <v>8.5469138495711999E-2</v>
      </c>
      <c r="H56" s="233">
        <f t="shared" si="5"/>
        <v>7.856212763007861E-2</v>
      </c>
      <c r="I56" s="233">
        <f t="shared" si="5"/>
        <v>8.7578649841640682E-2</v>
      </c>
      <c r="J56" s="233">
        <f t="shared" si="5"/>
        <v>7.204675322535474E-2</v>
      </c>
      <c r="K56" s="233">
        <f t="shared" si="5"/>
        <v>5.7778093254000441E-2</v>
      </c>
      <c r="L56" s="233">
        <f t="shared" si="5"/>
        <v>5.0853475574408114E-2</v>
      </c>
      <c r="M56" s="233">
        <f t="shared" si="5"/>
        <v>4.7452651040901565E-2</v>
      </c>
      <c r="N56" s="233">
        <f t="shared" si="5"/>
        <v>4.909627794666431E-2</v>
      </c>
      <c r="O56" s="233">
        <f t="shared" si="5"/>
        <v>5.1995607265594539E-2</v>
      </c>
      <c r="P56" s="233">
        <f t="shared" si="5"/>
        <v>4.8220047478573135E-2</v>
      </c>
      <c r="Q56" s="233">
        <f t="shared" si="5"/>
        <v>4.7835922308073896E-2</v>
      </c>
      <c r="R56" s="233">
        <f t="shared" si="5"/>
        <v>4.9394537971804868E-2</v>
      </c>
      <c r="S56" s="233">
        <f t="shared" si="5"/>
        <v>4.8881427580446911E-2</v>
      </c>
      <c r="T56" s="233">
        <f t="shared" si="5"/>
        <v>4.958679165126316E-2</v>
      </c>
      <c r="U56" s="233">
        <f t="shared" si="5"/>
        <v>5.0592778621258314E-2</v>
      </c>
      <c r="V56" s="233">
        <f t="shared" si="5"/>
        <v>5.2064366571916161E-2</v>
      </c>
      <c r="W56" s="233">
        <f t="shared" si="5"/>
        <v>5.1244363978760338E-2</v>
      </c>
      <c r="X56" s="233">
        <f t="shared" si="5"/>
        <v>4.3070557691835945E-2</v>
      </c>
      <c r="Y56" s="233">
        <f t="shared" si="5"/>
        <v>3.9292249630807782E-2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2.0457665402538586E-2</v>
      </c>
      <c r="C57" s="300">
        <f t="shared" si="6"/>
        <v>1.8947584796860987E-2</v>
      </c>
      <c r="D57" s="300">
        <f t="shared" si="6"/>
        <v>2.0104001322740962E-2</v>
      </c>
      <c r="E57" s="300">
        <f t="shared" si="6"/>
        <v>2.1069718684800426E-2</v>
      </c>
      <c r="F57" s="300">
        <f t="shared" si="6"/>
        <v>1.9535463093312725E-2</v>
      </c>
      <c r="G57" s="300">
        <f t="shared" si="6"/>
        <v>1.8771385135922754E-2</v>
      </c>
      <c r="H57" s="300">
        <f t="shared" si="6"/>
        <v>1.7775538720517008E-2</v>
      </c>
      <c r="I57" s="300">
        <f t="shared" si="6"/>
        <v>1.9156999651718874E-2</v>
      </c>
      <c r="J57" s="300">
        <f t="shared" si="6"/>
        <v>1.7798675349066519E-2</v>
      </c>
      <c r="K57" s="300">
        <f t="shared" si="6"/>
        <v>1.5320421467002873E-2</v>
      </c>
      <c r="L57" s="300">
        <f t="shared" si="6"/>
        <v>1.5483387877976519E-2</v>
      </c>
      <c r="M57" s="300">
        <f t="shared" si="6"/>
        <v>1.5030653497018922E-2</v>
      </c>
      <c r="N57" s="300">
        <f t="shared" si="6"/>
        <v>1.3450594247135626E-2</v>
      </c>
      <c r="O57" s="300">
        <f t="shared" si="6"/>
        <v>1.2382079764069466E-2</v>
      </c>
      <c r="P57" s="300">
        <f t="shared" si="6"/>
        <v>1.1408560084415629E-2</v>
      </c>
      <c r="Q57" s="300">
        <f t="shared" si="6"/>
        <v>1.0980726740970866E-2</v>
      </c>
      <c r="R57" s="300">
        <f t="shared" si="6"/>
        <v>1.1456935768004535E-2</v>
      </c>
      <c r="S57" s="300">
        <f t="shared" si="6"/>
        <v>1.1609511621970684E-2</v>
      </c>
      <c r="T57" s="300">
        <f t="shared" si="6"/>
        <v>1.1943805365026159E-2</v>
      </c>
      <c r="U57" s="300">
        <f t="shared" si="6"/>
        <v>1.132818812168279E-2</v>
      </c>
      <c r="V57" s="300">
        <f t="shared" si="6"/>
        <v>1.1432612793609107E-2</v>
      </c>
      <c r="W57" s="300">
        <f t="shared" si="6"/>
        <v>1.141771598464902E-2</v>
      </c>
      <c r="X57" s="300">
        <f t="shared" si="6"/>
        <v>9.4690673203341076E-3</v>
      </c>
      <c r="Y57" s="300">
        <f t="shared" si="6"/>
        <v>9.0686914500148277E-3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0.61188219020865819</v>
      </c>
      <c r="C58" s="301">
        <f t="shared" si="7"/>
        <v>0.64013593086345955</v>
      </c>
      <c r="D58" s="301">
        <f t="shared" si="7"/>
        <v>0.61709812892776761</v>
      </c>
      <c r="E58" s="301">
        <f t="shared" si="7"/>
        <v>0.59594333000098187</v>
      </c>
      <c r="F58" s="301">
        <f t="shared" si="7"/>
        <v>0.62760545213561891</v>
      </c>
      <c r="G58" s="301">
        <f t="shared" si="7"/>
        <v>0.6433906552611246</v>
      </c>
      <c r="H58" s="301">
        <f t="shared" si="7"/>
        <v>0.66234185018634117</v>
      </c>
      <c r="I58" s="301">
        <f t="shared" si="7"/>
        <v>0.63693387904035492</v>
      </c>
      <c r="J58" s="301">
        <f t="shared" si="7"/>
        <v>0.67559170178601624</v>
      </c>
      <c r="K58" s="301">
        <f t="shared" si="7"/>
        <v>0.71764167083794472</v>
      </c>
      <c r="L58" s="301">
        <f t="shared" si="7"/>
        <v>0.73298287071003498</v>
      </c>
      <c r="M58" s="301">
        <f t="shared" si="7"/>
        <v>0.74280625249691212</v>
      </c>
      <c r="N58" s="301">
        <f t="shared" si="7"/>
        <v>0.74504134284180368</v>
      </c>
      <c r="O58" s="301">
        <f t="shared" si="7"/>
        <v>0.74492982477928571</v>
      </c>
      <c r="P58" s="301">
        <f t="shared" si="7"/>
        <v>0.75829443805263264</v>
      </c>
      <c r="Q58" s="301">
        <f t="shared" si="7"/>
        <v>0.76238753538138704</v>
      </c>
      <c r="R58" s="301">
        <f t="shared" si="7"/>
        <v>0.75612844212536301</v>
      </c>
      <c r="S58" s="301">
        <f t="shared" si="7"/>
        <v>0.7564026775412952</v>
      </c>
      <c r="T58" s="301">
        <f t="shared" si="7"/>
        <v>0.75274623521521389</v>
      </c>
      <c r="U58" s="301">
        <f t="shared" si="7"/>
        <v>0.75686548155031663</v>
      </c>
      <c r="V58" s="301">
        <f t="shared" si="7"/>
        <v>0.75513580665360258</v>
      </c>
      <c r="W58" s="301">
        <f t="shared" si="7"/>
        <v>0.75539230957892267</v>
      </c>
      <c r="X58" s="301">
        <f t="shared" si="7"/>
        <v>0.78470255522642296</v>
      </c>
      <c r="Y58" s="301">
        <f t="shared" si="7"/>
        <v>0.79133255984406081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5.9504559082980593E-2</v>
      </c>
      <c r="C59" s="301">
        <f t="shared" si="8"/>
        <v>5.3330002079191113E-2</v>
      </c>
      <c r="D59" s="301">
        <f t="shared" si="8"/>
        <v>5.8583852445197572E-2</v>
      </c>
      <c r="E59" s="301">
        <f t="shared" si="8"/>
        <v>6.3747905883533629E-2</v>
      </c>
      <c r="F59" s="301">
        <f t="shared" si="8"/>
        <v>5.6393580896507305E-2</v>
      </c>
      <c r="G59" s="301">
        <f t="shared" si="8"/>
        <v>5.2630995810517424E-2</v>
      </c>
      <c r="H59" s="301">
        <f t="shared" si="8"/>
        <v>4.8377731224837905E-2</v>
      </c>
      <c r="I59" s="301">
        <f t="shared" si="8"/>
        <v>5.3930010691957693E-2</v>
      </c>
      <c r="J59" s="301">
        <f t="shared" si="8"/>
        <v>4.4365632249297411E-2</v>
      </c>
      <c r="K59" s="301">
        <f t="shared" si="8"/>
        <v>3.5579141635358184E-2</v>
      </c>
      <c r="L59" s="301">
        <f t="shared" si="8"/>
        <v>3.1315034958977646E-2</v>
      </c>
      <c r="M59" s="301">
        <f t="shared" si="8"/>
        <v>2.9220843009397288E-2</v>
      </c>
      <c r="N59" s="301">
        <f t="shared" si="8"/>
        <v>3.0232971156630137E-2</v>
      </c>
      <c r="O59" s="301">
        <f t="shared" si="8"/>
        <v>3.2018347631971388E-2</v>
      </c>
      <c r="P59" s="301">
        <f t="shared" si="8"/>
        <v>2.9693397657858202E-2</v>
      </c>
      <c r="Q59" s="301">
        <f t="shared" si="8"/>
        <v>2.9456857421287622E-2</v>
      </c>
      <c r="R59" s="301">
        <f t="shared" si="8"/>
        <v>3.0416636540532477E-2</v>
      </c>
      <c r="S59" s="301">
        <f t="shared" si="8"/>
        <v>3.0100668562696265E-2</v>
      </c>
      <c r="T59" s="301">
        <f t="shared" si="8"/>
        <v>3.0535024332619953E-2</v>
      </c>
      <c r="U59" s="301">
        <f t="shared" si="8"/>
        <v>3.1154500519406457E-2</v>
      </c>
      <c r="V59" s="301">
        <f t="shared" si="8"/>
        <v>3.2060688889022047E-2</v>
      </c>
      <c r="W59" s="301">
        <f t="shared" si="8"/>
        <v>3.1555739923762961E-2</v>
      </c>
      <c r="X59" s="301">
        <f t="shared" si="8"/>
        <v>2.6522396052341097E-2</v>
      </c>
      <c r="Y59" s="301">
        <f t="shared" si="8"/>
        <v>2.4195753720023756E-2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0.1085152466525475</v>
      </c>
      <c r="C60" s="301">
        <f t="shared" si="9"/>
        <v>0.10866204622488441</v>
      </c>
      <c r="D60" s="301">
        <f t="shared" si="9"/>
        <v>0.10766268876721845</v>
      </c>
      <c r="E60" s="301">
        <f t="shared" si="9"/>
        <v>0.10536209692194656</v>
      </c>
      <c r="F60" s="301">
        <f t="shared" si="9"/>
        <v>0.10726262998468969</v>
      </c>
      <c r="G60" s="301">
        <f t="shared" si="9"/>
        <v>0.10862772366029438</v>
      </c>
      <c r="H60" s="301">
        <f t="shared" si="9"/>
        <v>0.10919552418456134</v>
      </c>
      <c r="I60" s="301">
        <f t="shared" si="9"/>
        <v>0.10904162004313869</v>
      </c>
      <c r="J60" s="301">
        <f t="shared" si="9"/>
        <v>0.11339539845203662</v>
      </c>
      <c r="K60" s="301">
        <f t="shared" si="9"/>
        <v>0.11208922539692918</v>
      </c>
      <c r="L60" s="301">
        <f t="shared" si="9"/>
        <v>0.11515542591628374</v>
      </c>
      <c r="M60" s="301">
        <f t="shared" si="9"/>
        <v>0.11490507394616876</v>
      </c>
      <c r="N60" s="301">
        <f t="shared" si="9"/>
        <v>0.10984218151662159</v>
      </c>
      <c r="O60" s="301">
        <f t="shared" si="9"/>
        <v>0.10324682321395527</v>
      </c>
      <c r="P60" s="301">
        <f t="shared" si="9"/>
        <v>0.10098098611436165</v>
      </c>
      <c r="Q60" s="301">
        <f t="shared" si="9"/>
        <v>9.8345864967873786E-2</v>
      </c>
      <c r="R60" s="301">
        <f t="shared" si="9"/>
        <v>9.9948870116351146E-2</v>
      </c>
      <c r="S60" s="301">
        <f t="shared" si="9"/>
        <v>0.10089811289283458</v>
      </c>
      <c r="T60" s="301">
        <f t="shared" si="9"/>
        <v>0.10232862353563016</v>
      </c>
      <c r="U60" s="301">
        <f t="shared" si="9"/>
        <v>9.6127149177074128E-2</v>
      </c>
      <c r="V60" s="301">
        <f t="shared" si="9"/>
        <v>9.3805910326187431E-2</v>
      </c>
      <c r="W60" s="301">
        <f t="shared" si="9"/>
        <v>9.576337853254642E-2</v>
      </c>
      <c r="X60" s="301">
        <f t="shared" si="9"/>
        <v>9.0322209209568682E-2</v>
      </c>
      <c r="Y60" s="301">
        <f t="shared" si="9"/>
        <v>9.4225207248651743E-2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5.3857916500345646E-2</v>
      </c>
      <c r="C61" s="302">
        <f t="shared" si="10"/>
        <v>5.2243486818284821E-2</v>
      </c>
      <c r="D61" s="302">
        <f t="shared" si="10"/>
        <v>5.2661483623271652E-2</v>
      </c>
      <c r="E61" s="302">
        <f t="shared" si="10"/>
        <v>5.1633370011472238E-2</v>
      </c>
      <c r="F61" s="302">
        <f t="shared" si="10"/>
        <v>5.1597379585021273E-2</v>
      </c>
      <c r="G61" s="302">
        <f t="shared" si="10"/>
        <v>5.2005227761081033E-2</v>
      </c>
      <c r="H61" s="302">
        <f t="shared" si="10"/>
        <v>5.1401229233899566E-2</v>
      </c>
      <c r="I61" s="302">
        <f t="shared" si="10"/>
        <v>5.2831191212860791E-2</v>
      </c>
      <c r="J61" s="302">
        <f t="shared" si="10"/>
        <v>5.4870584794491598E-2</v>
      </c>
      <c r="K61" s="302">
        <f t="shared" si="10"/>
        <v>5.0908726955953942E-2</v>
      </c>
      <c r="L61" s="302">
        <f t="shared" si="10"/>
        <v>5.3096517872632157E-2</v>
      </c>
      <c r="M61" s="302">
        <f t="shared" si="10"/>
        <v>5.222931804477017E-2</v>
      </c>
      <c r="N61" s="302">
        <f t="shared" si="10"/>
        <v>4.6898843695265036E-2</v>
      </c>
      <c r="O61" s="302">
        <f t="shared" si="10"/>
        <v>4.0159923718374534E-2</v>
      </c>
      <c r="P61" s="302">
        <f t="shared" si="10"/>
        <v>3.7010069756543661E-2</v>
      </c>
      <c r="Q61" s="302">
        <f t="shared" si="10"/>
        <v>3.4063564549540772E-2</v>
      </c>
      <c r="R61" s="302">
        <f t="shared" si="10"/>
        <v>3.6091616044538172E-2</v>
      </c>
      <c r="S61" s="302">
        <f t="shared" si="10"/>
        <v>3.7045647522928382E-2</v>
      </c>
      <c r="T61" s="302">
        <f t="shared" si="10"/>
        <v>3.8735259428572665E-2</v>
      </c>
      <c r="U61" s="302">
        <f t="shared" si="10"/>
        <v>3.2147118757945729E-2</v>
      </c>
      <c r="V61" s="302">
        <f t="shared" si="10"/>
        <v>2.988855705431611E-2</v>
      </c>
      <c r="W61" s="302">
        <f t="shared" si="10"/>
        <v>3.1868402776667394E-2</v>
      </c>
      <c r="X61" s="302">
        <f t="shared" si="10"/>
        <v>2.4482872148653637E-2</v>
      </c>
      <c r="Y61" s="302">
        <f t="shared" si="10"/>
        <v>2.8047600473067015E-2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4.9571470401519775E-2</v>
      </c>
      <c r="C62" s="302">
        <f t="shared" si="11"/>
        <v>5.1860439570771286E-2</v>
      </c>
      <c r="D62" s="302">
        <f t="shared" si="11"/>
        <v>4.9994038268288868E-2</v>
      </c>
      <c r="E62" s="302">
        <f t="shared" si="11"/>
        <v>4.8280187946069739E-2</v>
      </c>
      <c r="F62" s="302">
        <f t="shared" si="11"/>
        <v>5.0845286220479756E-2</v>
      </c>
      <c r="G62" s="302">
        <f t="shared" si="11"/>
        <v>5.2124120188912722E-2</v>
      </c>
      <c r="H62" s="302">
        <f t="shared" si="11"/>
        <v>5.3659446128026048E-2</v>
      </c>
      <c r="I62" s="302">
        <f t="shared" si="11"/>
        <v>5.1601026207033648E-2</v>
      </c>
      <c r="J62" s="302">
        <f t="shared" si="11"/>
        <v>5.4732879277263197E-2</v>
      </c>
      <c r="K62" s="302">
        <f t="shared" si="11"/>
        <v>5.8139546164448913E-2</v>
      </c>
      <c r="L62" s="302">
        <f t="shared" si="11"/>
        <v>5.9382409329209039E-2</v>
      </c>
      <c r="M62" s="302">
        <f t="shared" si="11"/>
        <v>6.0178247951877456E-2</v>
      </c>
      <c r="N62" s="302">
        <f t="shared" si="11"/>
        <v>6.0359323192584753E-2</v>
      </c>
      <c r="O62" s="302">
        <f t="shared" si="11"/>
        <v>6.0350288586865218E-2</v>
      </c>
      <c r="P62" s="302">
        <f t="shared" si="11"/>
        <v>6.1433019122103603E-2</v>
      </c>
      <c r="Q62" s="302">
        <f t="shared" si="11"/>
        <v>6.1764620296855456E-2</v>
      </c>
      <c r="R62" s="302">
        <f t="shared" si="11"/>
        <v>6.1257541546981126E-2</v>
      </c>
      <c r="S62" s="302">
        <f t="shared" si="11"/>
        <v>6.1279758655145851E-2</v>
      </c>
      <c r="T62" s="302">
        <f t="shared" si="11"/>
        <v>6.098353296751733E-2</v>
      </c>
      <c r="U62" s="302">
        <f t="shared" si="11"/>
        <v>6.1317252596956917E-2</v>
      </c>
      <c r="V62" s="302">
        <f t="shared" si="11"/>
        <v>6.1177123452296783E-2</v>
      </c>
      <c r="W62" s="302">
        <f t="shared" si="11"/>
        <v>6.1197903967523212E-2</v>
      </c>
      <c r="X62" s="302">
        <f t="shared" si="11"/>
        <v>6.3572465603450007E-2</v>
      </c>
      <c r="Y62" s="302">
        <f t="shared" si="11"/>
        <v>6.4109593637121154E-2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5.0858597506820997E-3</v>
      </c>
      <c r="C63" s="302">
        <f t="shared" si="12"/>
        <v>4.5581198358282974E-3</v>
      </c>
      <c r="D63" s="302">
        <f t="shared" si="12"/>
        <v>5.0071668756579129E-3</v>
      </c>
      <c r="E63" s="302">
        <f t="shared" si="12"/>
        <v>5.4485389644045815E-3</v>
      </c>
      <c r="F63" s="302">
        <f t="shared" si="12"/>
        <v>4.8199641791886573E-3</v>
      </c>
      <c r="G63" s="302">
        <f t="shared" si="12"/>
        <v>4.4983757103006323E-3</v>
      </c>
      <c r="H63" s="302">
        <f t="shared" si="12"/>
        <v>4.1348488226357165E-3</v>
      </c>
      <c r="I63" s="302">
        <f t="shared" si="12"/>
        <v>4.6094026232442473E-3</v>
      </c>
      <c r="J63" s="302">
        <f t="shared" si="12"/>
        <v>3.7919343802818293E-3</v>
      </c>
      <c r="K63" s="302">
        <f t="shared" si="12"/>
        <v>3.0409522765263383E-3</v>
      </c>
      <c r="L63" s="302">
        <f t="shared" si="12"/>
        <v>2.676498714442534E-3</v>
      </c>
      <c r="M63" s="302">
        <f t="shared" si="12"/>
        <v>2.4975079495211361E-3</v>
      </c>
      <c r="N63" s="302">
        <f t="shared" si="12"/>
        <v>2.5840146287718058E-3</v>
      </c>
      <c r="O63" s="302">
        <f t="shared" si="12"/>
        <v>2.7366109087155021E-3</v>
      </c>
      <c r="P63" s="302">
        <f t="shared" si="12"/>
        <v>2.5378972357143759E-3</v>
      </c>
      <c r="Q63" s="302">
        <f t="shared" si="12"/>
        <v>2.5176801214775737E-3</v>
      </c>
      <c r="R63" s="302">
        <f t="shared" si="12"/>
        <v>2.5997125248318361E-3</v>
      </c>
      <c r="S63" s="302">
        <f t="shared" si="12"/>
        <v>2.5727067147603639E-3</v>
      </c>
      <c r="T63" s="302">
        <f t="shared" si="12"/>
        <v>2.6098311395401654E-3</v>
      </c>
      <c r="U63" s="302">
        <f t="shared" si="12"/>
        <v>2.66277782217149E-3</v>
      </c>
      <c r="V63" s="302">
        <f t="shared" si="12"/>
        <v>2.7402298195745348E-3</v>
      </c>
      <c r="W63" s="302">
        <f t="shared" si="12"/>
        <v>2.6970717883558078E-3</v>
      </c>
      <c r="X63" s="302">
        <f t="shared" si="12"/>
        <v>2.2668714574650499E-3</v>
      </c>
      <c r="Y63" s="302">
        <f t="shared" si="12"/>
        <v>2.0680131384635684E-3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4.7064546132812191E-2</v>
      </c>
      <c r="C65" s="235">
        <f t="shared" si="14"/>
        <v>4.2180840960755105E-2</v>
      </c>
      <c r="D65" s="235">
        <f t="shared" si="14"/>
        <v>4.6336322267338338E-2</v>
      </c>
      <c r="E65" s="235">
        <f t="shared" si="14"/>
        <v>5.0420779576600037E-2</v>
      </c>
      <c r="F65" s="235">
        <f t="shared" si="14"/>
        <v>4.4603948514211865E-2</v>
      </c>
      <c r="G65" s="235">
        <f t="shared" si="14"/>
        <v>4.1627968823122093E-2</v>
      </c>
      <c r="H65" s="235">
        <f t="shared" si="14"/>
        <v>3.8263891004670945E-2</v>
      </c>
      <c r="I65" s="235">
        <f t="shared" si="14"/>
        <v>4.2655411875502279E-2</v>
      </c>
      <c r="J65" s="235">
        <f t="shared" si="14"/>
        <v>3.5090560755128064E-2</v>
      </c>
      <c r="K65" s="235">
        <f t="shared" si="14"/>
        <v>2.814097236697477E-2</v>
      </c>
      <c r="L65" s="235">
        <f t="shared" si="14"/>
        <v>2.4768319103451217E-2</v>
      </c>
      <c r="M65" s="235">
        <f t="shared" si="14"/>
        <v>2.3111938564868609E-2</v>
      </c>
      <c r="N65" s="235">
        <f t="shared" si="14"/>
        <v>2.3912471374654309E-2</v>
      </c>
      <c r="O65" s="235">
        <f t="shared" si="14"/>
        <v>2.5324597349253266E-2</v>
      </c>
      <c r="P65" s="235">
        <f t="shared" si="14"/>
        <v>2.3485701019300847E-2</v>
      </c>
      <c r="Q65" s="235">
        <f t="shared" si="14"/>
        <v>2.3298611844153484E-2</v>
      </c>
      <c r="R65" s="235">
        <f t="shared" si="14"/>
        <v>2.4057739704793819E-2</v>
      </c>
      <c r="S65" s="235">
        <f t="shared" si="14"/>
        <v>2.3807827938392406E-2</v>
      </c>
      <c r="T65" s="235">
        <f t="shared" si="14"/>
        <v>2.4151377365304719E-2</v>
      </c>
      <c r="U65" s="235">
        <f t="shared" si="14"/>
        <v>2.4641345966374996E-2</v>
      </c>
      <c r="V65" s="235">
        <f t="shared" si="14"/>
        <v>2.5358086750342762E-2</v>
      </c>
      <c r="W65" s="235">
        <f t="shared" si="14"/>
        <v>2.4958702329444669E-2</v>
      </c>
      <c r="X65" s="235">
        <f t="shared" si="14"/>
        <v>2.0977628467381583E-2</v>
      </c>
      <c r="Y65" s="235">
        <f t="shared" si="14"/>
        <v>1.9137393583341874E-2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124.16635121602796</v>
      </c>
      <c r="C69" s="322">
        <f t="shared" si="15"/>
        <v>118.81908485023365</v>
      </c>
      <c r="D69" s="322">
        <f t="shared" si="15"/>
        <v>124.7675765310498</v>
      </c>
      <c r="E69" s="322">
        <f t="shared" si="15"/>
        <v>137.51505167952956</v>
      </c>
      <c r="F69" s="322">
        <f t="shared" si="15"/>
        <v>149.60895259320574</v>
      </c>
      <c r="G69" s="322">
        <f t="shared" si="15"/>
        <v>145.53955666894092</v>
      </c>
      <c r="H69" s="322">
        <f t="shared" si="15"/>
        <v>135.15873100424486</v>
      </c>
      <c r="I69" s="322">
        <f t="shared" si="15"/>
        <v>138.8656589551882</v>
      </c>
      <c r="J69" s="322">
        <f t="shared" si="15"/>
        <v>151.50062581690796</v>
      </c>
      <c r="K69" s="322">
        <f t="shared" si="15"/>
        <v>169.74113620264808</v>
      </c>
      <c r="L69" s="322">
        <f t="shared" si="15"/>
        <v>172.65246391315131</v>
      </c>
      <c r="M69" s="322">
        <f t="shared" si="15"/>
        <v>177.03919286140351</v>
      </c>
      <c r="N69" s="322">
        <f t="shared" si="15"/>
        <v>192.15121550228392</v>
      </c>
      <c r="O69" s="322">
        <f t="shared" si="15"/>
        <v>200.40871792545519</v>
      </c>
      <c r="P69" s="322">
        <f t="shared" si="15"/>
        <v>192.49793257338945</v>
      </c>
      <c r="Q69" s="322">
        <f t="shared" si="15"/>
        <v>189.32826560729598</v>
      </c>
      <c r="R69" s="322">
        <f t="shared" si="15"/>
        <v>198.98309626481171</v>
      </c>
      <c r="S69" s="322">
        <f t="shared" si="15"/>
        <v>195.81649866469536</v>
      </c>
      <c r="T69" s="322">
        <f t="shared" si="15"/>
        <v>195.66354361426687</v>
      </c>
      <c r="U69" s="322">
        <f t="shared" si="15"/>
        <v>186.79312230126803</v>
      </c>
      <c r="V69" s="322">
        <f t="shared" si="15"/>
        <v>191.12818539845699</v>
      </c>
      <c r="W69" s="322">
        <f t="shared" si="15"/>
        <v>167.87837833336226</v>
      </c>
      <c r="X69" s="322">
        <f t="shared" si="15"/>
        <v>155.97334992040177</v>
      </c>
      <c r="Y69" s="322">
        <f t="shared" si="15"/>
        <v>162.40565192708945</v>
      </c>
      <c r="DA69" s="95"/>
    </row>
    <row r="70" spans="1:105" ht="12" customHeight="1" x14ac:dyDescent="0.25">
      <c r="A70" s="55" t="s">
        <v>91</v>
      </c>
      <c r="B70" s="334">
        <f>IF(B$6=0,0,B$6/WWP!B$5*1000)</f>
        <v>1.4524330904889042</v>
      </c>
      <c r="C70" s="334">
        <f>IF(C$6=0,0,C$6/WWP!C$5*1000)</f>
        <v>1.2456607433208762</v>
      </c>
      <c r="D70" s="334">
        <f>IF(D$6=0,0,D$6/WWP!D$5*1000)</f>
        <v>1.4368837756334876</v>
      </c>
      <c r="E70" s="334">
        <f>IF(E$6=0,0,E$6/WWP!E$5*1000)</f>
        <v>1.7232890697164616</v>
      </c>
      <c r="F70" s="334">
        <f>IF(F$6=0,0,F$6/WWP!F$5*1000)</f>
        <v>1.6585525224859259</v>
      </c>
      <c r="G70" s="334">
        <f>IF(G$6=0,0,G$6/WWP!G$5*1000)</f>
        <v>1.5057906951972173</v>
      </c>
      <c r="H70" s="334">
        <f>IF(H$6=0,0,H$6/WWP!H$5*1000)</f>
        <v>1.2853801154522304</v>
      </c>
      <c r="I70" s="334">
        <f>IF(I$6=0,0,I$6/WWP!I$5*1000)</f>
        <v>1.4722017851331473</v>
      </c>
      <c r="J70" s="334">
        <f>IF(J$6=0,0,J$6/WWP!J$5*1000)</f>
        <v>1.3213049928394962</v>
      </c>
      <c r="K70" s="334">
        <f>IF(K$6=0,0,K$6/WWP!K$5*1000)</f>
        <v>1.1872017974779039</v>
      </c>
      <c r="L70" s="334">
        <f>IF(L$6=0,0,L$6/WWP!L$5*1000)</f>
        <v>1.062839424730436</v>
      </c>
      <c r="M70" s="334">
        <f>IF(M$6=0,0,M$6/WWP!M$5*1000)</f>
        <v>1.0169606205607697</v>
      </c>
      <c r="N70" s="334">
        <f>IF(N$6=0,0,N$6/WWP!N$5*1000)</f>
        <v>1.1419995691266263</v>
      </c>
      <c r="O70" s="334">
        <f>IF(O$6=0,0,O$6/WWP!O$5*1000)</f>
        <v>1.2614135724559237</v>
      </c>
      <c r="P70" s="334">
        <f>IF(P$6=0,0,P$6/WWP!P$5*1000)</f>
        <v>1.1236419332050953</v>
      </c>
      <c r="Q70" s="334">
        <f>IF(Q$6=0,0,Q$6/WWP!Q$5*1000)</f>
        <v>1.096336424732625</v>
      </c>
      <c r="R70" s="334">
        <f>IF(R$6=0,0,R$6/WWP!R$5*1000)</f>
        <v>1.1897873494557347</v>
      </c>
      <c r="S70" s="334">
        <f>IF(S$6=0,0,S$6/WWP!S$5*1000)</f>
        <v>1.1586903682437084</v>
      </c>
      <c r="T70" s="334">
        <f>IF(T$6=0,0,T$6/WWP!T$5*1000)</f>
        <v>1.1744922606937651</v>
      </c>
      <c r="U70" s="334">
        <f>IF(U$6=0,0,U$6/WWP!U$5*1000)</f>
        <v>1.1439937418153621</v>
      </c>
      <c r="V70" s="334">
        <f>IF(V$6=0,0,V$6/WWP!V$5*1000)</f>
        <v>1.2045908518770507</v>
      </c>
      <c r="W70" s="334">
        <f>IF(W$6=0,0,W$6/WWP!W$5*1000)</f>
        <v>1.0413940875790186</v>
      </c>
      <c r="X70" s="334">
        <f>IF(X$6=0,0,X$6/WWP!X$5*1000)</f>
        <v>0.81321453063746463</v>
      </c>
      <c r="Y70" s="334">
        <f>IF(Y$6=0,0,Y$6/WWP!Y$5*1000)</f>
        <v>0.77247115047571291</v>
      </c>
      <c r="DA70" s="67"/>
    </row>
    <row r="71" spans="1:105" ht="12" customHeight="1" x14ac:dyDescent="0.25">
      <c r="A71" s="173" t="s">
        <v>92</v>
      </c>
      <c r="B71" s="335">
        <f>IF(B$7=0,0,B$7/WWP!B$5*1000)</f>
        <v>1.5787316200966353</v>
      </c>
      <c r="C71" s="335">
        <f>IF(C$7=0,0,C$7/WWP!C$5*1000)</f>
        <v>1.3539790688270386</v>
      </c>
      <c r="D71" s="335">
        <f>IF(D$7=0,0,D$7/WWP!D$5*1000)</f>
        <v>1.561830190905964</v>
      </c>
      <c r="E71" s="335">
        <f>IF(E$7=0,0,E$7/WWP!E$5*1000)</f>
        <v>1.8731402931700665</v>
      </c>
      <c r="F71" s="335">
        <f>IF(F$7=0,0,F$7/WWP!F$5*1000)</f>
        <v>1.8027744809629642</v>
      </c>
      <c r="G71" s="335">
        <f>IF(G$7=0,0,G$7/WWP!G$5*1000)</f>
        <v>1.6367290165187152</v>
      </c>
      <c r="H71" s="335">
        <f>IF(H$7=0,0,H$7/WWP!H$5*1000)</f>
        <v>1.3971522994045986</v>
      </c>
      <c r="I71" s="335">
        <f>IF(I$7=0,0,I$7/WWP!I$5*1000)</f>
        <v>1.6002193316664635</v>
      </c>
      <c r="J71" s="335">
        <f>IF(J$7=0,0,J$7/WWP!J$5*1000)</f>
        <v>1.4362010791733657</v>
      </c>
      <c r="K71" s="335">
        <f>IF(K$7=0,0,K$7/WWP!K$5*1000)</f>
        <v>1.2904367363890259</v>
      </c>
      <c r="L71" s="335">
        <f>IF(L$7=0,0,L$7/WWP!L$5*1000)</f>
        <v>1.1552602442722129</v>
      </c>
      <c r="M71" s="335">
        <f>IF(M$7=0,0,M$7/WWP!M$5*1000)</f>
        <v>1.1053919788704019</v>
      </c>
      <c r="N71" s="335">
        <f>IF(N$7=0,0,N$7/WWP!N$5*1000)</f>
        <v>1.2413038794854638</v>
      </c>
      <c r="O71" s="335">
        <f>IF(O$7=0,0,O$7/WWP!O$5*1000)</f>
        <v>1.3711017091912219</v>
      </c>
      <c r="P71" s="335">
        <f>IF(P$7=0,0,P$7/WWP!P$5*1000)</f>
        <v>1.2213499273968433</v>
      </c>
      <c r="Q71" s="335">
        <f>IF(Q$7=0,0,Q$7/WWP!Q$5*1000)</f>
        <v>1.191670026883288</v>
      </c>
      <c r="R71" s="335">
        <f>IF(R$7=0,0,R$7/WWP!R$5*1000)</f>
        <v>1.2932471189736243</v>
      </c>
      <c r="S71" s="335">
        <f>IF(S$7=0,0,S$7/WWP!S$5*1000)</f>
        <v>1.2594460524388138</v>
      </c>
      <c r="T71" s="335">
        <f>IF(T$7=0,0,T$7/WWP!T$5*1000)</f>
        <v>1.2766220224932228</v>
      </c>
      <c r="U71" s="335">
        <f>IF(U$7=0,0,U$7/WWP!U$5*1000)</f>
        <v>1.2434714584949589</v>
      </c>
      <c r="V71" s="335">
        <f>IF(V$7=0,0,V$7/WWP!V$5*1000)</f>
        <v>1.3093378824750548</v>
      </c>
      <c r="W71" s="335">
        <f>IF(W$7=0,0,W$7/WWP!W$5*1000)</f>
        <v>1.1319500951945858</v>
      </c>
      <c r="X71" s="335">
        <f>IF(X$7=0,0,X$7/WWP!X$5*1000)</f>
        <v>0.88392883764941832</v>
      </c>
      <c r="Y71" s="335">
        <f>IF(Y$7=0,0,Y$7/WWP!Y$5*1000)</f>
        <v>0.83964255486490535</v>
      </c>
      <c r="DA71" s="177"/>
    </row>
    <row r="72" spans="1:105" ht="12" customHeight="1" x14ac:dyDescent="0.25">
      <c r="A72" s="173" t="s">
        <v>93</v>
      </c>
      <c r="B72" s="335">
        <f>IF(B$8=0,0,B$8/WWP!B$5*1000)</f>
        <v>3.9152544178396544</v>
      </c>
      <c r="C72" s="335">
        <f>IF(C$8=0,0,C$8/WWP!C$5*1000)</f>
        <v>3.3578680906910559</v>
      </c>
      <c r="D72" s="335">
        <f>IF(D$8=0,0,D$8/WWP!D$5*1000)</f>
        <v>3.8733388734467908</v>
      </c>
      <c r="E72" s="335">
        <f>IF(E$8=0,0,E$8/WWP!E$5*1000)</f>
        <v>4.6453879270617655</v>
      </c>
      <c r="F72" s="335">
        <f>IF(F$8=0,0,F$8/WWP!F$5*1000)</f>
        <v>4.4708807127881496</v>
      </c>
      <c r="G72" s="335">
        <f>IF(G$8=0,0,G$8/WWP!G$5*1000)</f>
        <v>4.0590879609664139</v>
      </c>
      <c r="H72" s="335">
        <f>IF(H$8=0,0,H$8/WWP!H$5*1000)</f>
        <v>3.4649377025234038</v>
      </c>
      <c r="I72" s="335">
        <f>IF(I$8=0,0,I$8/WWP!I$5*1000)</f>
        <v>3.9685439425328299</v>
      </c>
      <c r="J72" s="335">
        <f>IF(J$8=0,0,J$8/WWP!J$5*1000)</f>
        <v>3.5617786763499462</v>
      </c>
      <c r="K72" s="335">
        <f>IF(K$8=0,0,K$8/WWP!K$5*1000)</f>
        <v>3.2002831062447838</v>
      </c>
      <c r="L72" s="335">
        <f>IF(L$8=0,0,L$8/WWP!L$5*1000)</f>
        <v>2.8650454057950889</v>
      </c>
      <c r="M72" s="335">
        <f>IF(M$8=0,0,M$8/WWP!M$5*1000)</f>
        <v>2.7413721075985973</v>
      </c>
      <c r="N72" s="335">
        <f>IF(N$8=0,0,N$8/WWP!N$5*1000)</f>
        <v>3.07843362112395</v>
      </c>
      <c r="O72" s="335">
        <f>IF(O$8=0,0,O$8/WWP!O$5*1000)</f>
        <v>3.4003322387942285</v>
      </c>
      <c r="P72" s="335">
        <f>IF(P$8=0,0,P$8/WWP!P$5*1000)</f>
        <v>3.0289478199441713</v>
      </c>
      <c r="Q72" s="335">
        <f>IF(Q$8=0,0,Q$8/WWP!Q$5*1000)</f>
        <v>2.9553416666705536</v>
      </c>
      <c r="R72" s="335">
        <f>IF(R$8=0,0,R$8/WWP!R$5*1000)</f>
        <v>3.2072528550545876</v>
      </c>
      <c r="S72" s="335">
        <f>IF(S$8=0,0,S$8/WWP!S$5*1000)</f>
        <v>3.1234262100482573</v>
      </c>
      <c r="T72" s="335">
        <f>IF(T$8=0,0,T$8/WWP!T$5*1000)</f>
        <v>3.1660226157831928</v>
      </c>
      <c r="U72" s="335">
        <f>IF(U$8=0,0,U$8/WWP!U$5*1000)</f>
        <v>3.0838092170674978</v>
      </c>
      <c r="V72" s="335">
        <f>IF(V$8=0,0,V$8/WWP!V$5*1000)</f>
        <v>3.2471579485381361</v>
      </c>
      <c r="W72" s="335">
        <f>IF(W$8=0,0,W$8/WWP!W$5*1000)</f>
        <v>2.8072362360825727</v>
      </c>
      <c r="X72" s="335">
        <f>IF(X$8=0,0,X$8/WWP!X$5*1000)</f>
        <v>2.1921435173705568</v>
      </c>
      <c r="Y72" s="335">
        <f>IF(Y$8=0,0,Y$8/WWP!Y$5*1000)</f>
        <v>2.0823135360649645</v>
      </c>
      <c r="DA72" s="177"/>
    </row>
    <row r="73" spans="1:105" ht="12" customHeight="1" x14ac:dyDescent="0.25">
      <c r="A73" s="173" t="s">
        <v>94</v>
      </c>
      <c r="B73" s="335">
        <f>IF(B$9=0,0,B$9/WWP!B$5*1000)</f>
        <v>11.998360312734427</v>
      </c>
      <c r="C73" s="335">
        <f>IF(C$9=0,0,C$9/WWP!C$5*1000)</f>
        <v>10.290240923085499</v>
      </c>
      <c r="D73" s="335">
        <f>IF(D$9=0,0,D$9/WWP!D$5*1000)</f>
        <v>11.869909450885331</v>
      </c>
      <c r="E73" s="335">
        <f>IF(E$9=0,0,E$9/WWP!E$5*1000)</f>
        <v>14.235866228092508</v>
      </c>
      <c r="F73" s="335">
        <f>IF(F$9=0,0,F$9/WWP!F$5*1000)</f>
        <v>13.701086055318527</v>
      </c>
      <c r="G73" s="335">
        <f>IF(G$9=0,0,G$9/WWP!G$5*1000)</f>
        <v>12.439140525542232</v>
      </c>
      <c r="H73" s="335">
        <f>IF(H$9=0,0,H$9/WWP!H$5*1000)</f>
        <v>10.61835747547495</v>
      </c>
      <c r="I73" s="335">
        <f>IF(I$9=0,0,I$9/WWP!I$5*1000)</f>
        <v>12.161666920665123</v>
      </c>
      <c r="J73" s="335">
        <f>IF(J$9=0,0,J$9/WWP!J$5*1000)</f>
        <v>10.915128201717581</v>
      </c>
      <c r="K73" s="335">
        <f>IF(K$9=0,0,K$9/WWP!K$5*1000)</f>
        <v>9.8073191965565929</v>
      </c>
      <c r="L73" s="335">
        <f>IF(L$9=0,0,L$9/WWP!L$5*1000)</f>
        <v>8.7799778564688165</v>
      </c>
      <c r="M73" s="335">
        <f>IF(M$9=0,0,M$9/WWP!M$5*1000)</f>
        <v>8.4009790394150539</v>
      </c>
      <c r="N73" s="335">
        <f>IF(N$9=0,0,N$9/WWP!N$5*1000)</f>
        <v>9.4339094840895257</v>
      </c>
      <c r="O73" s="335">
        <f>IF(O$9=0,0,O$9/WWP!O$5*1000)</f>
        <v>10.420372989853284</v>
      </c>
      <c r="P73" s="335">
        <f>IF(P$9=0,0,P$9/WWP!P$5*1000)</f>
        <v>9.2822594482160046</v>
      </c>
      <c r="Q73" s="335">
        <f>IF(Q$9=0,0,Q$9/WWP!Q$5*1000)</f>
        <v>9.056692204312986</v>
      </c>
      <c r="R73" s="335">
        <f>IF(R$9=0,0,R$9/WWP!R$5*1000)</f>
        <v>9.828678104199545</v>
      </c>
      <c r="S73" s="335">
        <f>IF(S$9=0,0,S$9/WWP!S$5*1000)</f>
        <v>9.5717899985349852</v>
      </c>
      <c r="T73" s="335">
        <f>IF(T$9=0,0,T$9/WWP!T$5*1000)</f>
        <v>9.7023273709484936</v>
      </c>
      <c r="U73" s="335">
        <f>IF(U$9=0,0,U$9/WWP!U$5*1000)</f>
        <v>9.4503830845616879</v>
      </c>
      <c r="V73" s="335">
        <f>IF(V$9=0,0,V$9/WWP!V$5*1000)</f>
        <v>9.9509679068104191</v>
      </c>
      <c r="W73" s="335">
        <f>IF(W$9=0,0,W$9/WWP!W$5*1000)</f>
        <v>8.6028207234788479</v>
      </c>
      <c r="X73" s="335">
        <f>IF(X$9=0,0,X$9/WWP!X$5*1000)</f>
        <v>6.7178591661355789</v>
      </c>
      <c r="Y73" s="335">
        <f>IF(Y$9=0,0,Y$9/WWP!Y$5*1000)</f>
        <v>6.3812834169732788</v>
      </c>
      <c r="DA73" s="177"/>
    </row>
    <row r="74" spans="1:105" ht="12" customHeight="1" x14ac:dyDescent="0.25">
      <c r="A74" s="56" t="s">
        <v>95</v>
      </c>
      <c r="B74" s="336">
        <f>IF(B$10=0,0,B$10/WWP!B$5*1000)</f>
        <v>2.5401536674315901</v>
      </c>
      <c r="C74" s="336">
        <f>IF(C$10=0,0,C$10/WWP!C$5*1000)</f>
        <v>2.2513346856852232</v>
      </c>
      <c r="D74" s="336">
        <f>IF(D$10=0,0,D$10/WWP!D$5*1000)</f>
        <v>2.5083275236154092</v>
      </c>
      <c r="E74" s="336">
        <f>IF(E$10=0,0,E$10/WWP!E$5*1000)</f>
        <v>2.8974034538134807</v>
      </c>
      <c r="F74" s="336">
        <f>IF(F$10=0,0,F$10/WWP!F$5*1000)</f>
        <v>2.922680171813743</v>
      </c>
      <c r="G74" s="336">
        <f>IF(G$10=0,0,G$10/WWP!G$5*1000)</f>
        <v>2.7319790707441438</v>
      </c>
      <c r="H74" s="336">
        <f>IF(H$10=0,0,H$10/WWP!H$5*1000)</f>
        <v>2.4025192563818973</v>
      </c>
      <c r="I74" s="336">
        <f>IF(I$10=0,0,I$10/WWP!I$5*1000)</f>
        <v>2.6602493802402529</v>
      </c>
      <c r="J74" s="336">
        <f>IF(J$10=0,0,J$10/WWP!J$5*1000)</f>
        <v>2.6965104540955518</v>
      </c>
      <c r="K74" s="336">
        <f>IF(K$10=0,0,K$10/WWP!K$5*1000)</f>
        <v>2.6005057469125084</v>
      </c>
      <c r="L74" s="336">
        <f>IF(L$10=0,0,L$10/WWP!L$5*1000)</f>
        <v>2.6732450668556651</v>
      </c>
      <c r="M74" s="336">
        <f>IF(M$10=0,0,M$10/WWP!M$5*1000)</f>
        <v>2.6610147632916625</v>
      </c>
      <c r="N74" s="336">
        <f>IF(N$10=0,0,N$10/WWP!N$5*1000)</f>
        <v>2.5845480338151385</v>
      </c>
      <c r="O74" s="336">
        <f>IF(O$10=0,0,O$10/WWP!O$5*1000)</f>
        <v>2.4814767307678842</v>
      </c>
      <c r="P74" s="336">
        <f>IF(P$10=0,0,P$10/WWP!P$5*1000)</f>
        <v>2.1961242298893016</v>
      </c>
      <c r="Q74" s="336">
        <f>IF(Q$10=0,0,Q$10/WWP!Q$5*1000)</f>
        <v>2.0789619489756697</v>
      </c>
      <c r="R74" s="336">
        <f>IF(R$10=0,0,R$10/WWP!R$5*1000)</f>
        <v>2.2797365528246103</v>
      </c>
      <c r="S74" s="336">
        <f>IF(S$10=0,0,S$10/WWP!S$5*1000)</f>
        <v>2.2733339170213873</v>
      </c>
      <c r="T74" s="336">
        <f>IF(T$10=0,0,T$10/WWP!T$5*1000)</f>
        <v>2.3369672819601108</v>
      </c>
      <c r="U74" s="336">
        <f>IF(U$10=0,0,U$10/WWP!U$5*1000)</f>
        <v>2.116027629265266</v>
      </c>
      <c r="V74" s="336">
        <f>IF(V$10=0,0,V$10/WWP!V$5*1000)</f>
        <v>2.1850945376056932</v>
      </c>
      <c r="W74" s="336">
        <f>IF(W$10=0,0,W$10/WWP!W$5*1000)</f>
        <v>1.9167876437737859</v>
      </c>
      <c r="X74" s="336">
        <f>IF(X$10=0,0,X$10/WWP!X$5*1000)</f>
        <v>1.4769221505743129</v>
      </c>
      <c r="Y74" s="336">
        <f>IF(Y$10=0,0,Y$10/WWP!Y$5*1000)</f>
        <v>1.4728067470652804</v>
      </c>
      <c r="DA74" s="68"/>
    </row>
    <row r="75" spans="1:105" ht="12" customHeight="1" x14ac:dyDescent="0.25">
      <c r="A75" s="174" t="s">
        <v>2898</v>
      </c>
      <c r="B75" s="349">
        <f>IF(B$16=0,0,B$16/WWP!B$5*1000)</f>
        <v>75.97517893228067</v>
      </c>
      <c r="C75" s="349">
        <f>IF(C$16=0,0,C$16/WWP!C$5*1000)</f>
        <v>76.060365484948704</v>
      </c>
      <c r="D75" s="349">
        <f>IF(D$16=0,0,D$16/WWP!D$5*1000)</f>
        <v>76.99383802816287</v>
      </c>
      <c r="E75" s="349">
        <f>IF(E$16=0,0,E$16/WWP!E$5*1000)</f>
        <v>81.951177823155973</v>
      </c>
      <c r="F75" s="349">
        <f>IF(F$16=0,0,F$16/WWP!F$5*1000)</f>
        <v>93.895394335795231</v>
      </c>
      <c r="G75" s="349">
        <f>IF(G$16=0,0,G$16/WWP!G$5*1000)</f>
        <v>93.638790731643439</v>
      </c>
      <c r="H75" s="349">
        <f>IF(H$16=0,0,H$16/WWP!H$5*1000)</f>
        <v>89.521283962189543</v>
      </c>
      <c r="I75" s="349">
        <f>IF(I$16=0,0,I$16/WWP!I$5*1000)</f>
        <v>88.448242823823023</v>
      </c>
      <c r="J75" s="349">
        <f>IF(J$16=0,0,J$16/WWP!J$5*1000)</f>
        <v>102.35256561729135</v>
      </c>
      <c r="K75" s="349">
        <f>IF(K$16=0,0,K$16/WWP!K$5*1000)</f>
        <v>121.81331259439953</v>
      </c>
      <c r="L75" s="349">
        <f>IF(L$16=0,0,L$16/WWP!L$5*1000)</f>
        <v>126.55129863422235</v>
      </c>
      <c r="M75" s="349">
        <f>IF(M$16=0,0,M$16/WWP!M$5*1000)</f>
        <v>131.50581939445723</v>
      </c>
      <c r="N75" s="349">
        <f>IF(N$16=0,0,N$16/WWP!N$5*1000)</f>
        <v>143.16059962650647</v>
      </c>
      <c r="O75" s="349">
        <f>IF(O$16=0,0,O$16/WWP!O$5*1000)</f>
        <v>149.29043112845062</v>
      </c>
      <c r="P75" s="349">
        <f>IF(P$16=0,0,P$16/WWP!P$5*1000)</f>
        <v>145.9701116070319</v>
      </c>
      <c r="Q75" s="349">
        <f>IF(Q$16=0,0,Q$16/WWP!Q$5*1000)</f>
        <v>144.34150979437899</v>
      </c>
      <c r="R75" s="349">
        <f>IF(R$16=0,0,R$16/WWP!R$5*1000)</f>
        <v>150.45677858799323</v>
      </c>
      <c r="S75" s="349">
        <f>IF(S$16=0,0,S$16/WWP!S$5*1000)</f>
        <v>148.11612389673701</v>
      </c>
      <c r="T75" s="349">
        <f>IF(T$16=0,0,T$16/WWP!T$5*1000)</f>
        <v>147.28499582450721</v>
      </c>
      <c r="U75" s="349">
        <f>IF(U$16=0,0,U$16/WWP!U$5*1000)</f>
        <v>141.37726646083647</v>
      </c>
      <c r="V75" s="349">
        <f>IF(V$16=0,0,V$16/WWP!V$5*1000)</f>
        <v>144.32773645510312</v>
      </c>
      <c r="W75" s="349">
        <f>IF(W$16=0,0,W$16/WWP!W$5*1000)</f>
        <v>126.81403593760268</v>
      </c>
      <c r="X75" s="349">
        <f>IF(X$16=0,0,X$16/WWP!X$5*1000)</f>
        <v>122.39268622976427</v>
      </c>
      <c r="Y75" s="349">
        <f>IF(Y$16=0,0,Y$16/WWP!Y$5*1000)</f>
        <v>128.51688027260724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7.3884639820522544</v>
      </c>
      <c r="C76" s="349">
        <f>IF(C$27=0,0,C$27/WWP!C$5*1000)</f>
        <v>6.3366220421105472</v>
      </c>
      <c r="D76" s="349">
        <f>IF(D$27=0,0,D$27/WWP!D$5*1000)</f>
        <v>7.3093652934399165</v>
      </c>
      <c r="E76" s="349">
        <f>IF(E$27=0,0,E$27/WWP!E$5*1000)</f>
        <v>8.7662965720359143</v>
      </c>
      <c r="F76" s="349">
        <f>IF(F$27=0,0,F$27/WWP!F$5*1000)</f>
        <v>8.4369845709066702</v>
      </c>
      <c r="G76" s="349">
        <f>IF(G$27=0,0,G$27/WWP!G$5*1000)</f>
        <v>7.6598917973075897</v>
      </c>
      <c r="H76" s="349">
        <f>IF(H$27=0,0,H$27/WWP!H$5*1000)</f>
        <v>6.5386727612135243</v>
      </c>
      <c r="I76" s="349">
        <f>IF(I$27=0,0,I$27/WWP!I$5*1000)</f>
        <v>7.4890264721990505</v>
      </c>
      <c r="J76" s="349">
        <f>IF(J$27=0,0,J$27/WWP!J$5*1000)</f>
        <v>6.7214210505313545</v>
      </c>
      <c r="K76" s="349">
        <f>IF(K$27=0,0,K$27/WWP!K$5*1000)</f>
        <v>6.0392439263006406</v>
      </c>
      <c r="L76" s="349">
        <f>IF(L$27=0,0,L$27/WWP!L$5*1000)</f>
        <v>5.4066179431939583</v>
      </c>
      <c r="M76" s="349">
        <f>IF(M$27=0,0,M$27/WWP!M$5*1000)</f>
        <v>5.1732344611134824</v>
      </c>
      <c r="N76" s="349">
        <f>IF(N$27=0,0,N$27/WWP!N$5*1000)</f>
        <v>5.8093021559919729</v>
      </c>
      <c r="O76" s="349">
        <f>IF(O$27=0,0,O$27/WWP!O$5*1000)</f>
        <v>6.4167559990149199</v>
      </c>
      <c r="P76" s="349">
        <f>IF(P$27=0,0,P$27/WWP!P$5*1000)</f>
        <v>5.7159176602172277</v>
      </c>
      <c r="Q76" s="349">
        <f>IF(Q$27=0,0,Q$27/WWP!Q$5*1000)</f>
        <v>5.5770157258137898</v>
      </c>
      <c r="R76" s="349">
        <f>IF(R$27=0,0,R$27/WWP!R$5*1000)</f>
        <v>6.0523965167965628</v>
      </c>
      <c r="S76" s="349">
        <f>IF(S$27=0,0,S$27/WWP!S$5*1000)</f>
        <v>5.8942075254136501</v>
      </c>
      <c r="T76" s="349">
        <f>IF(T$27=0,0,T$27/WWP!T$5*1000)</f>
        <v>5.9745910652682843</v>
      </c>
      <c r="U76" s="349">
        <f>IF(U$27=0,0,U$27/WWP!U$5*1000)</f>
        <v>5.8194464257564107</v>
      </c>
      <c r="V76" s="349">
        <f>IF(V$27=0,0,V$27/WWP!V$5*1000)</f>
        <v>6.127701289983257</v>
      </c>
      <c r="W76" s="349">
        <f>IF(W$27=0,0,W$27/WWP!W$5*1000)</f>
        <v>5.2975264455106625</v>
      </c>
      <c r="X76" s="349">
        <f>IF(X$27=0,0,X$27/WWP!X$5*1000)</f>
        <v>4.1367869601992799</v>
      </c>
      <c r="Y76" s="349">
        <f>IF(Y$27=0,0,Y$27/WWP!Y$5*1000)</f>
        <v>3.9295271567677581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13.473942228154115</v>
      </c>
      <c r="C77" s="349">
        <f>IF(C$28=0,0,C$28/WWP!C$5*1000)</f>
        <v>12.911124890394554</v>
      </c>
      <c r="D77" s="349">
        <f>IF(D$28=0,0,D$28/WWP!D$5*1000)</f>
        <v>13.432812760302522</v>
      </c>
      <c r="E77" s="349">
        <f>IF(E$28=0,0,E$28/WWP!E$5*1000)</f>
        <v>14.488874203285089</v>
      </c>
      <c r="F77" s="349">
        <f>IF(F$28=0,0,F$28/WWP!F$5*1000)</f>
        <v>16.047449724402004</v>
      </c>
      <c r="G77" s="349">
        <f>IF(G$28=0,0,G$28/WWP!G$5*1000)</f>
        <v>15.809630743475463</v>
      </c>
      <c r="H77" s="349">
        <f>IF(H$28=0,0,H$28/WWP!H$5*1000)</f>
        <v>14.758728480128642</v>
      </c>
      <c r="I77" s="349">
        <f>IF(I$28=0,0,I$28/WWP!I$5*1000)</f>
        <v>15.142136420831713</v>
      </c>
      <c r="J77" s="349">
        <f>IF(J$28=0,0,J$28/WWP!J$5*1000)</f>
        <v>17.179473830241189</v>
      </c>
      <c r="K77" s="349">
        <f>IF(K$28=0,0,K$28/WWP!K$5*1000)</f>
        <v>19.02615247494948</v>
      </c>
      <c r="L77" s="349">
        <f>IF(L$28=0,0,L$28/WWP!L$5*1000)</f>
        <v>19.881868017414742</v>
      </c>
      <c r="M77" s="349">
        <f>IF(M$28=0,0,M$28/WWP!M$5*1000)</f>
        <v>20.342701547109606</v>
      </c>
      <c r="N77" s="349">
        <f>IF(N$28=0,0,N$28/WWP!N$5*1000)</f>
        <v>21.106308691841349</v>
      </c>
      <c r="O77" s="349">
        <f>IF(O$28=0,0,O$28/WWP!O$5*1000)</f>
        <v>20.691563470184899</v>
      </c>
      <c r="P77" s="349">
        <f>IF(P$28=0,0,P$28/WWP!P$5*1000)</f>
        <v>19.438631056236758</v>
      </c>
      <c r="Q77" s="349">
        <f>IF(Q$28=0,0,Q$28/WWP!Q$5*1000)</f>
        <v>18.61965204401687</v>
      </c>
      <c r="R77" s="349">
        <f>IF(R$28=0,0,R$28/WWP!R$5*1000)</f>
        <v>19.888135643921061</v>
      </c>
      <c r="S77" s="349">
        <f>IF(S$28=0,0,S$28/WWP!S$5*1000)</f>
        <v>19.757515188550023</v>
      </c>
      <c r="T77" s="349">
        <f>IF(T$28=0,0,T$28/WWP!T$5*1000)</f>
        <v>20.021981094151666</v>
      </c>
      <c r="U77" s="349">
        <f>IF(U$28=0,0,U$28/WWP!U$5*1000)</f>
        <v>17.955890332705451</v>
      </c>
      <c r="V77" s="349">
        <f>IF(V$28=0,0,V$28/WWP!V$5*1000)</f>
        <v>17.928953420294583</v>
      </c>
      <c r="W77" s="349">
        <f>IF(W$28=0,0,W$28/WWP!W$5*1000)</f>
        <v>16.076600691767805</v>
      </c>
      <c r="X77" s="349">
        <f>IF(X$28=0,0,X$28/WWP!X$5*1000)</f>
        <v>14.087857542627791</v>
      </c>
      <c r="Y77" s="349">
        <f>IF(Y$28=0,0,Y$28/WWP!Y$5*1000)</f>
        <v>15.3027062111824</v>
      </c>
      <c r="DA77" s="178"/>
    </row>
    <row r="78" spans="1:105" ht="12" customHeight="1" x14ac:dyDescent="0.25">
      <c r="A78" s="41" t="s">
        <v>2936</v>
      </c>
      <c r="B78" s="337">
        <f>IF(B$48=0,0,B$48/WWP!B$5*1000)</f>
        <v>5.8438329649497085</v>
      </c>
      <c r="C78" s="337">
        <f>IF(C$48=0,0,C$48/WWP!C$5*1000)</f>
        <v>5.011888921170172</v>
      </c>
      <c r="D78" s="337">
        <f>IF(D$48=0,0,D$48/WWP!D$5*1000)</f>
        <v>5.7812706346575222</v>
      </c>
      <c r="E78" s="337">
        <f>IF(E$48=0,0,E$48/WWP!E$5*1000)</f>
        <v>6.9336161091983239</v>
      </c>
      <c r="F78" s="337">
        <f>IF(F$48=0,0,F$48/WWP!F$5*1000)</f>
        <v>6.6731500187325103</v>
      </c>
      <c r="G78" s="337">
        <f>IF(G$48=0,0,G$48/WWP!G$5*1000)</f>
        <v>6.0585161275456816</v>
      </c>
      <c r="H78" s="337">
        <f>IF(H$48=0,0,H$48/WWP!H$5*1000)</f>
        <v>5.1716989514760661</v>
      </c>
      <c r="I78" s="337">
        <f>IF(I$48=0,0,I$48/WWP!I$5*1000)</f>
        <v>5.9233718780965852</v>
      </c>
      <c r="J78" s="337">
        <f>IF(J$48=0,0,J$48/WWP!J$5*1000)</f>
        <v>5.3162419146681339</v>
      </c>
      <c r="K78" s="337">
        <f>IF(K$48=0,0,K$48/WWP!K$5*1000)</f>
        <v>4.7766806234176213</v>
      </c>
      <c r="L78" s="337">
        <f>IF(L$48=0,0,L$48/WWP!L$5*1000)</f>
        <v>4.276311320198027</v>
      </c>
      <c r="M78" s="337">
        <f>IF(M$48=0,0,M$48/WWP!M$5*1000)</f>
        <v>4.0917189489866841</v>
      </c>
      <c r="N78" s="337">
        <f>IF(N$48=0,0,N$48/WWP!N$5*1000)</f>
        <v>4.5948104403033962</v>
      </c>
      <c r="O78" s="337">
        <f>IF(O$48=0,0,O$48/WWP!O$5*1000)</f>
        <v>5.0752700867422273</v>
      </c>
      <c r="P78" s="337">
        <f>IF(P$48=0,0,P$48/WWP!P$5*1000)</f>
        <v>4.5209488912521563</v>
      </c>
      <c r="Q78" s="337">
        <f>IF(Q$48=0,0,Q$48/WWP!Q$5*1000)</f>
        <v>4.411085771511182</v>
      </c>
      <c r="R78" s="337">
        <f>IF(R$48=0,0,R$48/WWP!R$5*1000)</f>
        <v>4.787083535592771</v>
      </c>
      <c r="S78" s="337">
        <f>IF(S$48=0,0,S$48/WWP!S$5*1000)</f>
        <v>4.6619655077075128</v>
      </c>
      <c r="T78" s="337">
        <f>IF(T$48=0,0,T$48/WWP!T$5*1000)</f>
        <v>4.7255440784609171</v>
      </c>
      <c r="U78" s="337">
        <f>IF(U$48=0,0,U$48/WWP!U$5*1000)</f>
        <v>4.6028339507649436</v>
      </c>
      <c r="V78" s="337">
        <f>IF(V$48=0,0,V$48/WWP!V$5*1000)</f>
        <v>4.8466451057696673</v>
      </c>
      <c r="W78" s="337">
        <f>IF(W$48=0,0,W$48/WWP!W$5*1000)</f>
        <v>4.1900264723722822</v>
      </c>
      <c r="X78" s="337">
        <f>IF(X$48=0,0,X$48/WWP!X$5*1000)</f>
        <v>3.2719509854430888</v>
      </c>
      <c r="Y78" s="337">
        <f>IF(Y$48=0,0,Y$48/WWP!Y$5*1000)</f>
        <v>3.1080208810879362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LV: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37.174178928830941</v>
      </c>
      <c r="C5" s="223">
        <v>45.129210211873477</v>
      </c>
      <c r="D5" s="223">
        <v>40.043414920349562</v>
      </c>
      <c r="E5" s="223">
        <v>41.690501647706498</v>
      </c>
      <c r="F5" s="223">
        <v>52.20624915948239</v>
      </c>
      <c r="G5" s="223">
        <v>60.144664914312848</v>
      </c>
      <c r="H5" s="223">
        <v>71.56816867792223</v>
      </c>
      <c r="I5" s="223">
        <v>66.668866272753803</v>
      </c>
      <c r="J5" s="223">
        <v>74.938238424981193</v>
      </c>
      <c r="K5" s="223">
        <v>102.6816437178378</v>
      </c>
      <c r="L5" s="223">
        <v>122.1344920451391</v>
      </c>
      <c r="M5" s="223">
        <v>136.25727036721909</v>
      </c>
      <c r="N5" s="223">
        <v>145.97777421696551</v>
      </c>
      <c r="O5" s="223">
        <v>152.03440256671689</v>
      </c>
      <c r="P5" s="223">
        <v>178.3474293527369</v>
      </c>
      <c r="Q5" s="223">
        <v>191.4933947975199</v>
      </c>
      <c r="R5" s="223">
        <v>191.4106337681315</v>
      </c>
      <c r="S5" s="223">
        <v>201.3333369220851</v>
      </c>
      <c r="T5" s="223">
        <v>211.09810687765619</v>
      </c>
      <c r="U5" s="223">
        <v>211.5016023477387</v>
      </c>
      <c r="V5" s="223">
        <v>216.64526894133451</v>
      </c>
      <c r="W5" s="223">
        <v>226.75806537001759</v>
      </c>
      <c r="X5" s="223">
        <v>239.53413669603549</v>
      </c>
      <c r="Y5" s="223">
        <v>243.44682605967901</v>
      </c>
      <c r="DA5" s="89" t="s">
        <v>2938</v>
      </c>
    </row>
    <row r="6" spans="1:105" ht="12" customHeight="1" x14ac:dyDescent="0.25">
      <c r="A6" s="55" t="s">
        <v>91</v>
      </c>
      <c r="B6" s="259">
        <v>0.47116819636753748</v>
      </c>
      <c r="C6" s="259">
        <v>0.51961679857495902</v>
      </c>
      <c r="D6" s="259">
        <v>0.49944253156534052</v>
      </c>
      <c r="E6" s="259">
        <v>0.55849156634635377</v>
      </c>
      <c r="F6" s="259">
        <v>0.6303384481318498</v>
      </c>
      <c r="G6" s="259">
        <v>0.68245558927967276</v>
      </c>
      <c r="H6" s="259">
        <v>0.75479144063290526</v>
      </c>
      <c r="I6" s="259">
        <v>0.77346626898110493</v>
      </c>
      <c r="J6" s="259">
        <v>0.72481416789031861</v>
      </c>
      <c r="K6" s="259">
        <v>0.81272286158284901</v>
      </c>
      <c r="L6" s="259">
        <v>0.85339921823001685</v>
      </c>
      <c r="M6" s="259">
        <v>0.89201919084435188</v>
      </c>
      <c r="N6" s="259">
        <v>0.99260854916993635</v>
      </c>
      <c r="O6" s="259">
        <v>1.0936880598206371</v>
      </c>
      <c r="P6" s="259">
        <v>1.1898019136851541</v>
      </c>
      <c r="Q6" s="259">
        <v>1.2602884737753819</v>
      </c>
      <c r="R6" s="259">
        <v>1.286717898049005</v>
      </c>
      <c r="S6" s="259">
        <v>1.3320051657550731</v>
      </c>
      <c r="T6" s="259">
        <v>1.412356657761507</v>
      </c>
      <c r="U6" s="259">
        <v>1.447508066632536</v>
      </c>
      <c r="V6" s="259">
        <v>1.529774547109245</v>
      </c>
      <c r="W6" s="259">
        <v>1.5797479564987891</v>
      </c>
      <c r="X6" s="259">
        <v>1.4130239231554389</v>
      </c>
      <c r="Y6" s="259">
        <v>1.3176887393090779</v>
      </c>
      <c r="DA6" s="67" t="s">
        <v>2939</v>
      </c>
    </row>
    <row r="7" spans="1:105" ht="12" customHeight="1" x14ac:dyDescent="0.25">
      <c r="A7" s="173" t="s">
        <v>92</v>
      </c>
      <c r="B7" s="224">
        <v>0.13286567087394749</v>
      </c>
      <c r="C7" s="224">
        <v>0.14652779001700769</v>
      </c>
      <c r="D7" s="224">
        <v>0.14083880773575841</v>
      </c>
      <c r="E7" s="224">
        <v>0.157490164260082</v>
      </c>
      <c r="F7" s="224">
        <v>0.1777504114971106</v>
      </c>
      <c r="G7" s="224">
        <v>0.1924470293419113</v>
      </c>
      <c r="H7" s="224">
        <v>0.212845162094463</v>
      </c>
      <c r="I7" s="224">
        <v>0.21811131464055669</v>
      </c>
      <c r="J7" s="224">
        <v>0.20439181043655921</v>
      </c>
      <c r="K7" s="224">
        <v>0.22918136043835791</v>
      </c>
      <c r="L7" s="224">
        <v>0.24065176836550509</v>
      </c>
      <c r="M7" s="224">
        <v>0.25154229240786752</v>
      </c>
      <c r="N7" s="224">
        <v>0.2799076886288876</v>
      </c>
      <c r="O7" s="224">
        <v>0.3084113038935723</v>
      </c>
      <c r="P7" s="224">
        <v>0.33551464357660171</v>
      </c>
      <c r="Q7" s="224">
        <v>0.35539129095260458</v>
      </c>
      <c r="R7" s="224">
        <v>0.36284417765845522</v>
      </c>
      <c r="S7" s="224">
        <v>0.37561482570347099</v>
      </c>
      <c r="T7" s="224">
        <v>0.39827330514555481</v>
      </c>
      <c r="U7" s="224">
        <v>0.40818572189570912</v>
      </c>
      <c r="V7" s="224">
        <v>0.43138421280244721</v>
      </c>
      <c r="W7" s="224">
        <v>0.44547631540102922</v>
      </c>
      <c r="X7" s="224">
        <v>0.39846146866104498</v>
      </c>
      <c r="Y7" s="224">
        <v>0.37157770770839138</v>
      </c>
      <c r="DA7" s="177" t="s">
        <v>2940</v>
      </c>
    </row>
    <row r="8" spans="1:105" ht="12" customHeight="1" x14ac:dyDescent="0.25">
      <c r="A8" s="173" t="s">
        <v>93</v>
      </c>
      <c r="B8" s="224">
        <v>1.8024549155964049</v>
      </c>
      <c r="C8" s="224">
        <v>1.9877951441512669</v>
      </c>
      <c r="D8" s="224">
        <v>1.910618443727973</v>
      </c>
      <c r="E8" s="224">
        <v>2.1365106491501669</v>
      </c>
      <c r="F8" s="224">
        <v>2.4113610449173799</v>
      </c>
      <c r="G8" s="224">
        <v>2.6107352768221319</v>
      </c>
      <c r="H8" s="224">
        <v>2.8874562266881521</v>
      </c>
      <c r="I8" s="224">
        <v>2.958896821392202</v>
      </c>
      <c r="J8" s="224">
        <v>2.7727781074355939</v>
      </c>
      <c r="K8" s="224">
        <v>3.109072998074093</v>
      </c>
      <c r="L8" s="224">
        <v>3.2646804850659539</v>
      </c>
      <c r="M8" s="224">
        <v>3.412421270661353</v>
      </c>
      <c r="N8" s="224">
        <v>3.79722607023914</v>
      </c>
      <c r="O8" s="224">
        <v>4.1839059485565526</v>
      </c>
      <c r="P8" s="224">
        <v>4.5515896965060358</v>
      </c>
      <c r="Q8" s="224">
        <v>4.8212361787974798</v>
      </c>
      <c r="R8" s="224">
        <v>4.9223419963497657</v>
      </c>
      <c r="S8" s="224">
        <v>5.0955885331916928</v>
      </c>
      <c r="T8" s="224">
        <v>5.4029733330552361</v>
      </c>
      <c r="U8" s="224">
        <v>5.5374451208333344</v>
      </c>
      <c r="V8" s="224">
        <v>5.8521557130745654</v>
      </c>
      <c r="W8" s="224">
        <v>6.043329094677409</v>
      </c>
      <c r="X8" s="224">
        <v>5.4055259582081474</v>
      </c>
      <c r="Y8" s="224">
        <v>5.0408210140333569</v>
      </c>
      <c r="DA8" s="177" t="s">
        <v>2941</v>
      </c>
    </row>
    <row r="9" spans="1:105" ht="12" customHeight="1" x14ac:dyDescent="0.25">
      <c r="A9" s="173" t="s">
        <v>94</v>
      </c>
      <c r="B9" s="224">
        <v>4.1119976773538447</v>
      </c>
      <c r="C9" s="224">
        <v>4.5348202304969574</v>
      </c>
      <c r="D9" s="224">
        <v>4.3587545713004756</v>
      </c>
      <c r="E9" s="224">
        <v>4.8740896379315606</v>
      </c>
      <c r="F9" s="224">
        <v>5.5011145799898769</v>
      </c>
      <c r="G9" s="224">
        <v>5.9559533509475839</v>
      </c>
      <c r="H9" s="224">
        <v>6.5872456475139716</v>
      </c>
      <c r="I9" s="224">
        <v>6.750225346451197</v>
      </c>
      <c r="J9" s="224">
        <v>6.3256268098223796</v>
      </c>
      <c r="K9" s="224">
        <v>7.0928270306134253</v>
      </c>
      <c r="L9" s="224">
        <v>7.4478193355819444</v>
      </c>
      <c r="M9" s="224">
        <v>7.7848650846667118</v>
      </c>
      <c r="N9" s="224">
        <v>8.6627325022686144</v>
      </c>
      <c r="O9" s="224">
        <v>9.5448775965854669</v>
      </c>
      <c r="P9" s="224">
        <v>10.38368621503502</v>
      </c>
      <c r="Q9" s="224">
        <v>10.998839303911129</v>
      </c>
      <c r="R9" s="224">
        <v>11.22949521843335</v>
      </c>
      <c r="S9" s="224">
        <v>11.62472804835847</v>
      </c>
      <c r="T9" s="224">
        <v>12.32597476035988</v>
      </c>
      <c r="U9" s="224">
        <v>12.632749523061889</v>
      </c>
      <c r="V9" s="224">
        <v>13.350708798013519</v>
      </c>
      <c r="W9" s="224">
        <v>13.786838708570899</v>
      </c>
      <c r="X9" s="224">
        <v>12.33179814523853</v>
      </c>
      <c r="Y9" s="224">
        <v>11.49978516650059</v>
      </c>
      <c r="DA9" s="177" t="s">
        <v>2942</v>
      </c>
    </row>
    <row r="10" spans="1:105" ht="12" customHeight="1" x14ac:dyDescent="0.25">
      <c r="A10" s="56" t="s">
        <v>95</v>
      </c>
      <c r="B10" s="260">
        <v>1.330225579534855</v>
      </c>
      <c r="C10" s="260">
        <v>1.518005914365816</v>
      </c>
      <c r="D10" s="260">
        <v>1.410030092222738</v>
      </c>
      <c r="E10" s="260">
        <v>1.5328280520341491</v>
      </c>
      <c r="F10" s="260">
        <v>1.801715219126689</v>
      </c>
      <c r="G10" s="260">
        <v>1.9935186536921941</v>
      </c>
      <c r="H10" s="260">
        <v>2.2574141019480818</v>
      </c>
      <c r="I10" s="260">
        <v>2.2399874567476479</v>
      </c>
      <c r="J10" s="260">
        <v>2.2803814687121129</v>
      </c>
      <c r="K10" s="260">
        <v>2.7355976576268151</v>
      </c>
      <c r="L10" s="260">
        <v>3.2115047667237322</v>
      </c>
      <c r="M10" s="260">
        <v>3.4695136333664598</v>
      </c>
      <c r="N10" s="260">
        <v>3.4338119863099048</v>
      </c>
      <c r="O10" s="260">
        <v>3.4590024136681872</v>
      </c>
      <c r="P10" s="260">
        <v>3.7488361445954879</v>
      </c>
      <c r="Q10" s="260">
        <v>3.9177484908531728</v>
      </c>
      <c r="R10" s="260">
        <v>4.0134964901327814</v>
      </c>
      <c r="S10" s="260">
        <v>4.2354347073644822</v>
      </c>
      <c r="T10" s="260">
        <v>4.523979413814871</v>
      </c>
      <c r="U10" s="260">
        <v>4.4788085723123174</v>
      </c>
      <c r="V10" s="260">
        <v>4.6993787340607192</v>
      </c>
      <c r="W10" s="260">
        <v>4.8775423047795261</v>
      </c>
      <c r="X10" s="260">
        <v>4.3639027219820239</v>
      </c>
      <c r="Y10" s="260">
        <v>4.1515332372386586</v>
      </c>
      <c r="DA10" s="68" t="s">
        <v>2943</v>
      </c>
    </row>
    <row r="11" spans="1:105" ht="12" customHeight="1" x14ac:dyDescent="0.25">
      <c r="A11" s="37" t="s">
        <v>159</v>
      </c>
      <c r="B11" s="226">
        <v>0.1164228592299482</v>
      </c>
      <c r="C11" s="226">
        <v>0.1128621885997997</v>
      </c>
      <c r="D11" s="226">
        <v>9.1920082052697458E-2</v>
      </c>
      <c r="E11" s="226">
        <v>9.6046590643366916E-2</v>
      </c>
      <c r="F11" s="226">
        <v>0.12318786294971761</v>
      </c>
      <c r="G11" s="226">
        <v>0.11087730446975901</v>
      </c>
      <c r="H11" s="226">
        <v>0.15927264519300061</v>
      </c>
      <c r="I11" s="226">
        <v>0.13141782595214049</v>
      </c>
      <c r="J11" s="226">
        <v>0.20616424035220429</v>
      </c>
      <c r="K11" s="226">
        <v>0.23685227038971221</v>
      </c>
      <c r="L11" s="226">
        <v>0.20943626304351809</v>
      </c>
      <c r="M11" s="226">
        <v>0.27975752476380511</v>
      </c>
      <c r="N11" s="226">
        <v>0.45673510702465681</v>
      </c>
      <c r="O11" s="226">
        <v>0.34465427612814697</v>
      </c>
      <c r="P11" s="226">
        <v>0.45050263138058788</v>
      </c>
      <c r="Q11" s="226">
        <v>0.36770515196836251</v>
      </c>
      <c r="R11" s="226">
        <v>0.42379445303222413</v>
      </c>
      <c r="S11" s="226">
        <v>0.46628641317917729</v>
      </c>
      <c r="T11" s="226">
        <v>0.47529375256109418</v>
      </c>
      <c r="U11" s="226">
        <v>0.35157693904219373</v>
      </c>
      <c r="V11" s="226">
        <v>0.29903895755939369</v>
      </c>
      <c r="W11" s="226">
        <v>0.37606468289907341</v>
      </c>
      <c r="X11" s="226">
        <v>0.30368992015387852</v>
      </c>
      <c r="Y11" s="226">
        <v>0.43831795608792501</v>
      </c>
      <c r="DA11" s="69" t="s">
        <v>2944</v>
      </c>
    </row>
    <row r="12" spans="1:105" ht="12" customHeight="1" x14ac:dyDescent="0.25">
      <c r="A12" s="37" t="s">
        <v>35</v>
      </c>
      <c r="B12" s="226">
        <v>0.30695960813332479</v>
      </c>
      <c r="C12" s="226">
        <v>0.37262908126357758</v>
      </c>
      <c r="D12" s="226">
        <v>0.36288719085786891</v>
      </c>
      <c r="E12" s="226">
        <v>0.33764759511358672</v>
      </c>
      <c r="F12" s="226">
        <v>0.43132467477954589</v>
      </c>
      <c r="G12" s="226">
        <v>0.58233399065931024</v>
      </c>
      <c r="H12" s="226">
        <v>0.66920445158325337</v>
      </c>
      <c r="I12" s="226">
        <v>0.6892846110612787</v>
      </c>
      <c r="J12" s="226">
        <v>0.99234539351930195</v>
      </c>
      <c r="K12" s="226">
        <v>1.2478525598735599</v>
      </c>
      <c r="L12" s="226">
        <v>1.97601111671699</v>
      </c>
      <c r="M12" s="226">
        <v>2.160227297999274</v>
      </c>
      <c r="N12" s="226">
        <v>1.403324302409138</v>
      </c>
      <c r="O12" s="226">
        <v>0.79602615441562108</v>
      </c>
      <c r="P12" s="226">
        <v>0.69752607576103753</v>
      </c>
      <c r="Q12" s="226">
        <v>0.60053244107461023</v>
      </c>
      <c r="R12" s="226">
        <v>0.66502086532448235</v>
      </c>
      <c r="S12" s="226">
        <v>0.7963095304275728</v>
      </c>
      <c r="T12" s="226">
        <v>1.014793024827219</v>
      </c>
      <c r="U12" s="226">
        <v>0.44262826359899371</v>
      </c>
      <c r="V12" s="226">
        <v>0.32569007239049991</v>
      </c>
      <c r="W12" s="226">
        <v>0.43357818315950708</v>
      </c>
      <c r="X12" s="226">
        <v>0.19356466741778219</v>
      </c>
      <c r="Y12" s="226">
        <v>0.46198115619318419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8.3833122155218376E-2</v>
      </c>
      <c r="T14" s="226">
        <v>7.7425775143335568E-2</v>
      </c>
      <c r="U14" s="226">
        <v>8.1890612196524423E-2</v>
      </c>
      <c r="V14" s="226">
        <v>8.2344810844226818E-2</v>
      </c>
      <c r="W14" s="226">
        <v>8.7190321477848914E-2</v>
      </c>
      <c r="X14" s="226">
        <v>9.1455279085751615E-2</v>
      </c>
      <c r="Y14" s="226">
        <v>9.2044912721819305E-2</v>
      </c>
      <c r="DA14" s="69" t="s">
        <v>2947</v>
      </c>
    </row>
    <row r="15" spans="1:105" ht="12" customHeight="1" x14ac:dyDescent="0.25">
      <c r="A15" s="37" t="s">
        <v>40</v>
      </c>
      <c r="B15" s="226">
        <v>0.90684311217158209</v>
      </c>
      <c r="C15" s="226">
        <v>1.032514644502438</v>
      </c>
      <c r="D15" s="226">
        <v>0.95522281931217179</v>
      </c>
      <c r="E15" s="226">
        <v>1.099133866277195</v>
      </c>
      <c r="F15" s="226">
        <v>1.2472026813974251</v>
      </c>
      <c r="G15" s="226">
        <v>1.3003073585631251</v>
      </c>
      <c r="H15" s="226">
        <v>1.428937005171828</v>
      </c>
      <c r="I15" s="226">
        <v>1.419285019734229</v>
      </c>
      <c r="J15" s="226">
        <v>1.0818718348406069</v>
      </c>
      <c r="K15" s="226">
        <v>1.2508928273635429</v>
      </c>
      <c r="L15" s="226">
        <v>1.0260573869632239</v>
      </c>
      <c r="M15" s="226">
        <v>1.02952881060338</v>
      </c>
      <c r="N15" s="226">
        <v>1.57375257687611</v>
      </c>
      <c r="O15" s="226">
        <v>2.318321983124418</v>
      </c>
      <c r="P15" s="226">
        <v>2.600807437453863</v>
      </c>
      <c r="Q15" s="226">
        <v>2.9495108978102</v>
      </c>
      <c r="R15" s="226">
        <v>2.9246811717760739</v>
      </c>
      <c r="S15" s="226">
        <v>2.8890056416025138</v>
      </c>
      <c r="T15" s="226">
        <v>2.956466861283221</v>
      </c>
      <c r="U15" s="226">
        <v>3.6027127574746052</v>
      </c>
      <c r="V15" s="226">
        <v>3.9923048932665992</v>
      </c>
      <c r="W15" s="226">
        <v>3.9807091172430971</v>
      </c>
      <c r="X15" s="226">
        <v>3.7751928553246108</v>
      </c>
      <c r="Y15" s="226">
        <v>3.1591892122357299</v>
      </c>
      <c r="DA15" s="69" t="s">
        <v>2948</v>
      </c>
    </row>
    <row r="16" spans="1:105" ht="12" customHeight="1" x14ac:dyDescent="0.25">
      <c r="A16" s="57" t="s">
        <v>2898</v>
      </c>
      <c r="B16" s="261">
        <v>22.25472153366924</v>
      </c>
      <c r="C16" s="261">
        <v>28.267996841947269</v>
      </c>
      <c r="D16" s="261">
        <v>24.167174714257811</v>
      </c>
      <c r="E16" s="261">
        <v>24.29048257069352</v>
      </c>
      <c r="F16" s="261">
        <v>32.022491028318292</v>
      </c>
      <c r="G16" s="261">
        <v>37.892708799956687</v>
      </c>
      <c r="H16" s="261">
        <v>46.475545018663922</v>
      </c>
      <c r="I16" s="261">
        <v>41.564062606651888</v>
      </c>
      <c r="J16" s="261">
        <v>49.997058809227781</v>
      </c>
      <c r="K16" s="261">
        <v>73.086825663092796</v>
      </c>
      <c r="L16" s="261">
        <v>89.244256165806149</v>
      </c>
      <c r="M16" s="261">
        <v>101.0711436440866</v>
      </c>
      <c r="N16" s="261">
        <v>108.36328256753281</v>
      </c>
      <c r="O16" s="261">
        <v>112.4442181173805</v>
      </c>
      <c r="P16" s="261">
        <v>134.71687248281259</v>
      </c>
      <c r="Q16" s="261">
        <v>145.5727528589313</v>
      </c>
      <c r="R16" s="261">
        <v>144.59129916838131</v>
      </c>
      <c r="S16" s="261">
        <v>152.43003586393311</v>
      </c>
      <c r="T16" s="261">
        <v>159.12760427028431</v>
      </c>
      <c r="U16" s="261">
        <v>159.82950884136929</v>
      </c>
      <c r="V16" s="261">
        <v>162.92075661675881</v>
      </c>
      <c r="W16" s="261">
        <v>170.70898673937941</v>
      </c>
      <c r="X16" s="261">
        <v>188.03614582027521</v>
      </c>
      <c r="Y16" s="261">
        <v>193.2783529340613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5.2237837121466353E-2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6.1380870495304721E-3</v>
      </c>
      <c r="T17" s="229">
        <v>0</v>
      </c>
      <c r="U17" s="229">
        <v>2.412605944045695E-2</v>
      </c>
      <c r="V17" s="229">
        <v>1.3414623075176661E-2</v>
      </c>
      <c r="W17" s="229">
        <v>4.6296736108415892E-2</v>
      </c>
      <c r="X17" s="229">
        <v>2.2873153349433201E-2</v>
      </c>
      <c r="Y17" s="229">
        <v>7.576490092578385E-3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0.21319493474207829</v>
      </c>
      <c r="O19" s="229">
        <v>0.15597044041518959</v>
      </c>
      <c r="P19" s="229">
        <v>0.12869164308870379</v>
      </c>
      <c r="Q19" s="229">
        <v>0.1075948534520506</v>
      </c>
      <c r="R19" s="229">
        <v>0.1226651485977444</v>
      </c>
      <c r="S19" s="229">
        <v>7.2504593347434435E-2</v>
      </c>
      <c r="T19" s="229">
        <v>8.7734206803614545E-2</v>
      </c>
      <c r="U19" s="229">
        <v>7.563450049696141E-2</v>
      </c>
      <c r="V19" s="229">
        <v>5.3767294228368477E-2</v>
      </c>
      <c r="W19" s="229">
        <v>6.6314969974353696E-2</v>
      </c>
      <c r="X19" s="229">
        <v>4.4159624633803657E-2</v>
      </c>
      <c r="Y19" s="229">
        <v>9.5410706245744034E-2</v>
      </c>
      <c r="DA19" s="73" t="s">
        <v>2952</v>
      </c>
    </row>
    <row r="20" spans="1:105" ht="12" customHeight="1" x14ac:dyDescent="0.25">
      <c r="A20" s="46" t="s">
        <v>159</v>
      </c>
      <c r="B20" s="229">
        <v>1.6740014884733561</v>
      </c>
      <c r="C20" s="229">
        <v>1.1629978316180849</v>
      </c>
      <c r="D20" s="229">
        <v>1.270262541169171</v>
      </c>
      <c r="E20" s="229">
        <v>1.638665625611518</v>
      </c>
      <c r="F20" s="229">
        <v>1.481720771922683</v>
      </c>
      <c r="G20" s="229">
        <v>1.1466861355949129</v>
      </c>
      <c r="H20" s="229">
        <v>1.325343094914428</v>
      </c>
      <c r="I20" s="229">
        <v>1.505457758410309</v>
      </c>
      <c r="J20" s="229">
        <v>1.7306939569288009</v>
      </c>
      <c r="K20" s="229">
        <v>1.1124024446694289</v>
      </c>
      <c r="L20" s="229">
        <v>0.9242053250426886</v>
      </c>
      <c r="M20" s="229">
        <v>1.0912696365786521</v>
      </c>
      <c r="N20" s="229">
        <v>1.408658158192472</v>
      </c>
      <c r="O20" s="229">
        <v>0.91419116126180788</v>
      </c>
      <c r="P20" s="229">
        <v>0.96844324752140942</v>
      </c>
      <c r="Q20" s="229">
        <v>0.72483431667147324</v>
      </c>
      <c r="R20" s="229">
        <v>0.92785117240248938</v>
      </c>
      <c r="S20" s="229">
        <v>1.0427748717162759</v>
      </c>
      <c r="T20" s="229">
        <v>1.1391118603911821</v>
      </c>
      <c r="U20" s="229">
        <v>0.74435577580027579</v>
      </c>
      <c r="V20" s="229">
        <v>0.64631028202046314</v>
      </c>
      <c r="W20" s="229">
        <v>0.81088206768642124</v>
      </c>
      <c r="X20" s="229">
        <v>0.41025987850275369</v>
      </c>
      <c r="Y20" s="229">
        <v>0.53385032856835213</v>
      </c>
      <c r="DA20" s="73" t="s">
        <v>2953</v>
      </c>
    </row>
    <row r="21" spans="1:105" ht="12" customHeight="1" x14ac:dyDescent="0.25">
      <c r="A21" s="46" t="s">
        <v>32</v>
      </c>
      <c r="B21" s="229">
        <v>1.5014393147075999</v>
      </c>
      <c r="C21" s="229">
        <v>0.52587219496221926</v>
      </c>
      <c r="D21" s="229">
        <v>0.28469217988075068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0.80472137317697934</v>
      </c>
      <c r="C22" s="229">
        <v>1.198623204553259</v>
      </c>
      <c r="D22" s="229">
        <v>0.4185592230306609</v>
      </c>
      <c r="E22" s="229">
        <v>0.41828525202253269</v>
      </c>
      <c r="F22" s="229">
        <v>0.41828525201224381</v>
      </c>
      <c r="G22" s="229">
        <v>0.41828525201419148</v>
      </c>
      <c r="H22" s="229">
        <v>0.41828525201477362</v>
      </c>
      <c r="I22" s="229">
        <v>0.41828525201481442</v>
      </c>
      <c r="J22" s="229">
        <v>0.41828525201430872</v>
      </c>
      <c r="K22" s="229">
        <v>0</v>
      </c>
      <c r="L22" s="229">
        <v>0.41828525201591399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0.1446224512252044</v>
      </c>
      <c r="T22" s="229">
        <v>9.3698088219796319E-2</v>
      </c>
      <c r="U22" s="229">
        <v>6.1061290678296229E-2</v>
      </c>
      <c r="V22" s="229">
        <v>3.7225812096072529E-2</v>
      </c>
      <c r="W22" s="229">
        <v>3.3458710596014581E-2</v>
      </c>
      <c r="X22" s="229">
        <v>3.6403899041546027E-2</v>
      </c>
      <c r="Y22" s="229">
        <v>3.4725826555159503E-2</v>
      </c>
      <c r="DA22" s="73" t="s">
        <v>2955</v>
      </c>
    </row>
    <row r="23" spans="1:105" ht="12" customHeight="1" x14ac:dyDescent="0.25">
      <c r="A23" s="46" t="s">
        <v>35</v>
      </c>
      <c r="B23" s="229">
        <v>4.2174223777581421</v>
      </c>
      <c r="C23" s="229">
        <v>3.669065546890649</v>
      </c>
      <c r="D23" s="229">
        <v>4.7918477867408669</v>
      </c>
      <c r="E23" s="229">
        <v>5.5045312099609918</v>
      </c>
      <c r="F23" s="229">
        <v>4.9573666291301119</v>
      </c>
      <c r="G23" s="229">
        <v>5.7546952555152817</v>
      </c>
      <c r="H23" s="229">
        <v>5.3210119655821169</v>
      </c>
      <c r="I23" s="229">
        <v>7.5450333851561791</v>
      </c>
      <c r="J23" s="229">
        <v>7.9600919519823163</v>
      </c>
      <c r="K23" s="229">
        <v>5.6001020893080016</v>
      </c>
      <c r="L23" s="229">
        <v>8.332095848925313</v>
      </c>
      <c r="M23" s="229">
        <v>8.0518936865318818</v>
      </c>
      <c r="N23" s="229">
        <v>4.1356859596101554</v>
      </c>
      <c r="O23" s="229">
        <v>2.0175716723072319</v>
      </c>
      <c r="P23" s="229">
        <v>1.432800018132675</v>
      </c>
      <c r="Q23" s="229">
        <v>1.131159356568594</v>
      </c>
      <c r="R23" s="229">
        <v>1.39125459573449</v>
      </c>
      <c r="S23" s="229">
        <v>1.7016412195457571</v>
      </c>
      <c r="T23" s="229">
        <v>2.3239673850417089</v>
      </c>
      <c r="U23" s="229">
        <v>0.89546292886686119</v>
      </c>
      <c r="V23" s="229">
        <v>0.67261431050633702</v>
      </c>
      <c r="W23" s="229">
        <v>0.89332781212088863</v>
      </c>
      <c r="X23" s="229">
        <v>0.2498636286868812</v>
      </c>
      <c r="Y23" s="229">
        <v>0.53765390063110075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13.617597676223619</v>
      </c>
      <c r="C25" s="229">
        <v>21.04115150506637</v>
      </c>
      <c r="D25" s="229">
        <v>16.566684351233469</v>
      </c>
      <c r="E25" s="229">
        <v>14.94884850308646</v>
      </c>
      <c r="F25" s="229">
        <v>23.703653158632211</v>
      </c>
      <c r="G25" s="229">
        <v>29.463176735716271</v>
      </c>
      <c r="H25" s="229">
        <v>39.059265351707417</v>
      </c>
      <c r="I25" s="229">
        <v>31.820588981093358</v>
      </c>
      <c r="J25" s="229">
        <v>39.734142958299451</v>
      </c>
      <c r="K25" s="229">
        <v>66.220476439112176</v>
      </c>
      <c r="L25" s="229">
        <v>79.440529337165458</v>
      </c>
      <c r="M25" s="229">
        <v>91.884030346536917</v>
      </c>
      <c r="N25" s="229">
        <v>102.561793540549</v>
      </c>
      <c r="O25" s="229">
        <v>108.3675115211836</v>
      </c>
      <c r="P25" s="229">
        <v>127.088226272996</v>
      </c>
      <c r="Q25" s="229">
        <v>131.48874244344799</v>
      </c>
      <c r="R25" s="229">
        <v>119.1284446107466</v>
      </c>
      <c r="S25" s="229">
        <v>118.5638611351151</v>
      </c>
      <c r="T25" s="229">
        <v>120.3297986381283</v>
      </c>
      <c r="U25" s="229">
        <v>126.3939456855107</v>
      </c>
      <c r="V25" s="229">
        <v>134.0503685655743</v>
      </c>
      <c r="W25" s="229">
        <v>142.12220826617559</v>
      </c>
      <c r="X25" s="229">
        <v>160.93507885643689</v>
      </c>
      <c r="Y25" s="229">
        <v>168.8238715683745</v>
      </c>
      <c r="DA25" s="73" t="s">
        <v>2958</v>
      </c>
    </row>
    <row r="26" spans="1:105" ht="12" customHeight="1" x14ac:dyDescent="0.25">
      <c r="A26" s="46" t="s">
        <v>39</v>
      </c>
      <c r="B26" s="229">
        <v>0.43953930332954089</v>
      </c>
      <c r="C26" s="229">
        <v>0.6702865588566832</v>
      </c>
      <c r="D26" s="229">
        <v>0.83512863220289513</v>
      </c>
      <c r="E26" s="229">
        <v>1.7801519800120189</v>
      </c>
      <c r="F26" s="229">
        <v>1.4614652166210309</v>
      </c>
      <c r="G26" s="229">
        <v>1.1098654211160279</v>
      </c>
      <c r="H26" s="229">
        <v>0.35163935444518468</v>
      </c>
      <c r="I26" s="229">
        <v>0.27469722997723028</v>
      </c>
      <c r="J26" s="229">
        <v>0.15384469000290291</v>
      </c>
      <c r="K26" s="229">
        <v>0.1538446900031786</v>
      </c>
      <c r="L26" s="229">
        <v>7.6902565535302364E-2</v>
      </c>
      <c r="M26" s="229">
        <v>4.3949974439150802E-2</v>
      </c>
      <c r="N26" s="229">
        <v>4.3949974439152821E-2</v>
      </c>
      <c r="O26" s="229">
        <v>0.9889733222126883</v>
      </c>
      <c r="P26" s="229">
        <v>5.0987113010739069</v>
      </c>
      <c r="Q26" s="229">
        <v>12.120421888791251</v>
      </c>
      <c r="R26" s="229">
        <v>23.02108364089996</v>
      </c>
      <c r="S26" s="229">
        <v>30.898493505933821</v>
      </c>
      <c r="T26" s="229">
        <v>35.153294091699642</v>
      </c>
      <c r="U26" s="229">
        <v>31.634922600575699</v>
      </c>
      <c r="V26" s="229">
        <v>27.447055729258061</v>
      </c>
      <c r="W26" s="229">
        <v>26.736498176717749</v>
      </c>
      <c r="X26" s="229">
        <v>26.33750677962384</v>
      </c>
      <c r="Y26" s="229">
        <v>23.24526411359388</v>
      </c>
      <c r="DA26" s="73" t="s">
        <v>2959</v>
      </c>
    </row>
    <row r="27" spans="1:105" ht="12" customHeight="1" x14ac:dyDescent="0.25">
      <c r="A27" s="57" t="s">
        <v>2910</v>
      </c>
      <c r="B27" s="261">
        <v>2.2173665656451229</v>
      </c>
      <c r="C27" s="261">
        <v>2.445370729583169</v>
      </c>
      <c r="D27" s="261">
        <v>2.3504285295399581</v>
      </c>
      <c r="E27" s="261">
        <v>2.628319432335315</v>
      </c>
      <c r="F27" s="261">
        <v>2.9664383349803161</v>
      </c>
      <c r="G27" s="261">
        <v>3.2117070249494608</v>
      </c>
      <c r="H27" s="261">
        <v>3.5521270692663229</v>
      </c>
      <c r="I27" s="261">
        <v>3.6400127549252881</v>
      </c>
      <c r="J27" s="261">
        <v>3.411050904064405</v>
      </c>
      <c r="K27" s="261">
        <v>3.82475836506481</v>
      </c>
      <c r="L27" s="261">
        <v>4.0161855325541254</v>
      </c>
      <c r="M27" s="261">
        <v>4.1979351427811222</v>
      </c>
      <c r="N27" s="261">
        <v>4.6713191311962934</v>
      </c>
      <c r="O27" s="261">
        <v>5.1470098274626412</v>
      </c>
      <c r="P27" s="261">
        <v>5.599331626127162</v>
      </c>
      <c r="Q27" s="261">
        <v>5.9310487133082486</v>
      </c>
      <c r="R27" s="261">
        <v>6.0554283343976758</v>
      </c>
      <c r="S27" s="261">
        <v>6.2685549291785403</v>
      </c>
      <c r="T27" s="261">
        <v>6.6466974125811902</v>
      </c>
      <c r="U27" s="261">
        <v>6.8121236008656396</v>
      </c>
      <c r="V27" s="261">
        <v>7.1992782192984537</v>
      </c>
      <c r="W27" s="261">
        <v>7.434458284519228</v>
      </c>
      <c r="X27" s="261">
        <v>6.6498376329660207</v>
      </c>
      <c r="Y27" s="261">
        <v>6.2011803364415892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2.8072737842435536</v>
      </c>
      <c r="C28" s="261">
        <f t="shared" si="0"/>
        <v>3.452577829390326</v>
      </c>
      <c r="D28" s="261">
        <f t="shared" si="0"/>
        <v>3.0372374965730087</v>
      </c>
      <c r="E28" s="261">
        <f t="shared" si="0"/>
        <v>3.0869722503425847</v>
      </c>
      <c r="F28" s="261">
        <f t="shared" si="0"/>
        <v>3.9577189748092771</v>
      </c>
      <c r="G28" s="261">
        <f t="shared" si="0"/>
        <v>4.6414930687793836</v>
      </c>
      <c r="H28" s="261">
        <f t="shared" si="0"/>
        <v>5.5629706878532392</v>
      </c>
      <c r="I28" s="261">
        <f t="shared" si="0"/>
        <v>5.1652326739247165</v>
      </c>
      <c r="J28" s="261">
        <f t="shared" si="0"/>
        <v>6.0745429647213243</v>
      </c>
      <c r="K28" s="261">
        <f t="shared" si="0"/>
        <v>8.2613102404306034</v>
      </c>
      <c r="L28" s="261">
        <f t="shared" si="0"/>
        <v>10.150005222558313</v>
      </c>
      <c r="M28" s="261">
        <f t="shared" si="0"/>
        <v>11.30412864573975</v>
      </c>
      <c r="N28" s="261">
        <f t="shared" si="0"/>
        <v>11.46636277745125</v>
      </c>
      <c r="O28" s="261">
        <f t="shared" si="0"/>
        <v>11.103816327791256</v>
      </c>
      <c r="P28" s="261">
        <f t="shared" si="0"/>
        <v>12.65493759795906</v>
      </c>
      <c r="Q28" s="261">
        <f t="shared" si="0"/>
        <v>13.163134023305663</v>
      </c>
      <c r="R28" s="261">
        <f t="shared" si="0"/>
        <v>13.361282042484012</v>
      </c>
      <c r="S28" s="261">
        <f t="shared" si="0"/>
        <v>14.186980956829153</v>
      </c>
      <c r="T28" s="261">
        <f t="shared" si="0"/>
        <v>15.126917739010064</v>
      </c>
      <c r="U28" s="261">
        <f t="shared" si="0"/>
        <v>14.069293661211375</v>
      </c>
      <c r="V28" s="261">
        <f t="shared" si="0"/>
        <v>14.018600697229342</v>
      </c>
      <c r="W28" s="261">
        <f t="shared" si="0"/>
        <v>15.021438975385264</v>
      </c>
      <c r="X28" s="261">
        <f t="shared" si="0"/>
        <v>14.799213359049514</v>
      </c>
      <c r="Y28" s="261">
        <f t="shared" si="0"/>
        <v>15.863663849827409</v>
      </c>
      <c r="DA28" s="70"/>
    </row>
    <row r="29" spans="1:105" ht="12" customHeight="1" x14ac:dyDescent="0.25">
      <c r="A29" s="60" t="s">
        <v>2913</v>
      </c>
      <c r="B29" s="329">
        <v>1.461785329284603</v>
      </c>
      <c r="C29" s="329">
        <v>1.7750548787658289</v>
      </c>
      <c r="D29" s="329">
        <v>1.5810070933722009</v>
      </c>
      <c r="E29" s="329">
        <v>1.6007296145765191</v>
      </c>
      <c r="F29" s="329">
        <v>2.0407215570838839</v>
      </c>
      <c r="G29" s="329">
        <v>2.3984334430030501</v>
      </c>
      <c r="H29" s="329">
        <v>2.8447205909679831</v>
      </c>
      <c r="I29" s="329">
        <v>2.69489965884621</v>
      </c>
      <c r="J29" s="329">
        <v>3.1851669481700089</v>
      </c>
      <c r="K29" s="329">
        <v>4.1362067158615954</v>
      </c>
      <c r="L29" s="329">
        <v>5.1685107364888987</v>
      </c>
      <c r="M29" s="329">
        <v>5.6922391525931992</v>
      </c>
      <c r="N29" s="329">
        <v>5.4351025293470272</v>
      </c>
      <c r="O29" s="329">
        <v>4.8199614855229314</v>
      </c>
      <c r="P29" s="329">
        <v>5.1745629965657507</v>
      </c>
      <c r="Q29" s="329">
        <v>5.0901172169201487</v>
      </c>
      <c r="R29" s="329">
        <v>5.3287343436342196</v>
      </c>
      <c r="S29" s="329">
        <v>5.7287442628241836</v>
      </c>
      <c r="T29" s="329">
        <v>6.2883146500867149</v>
      </c>
      <c r="U29" s="329">
        <v>5.180144570966192</v>
      </c>
      <c r="V29" s="329">
        <v>4.9358367005708423</v>
      </c>
      <c r="W29" s="329">
        <v>5.5137392101188567</v>
      </c>
      <c r="X29" s="329">
        <v>4.4571940448946261</v>
      </c>
      <c r="Y29" s="329">
        <v>5.2871703452525924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2.928335383943674E-2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1.264853772082002E-2</v>
      </c>
      <c r="T30" s="230">
        <v>0</v>
      </c>
      <c r="U30" s="230">
        <v>7.3041656409160508E-2</v>
      </c>
      <c r="V30" s="230">
        <v>4.860622019638057E-2</v>
      </c>
      <c r="W30" s="230">
        <v>0.1428877137931856</v>
      </c>
      <c r="X30" s="230">
        <v>0.14294326132057861</v>
      </c>
      <c r="Y30" s="230">
        <v>3.4700671230498727E-2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0.2018278906072942</v>
      </c>
      <c r="O31" s="295">
        <v>0.24443630685834641</v>
      </c>
      <c r="P31" s="295">
        <v>0.26474765019135282</v>
      </c>
      <c r="Q31" s="295">
        <v>0.28045597238757392</v>
      </c>
      <c r="R31" s="295">
        <v>0.26923487876061047</v>
      </c>
      <c r="S31" s="295">
        <v>0.1479330976690906</v>
      </c>
      <c r="T31" s="295">
        <v>0.15606127164943739</v>
      </c>
      <c r="U31" s="295">
        <v>0.22672359341648979</v>
      </c>
      <c r="V31" s="295">
        <v>0.19289639469229189</v>
      </c>
      <c r="W31" s="295">
        <v>0.20265094977728471</v>
      </c>
      <c r="X31" s="295">
        <v>0.27324710617459552</v>
      </c>
      <c r="Y31" s="295">
        <v>0.43267268608938769</v>
      </c>
      <c r="DA31" s="122" t="s">
        <v>2963</v>
      </c>
    </row>
    <row r="32" spans="1:105" ht="12" customHeight="1" x14ac:dyDescent="0.25">
      <c r="A32" s="59" t="s">
        <v>159</v>
      </c>
      <c r="B32" s="295">
        <v>0.32494127495006458</v>
      </c>
      <c r="C32" s="295">
        <v>0.37855909554192291</v>
      </c>
      <c r="D32" s="295">
        <v>0.31094638848730283</v>
      </c>
      <c r="E32" s="295">
        <v>0.36123427308225969</v>
      </c>
      <c r="F32" s="295">
        <v>0.46196127124101799</v>
      </c>
      <c r="G32" s="295">
        <v>0.39149809872374441</v>
      </c>
      <c r="H32" s="295">
        <v>0.55767683227208853</v>
      </c>
      <c r="I32" s="295">
        <v>0.4403866951958853</v>
      </c>
      <c r="J32" s="295">
        <v>0.5589859496752122</v>
      </c>
      <c r="K32" s="295">
        <v>0.67339373523304336</v>
      </c>
      <c r="L32" s="295">
        <v>0.50340240372469691</v>
      </c>
      <c r="M32" s="295">
        <v>0.6667817169181679</v>
      </c>
      <c r="N32" s="295">
        <v>1.3086651909185889</v>
      </c>
      <c r="O32" s="295">
        <v>1.405979763719849</v>
      </c>
      <c r="P32" s="295">
        <v>1.9551252322379971</v>
      </c>
      <c r="Q32" s="295">
        <v>1.854089002413664</v>
      </c>
      <c r="R32" s="295">
        <v>1.9985135149983431</v>
      </c>
      <c r="S32" s="295">
        <v>2.087896779312961</v>
      </c>
      <c r="T32" s="295">
        <v>1.988434080389772</v>
      </c>
      <c r="U32" s="295">
        <v>2.1896564090995709</v>
      </c>
      <c r="V32" s="295">
        <v>2.2754412710900218</v>
      </c>
      <c r="W32" s="295">
        <v>2.431719063185366</v>
      </c>
      <c r="X32" s="295">
        <v>2.4911959093945049</v>
      </c>
      <c r="Y32" s="295">
        <v>2.3757488103690649</v>
      </c>
      <c r="DA32" s="122" t="s">
        <v>2964</v>
      </c>
    </row>
    <row r="33" spans="1:105" ht="12" customHeight="1" x14ac:dyDescent="0.25">
      <c r="A33" s="59" t="s">
        <v>32</v>
      </c>
      <c r="B33" s="295">
        <v>0.30062108234906931</v>
      </c>
      <c r="C33" s="295">
        <v>0.17656214610885579</v>
      </c>
      <c r="D33" s="295">
        <v>7.1883658733701269E-2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0.83622297198546969</v>
      </c>
      <c r="C34" s="295">
        <v>1.21993363711505</v>
      </c>
      <c r="D34" s="295">
        <v>1.1981770461511969</v>
      </c>
      <c r="E34" s="295">
        <v>1.2394953414942591</v>
      </c>
      <c r="F34" s="295">
        <v>1.578760285842866</v>
      </c>
      <c r="G34" s="295">
        <v>2.0069353442793059</v>
      </c>
      <c r="H34" s="295">
        <v>2.2870437586958938</v>
      </c>
      <c r="I34" s="295">
        <v>2.2545129636503241</v>
      </c>
      <c r="J34" s="295">
        <v>2.6261809984947968</v>
      </c>
      <c r="K34" s="295">
        <v>3.4628129806285521</v>
      </c>
      <c r="L34" s="295">
        <v>4.6358249789247647</v>
      </c>
      <c r="M34" s="295">
        <v>5.0254574356750306</v>
      </c>
      <c r="N34" s="295">
        <v>3.924609447821144</v>
      </c>
      <c r="O34" s="295">
        <v>3.1695454149447349</v>
      </c>
      <c r="P34" s="295">
        <v>2.954690114136401</v>
      </c>
      <c r="Q34" s="295">
        <v>2.9555722421189108</v>
      </c>
      <c r="R34" s="295">
        <v>3.060985949875267</v>
      </c>
      <c r="S34" s="295">
        <v>3.4802658481213129</v>
      </c>
      <c r="T34" s="295">
        <v>4.1438192980475046</v>
      </c>
      <c r="U34" s="295">
        <v>2.6907229120409699</v>
      </c>
      <c r="V34" s="295">
        <v>2.418892814592148</v>
      </c>
      <c r="W34" s="295">
        <v>2.7364814833630202</v>
      </c>
      <c r="X34" s="295">
        <v>1.5498077680049469</v>
      </c>
      <c r="Y34" s="295">
        <v>2.4440481775636411</v>
      </c>
      <c r="DA34" s="122" t="s">
        <v>2966</v>
      </c>
    </row>
    <row r="35" spans="1:105" ht="12" customHeight="1" x14ac:dyDescent="0.25">
      <c r="A35" s="60" t="s">
        <v>2920</v>
      </c>
      <c r="B35" s="329">
        <v>1.157172672871803</v>
      </c>
      <c r="C35" s="329">
        <v>1.4698433055133631</v>
      </c>
      <c r="D35" s="329">
        <v>1.256613978186532</v>
      </c>
      <c r="E35" s="329">
        <v>1.2630255830948169</v>
      </c>
      <c r="F35" s="329">
        <v>1.665064713534651</v>
      </c>
      <c r="G35" s="329">
        <v>1.9702968225443931</v>
      </c>
      <c r="H35" s="329">
        <v>2.416576211526928</v>
      </c>
      <c r="I35" s="329">
        <v>2.1611952029678072</v>
      </c>
      <c r="J35" s="329">
        <v>2.599683401586196</v>
      </c>
      <c r="K35" s="329">
        <v>3.8002756977356111</v>
      </c>
      <c r="L35" s="329">
        <v>4.6404091953971536</v>
      </c>
      <c r="M35" s="329">
        <v>5.2553686310517671</v>
      </c>
      <c r="N35" s="329">
        <v>5.6345359855491273</v>
      </c>
      <c r="O35" s="329">
        <v>5.8467312759233669</v>
      </c>
      <c r="P35" s="329">
        <v>7.0048363973469003</v>
      </c>
      <c r="Q35" s="329">
        <v>7.5693066421084314</v>
      </c>
      <c r="R35" s="329">
        <v>7.5182742628141934</v>
      </c>
      <c r="S35" s="329">
        <v>7.9258629122703042</v>
      </c>
      <c r="T35" s="329">
        <v>8.274114546099721</v>
      </c>
      <c r="U35" s="329">
        <v>8.3106112862361723</v>
      </c>
      <c r="V35" s="329">
        <v>8.4713460519057708</v>
      </c>
      <c r="W35" s="329">
        <v>8.8763085248937585</v>
      </c>
      <c r="X35" s="329">
        <v>9.7772640797220056</v>
      </c>
      <c r="Y35" s="329">
        <v>10.04984169020479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2.716196539032711E-3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3.1916043463761559E-4</v>
      </c>
      <c r="T36" s="229">
        <v>0</v>
      </c>
      <c r="U36" s="229">
        <v>1.2544761185324339E-3</v>
      </c>
      <c r="V36" s="229">
        <v>6.9751648952268814E-4</v>
      </c>
      <c r="W36" s="229">
        <v>2.407278733493245E-3</v>
      </c>
      <c r="X36" s="229">
        <v>1.1893291029647999E-3</v>
      </c>
      <c r="Y36" s="229">
        <v>3.9395268451917408E-4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1.108543875082787E-2</v>
      </c>
      <c r="O38" s="229">
        <v>8.1099523600500351E-3</v>
      </c>
      <c r="P38" s="229">
        <v>6.6915441913717169E-3</v>
      </c>
      <c r="Q38" s="229">
        <v>5.5945801868603094E-3</v>
      </c>
      <c r="R38" s="229">
        <v>6.3781862045013708E-3</v>
      </c>
      <c r="S38" s="229">
        <v>3.770001523155468E-3</v>
      </c>
      <c r="T38" s="229">
        <v>4.5618915714416251E-3</v>
      </c>
      <c r="U38" s="229">
        <v>3.9327464497356194E-3</v>
      </c>
      <c r="V38" s="229">
        <v>2.7957233021853791E-3</v>
      </c>
      <c r="W38" s="229">
        <v>3.4481613683882439E-3</v>
      </c>
      <c r="X38" s="229">
        <v>2.2961559322683179E-3</v>
      </c>
      <c r="Y38" s="229">
        <v>4.9610444147746126E-3</v>
      </c>
      <c r="DA38" s="73" t="s">
        <v>2970</v>
      </c>
    </row>
    <row r="39" spans="1:105" ht="12" customHeight="1" x14ac:dyDescent="0.25">
      <c r="A39" s="64" t="s">
        <v>159</v>
      </c>
      <c r="B39" s="229">
        <v>8.7042597854007378E-2</v>
      </c>
      <c r="C39" s="229">
        <v>6.047208037726113E-2</v>
      </c>
      <c r="D39" s="229">
        <v>6.6049494161938713E-2</v>
      </c>
      <c r="E39" s="229">
        <v>8.5205248650864068E-2</v>
      </c>
      <c r="F39" s="229">
        <v>7.7044629990153227E-2</v>
      </c>
      <c r="G39" s="229">
        <v>5.9623925577496531E-2</v>
      </c>
      <c r="H39" s="229">
        <v>6.8913502660280512E-2</v>
      </c>
      <c r="I39" s="229">
        <v>7.8278875588699642E-2</v>
      </c>
      <c r="J39" s="229">
        <v>8.9990420640962285E-2</v>
      </c>
      <c r="K39" s="229">
        <v>5.7841285870945593E-2</v>
      </c>
      <c r="L39" s="229">
        <v>4.8055651680206583E-2</v>
      </c>
      <c r="M39" s="229">
        <v>5.6742449024719747E-2</v>
      </c>
      <c r="N39" s="229">
        <v>7.3245613233674012E-2</v>
      </c>
      <c r="O39" s="229">
        <v>4.7534947943187633E-2</v>
      </c>
      <c r="P39" s="229">
        <v>5.0355878844116478E-2</v>
      </c>
      <c r="Q39" s="229">
        <v>3.7689011850495432E-2</v>
      </c>
      <c r="R39" s="229">
        <v>4.8245223808882277E-2</v>
      </c>
      <c r="S39" s="229">
        <v>5.4220879990877373E-2</v>
      </c>
      <c r="T39" s="229">
        <v>5.923008805994736E-2</v>
      </c>
      <c r="U39" s="229">
        <v>3.8704063825163261E-2</v>
      </c>
      <c r="V39" s="229">
        <v>3.3606019083126201E-2</v>
      </c>
      <c r="W39" s="229">
        <v>4.216321324123995E-2</v>
      </c>
      <c r="X39" s="229">
        <v>2.133217076928394E-2</v>
      </c>
      <c r="Y39" s="229">
        <v>2.775846962130368E-2</v>
      </c>
      <c r="DA39" s="73" t="s">
        <v>2971</v>
      </c>
    </row>
    <row r="40" spans="1:105" ht="12" customHeight="1" x14ac:dyDescent="0.25">
      <c r="A40" s="64" t="s">
        <v>32</v>
      </c>
      <c r="B40" s="229">
        <v>7.8069929669820723E-2</v>
      </c>
      <c r="C40" s="229">
        <v>2.7343632788788388E-2</v>
      </c>
      <c r="D40" s="229">
        <v>1.480306146450319E-2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4.184287729268843E-2</v>
      </c>
      <c r="C41" s="229">
        <v>6.2324483156558148E-2</v>
      </c>
      <c r="D41" s="229">
        <v>2.1763709518304579E-2</v>
      </c>
      <c r="E41" s="229">
        <v>2.1749463922677362E-2</v>
      </c>
      <c r="F41" s="229">
        <v>2.1749463922142359E-2</v>
      </c>
      <c r="G41" s="229">
        <v>2.1749463922243639E-2</v>
      </c>
      <c r="H41" s="229">
        <v>2.174946392227391E-2</v>
      </c>
      <c r="I41" s="229">
        <v>2.174946392227602E-2</v>
      </c>
      <c r="J41" s="229">
        <v>2.1749463922249732E-2</v>
      </c>
      <c r="K41" s="229">
        <v>0</v>
      </c>
      <c r="L41" s="229">
        <v>2.17494639223332E-2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7.5198940677982714E-3</v>
      </c>
      <c r="T41" s="229">
        <v>4.8719938833763137E-3</v>
      </c>
      <c r="U41" s="229">
        <v>3.1749872419794939E-3</v>
      </c>
      <c r="V41" s="229">
        <v>1.9356203769103509E-3</v>
      </c>
      <c r="W41" s="229">
        <v>1.7397434298451449E-3</v>
      </c>
      <c r="X41" s="229">
        <v>1.8928835884614041E-3</v>
      </c>
      <c r="Y41" s="229">
        <v>1.8056293120416E-3</v>
      </c>
      <c r="DA41" s="73" t="s">
        <v>2973</v>
      </c>
    </row>
    <row r="42" spans="1:105" ht="12" customHeight="1" x14ac:dyDescent="0.25">
      <c r="A42" s="64" t="s">
        <v>35</v>
      </c>
      <c r="B42" s="229">
        <v>0.21929215866019011</v>
      </c>
      <c r="C42" s="229">
        <v>0.19077939840379041</v>
      </c>
      <c r="D42" s="229">
        <v>0.24916039964772069</v>
      </c>
      <c r="E42" s="229">
        <v>0.286217604812538</v>
      </c>
      <c r="F42" s="229">
        <v>0.25776683765542319</v>
      </c>
      <c r="G42" s="229">
        <v>0.29922531631378152</v>
      </c>
      <c r="H42" s="229">
        <v>0.27667520482249403</v>
      </c>
      <c r="I42" s="229">
        <v>0.39231703870116502</v>
      </c>
      <c r="J42" s="229">
        <v>0.41389872555561052</v>
      </c>
      <c r="K42" s="229">
        <v>0.29118697770428009</v>
      </c>
      <c r="L42" s="229">
        <v>0.43324171050794941</v>
      </c>
      <c r="M42" s="229">
        <v>0.41867211525551201</v>
      </c>
      <c r="N42" s="229">
        <v>0.21504213246614501</v>
      </c>
      <c r="O42" s="229">
        <v>0.1049071227973826</v>
      </c>
      <c r="P42" s="229">
        <v>7.4500910926473055E-2</v>
      </c>
      <c r="Q42" s="229">
        <v>5.8816583892281921E-2</v>
      </c>
      <c r="R42" s="229">
        <v>7.2340684953330167E-2</v>
      </c>
      <c r="S42" s="229">
        <v>8.8479773396020756E-2</v>
      </c>
      <c r="T42" s="229">
        <v>0.1208386969276188</v>
      </c>
      <c r="U42" s="229">
        <v>4.6561141162193398E-2</v>
      </c>
      <c r="V42" s="229">
        <v>3.4973742462825391E-2</v>
      </c>
      <c r="W42" s="229">
        <v>4.6450122080328379E-2</v>
      </c>
      <c r="X42" s="229">
        <v>1.2992090807499541E-2</v>
      </c>
      <c r="Y42" s="229">
        <v>2.7956242918248889E-2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0.70807050437581753</v>
      </c>
      <c r="C44" s="229">
        <v>1.09407100379044</v>
      </c>
      <c r="D44" s="229">
        <v>0.86141335816479103</v>
      </c>
      <c r="E44" s="229">
        <v>0.77729118975950362</v>
      </c>
      <c r="F44" s="229">
        <v>1.232512374549501</v>
      </c>
      <c r="G44" s="229">
        <v>1.531988747780207</v>
      </c>
      <c r="H44" s="229">
        <v>2.0309539447197138</v>
      </c>
      <c r="I44" s="229">
        <v>1.6545664679694529</v>
      </c>
      <c r="J44" s="229">
        <v>2.066045371170496</v>
      </c>
      <c r="K44" s="229">
        <v>3.4432480138634931</v>
      </c>
      <c r="L44" s="229">
        <v>4.1306474910666884</v>
      </c>
      <c r="M44" s="229">
        <v>4.7776688119631361</v>
      </c>
      <c r="N44" s="229">
        <v>5.3328775462900806</v>
      </c>
      <c r="O44" s="229">
        <v>5.6347558772962376</v>
      </c>
      <c r="P44" s="229">
        <v>6.608171765455122</v>
      </c>
      <c r="Q44" s="229">
        <v>6.8369842020103828</v>
      </c>
      <c r="R44" s="229">
        <v>6.1942891739499482</v>
      </c>
      <c r="S44" s="229">
        <v>6.1649326812808631</v>
      </c>
      <c r="T44" s="229">
        <v>6.2567556509547213</v>
      </c>
      <c r="U44" s="229">
        <v>6.5720714475101074</v>
      </c>
      <c r="V44" s="229">
        <v>6.9701803753327258</v>
      </c>
      <c r="W44" s="229">
        <v>7.3898896180301143</v>
      </c>
      <c r="X44" s="229">
        <v>8.3680973081325742</v>
      </c>
      <c r="Y44" s="229">
        <v>8.7782887065912565</v>
      </c>
      <c r="DA44" s="73" t="s">
        <v>2976</v>
      </c>
    </row>
    <row r="45" spans="1:105" ht="12" customHeight="1" x14ac:dyDescent="0.25">
      <c r="A45" s="64" t="s">
        <v>39</v>
      </c>
      <c r="B45" s="229">
        <v>2.2854605019279071E-2</v>
      </c>
      <c r="C45" s="229">
        <v>3.4852706996525089E-2</v>
      </c>
      <c r="D45" s="229">
        <v>4.3423955229273288E-2</v>
      </c>
      <c r="E45" s="229">
        <v>9.2562075949233824E-2</v>
      </c>
      <c r="F45" s="229">
        <v>7.5991407417430643E-2</v>
      </c>
      <c r="G45" s="229">
        <v>5.7709368950664822E-2</v>
      </c>
      <c r="H45" s="229">
        <v>1.8284095402166151E-2</v>
      </c>
      <c r="I45" s="229">
        <v>1.428335678621376E-2</v>
      </c>
      <c r="J45" s="229">
        <v>7.9994202968776146E-3</v>
      </c>
      <c r="K45" s="229">
        <v>7.9994202968919556E-3</v>
      </c>
      <c r="L45" s="229">
        <v>3.9986816809436266E-3</v>
      </c>
      <c r="M45" s="229">
        <v>2.2852548083990521E-3</v>
      </c>
      <c r="N45" s="229">
        <v>2.2852548083991558E-3</v>
      </c>
      <c r="O45" s="229">
        <v>5.1423375526509177E-2</v>
      </c>
      <c r="P45" s="229">
        <v>0.26511629792981672</v>
      </c>
      <c r="Q45" s="229">
        <v>0.63022226416840943</v>
      </c>
      <c r="R45" s="229">
        <v>1.1970209938975309</v>
      </c>
      <c r="S45" s="229">
        <v>1.606620521576952</v>
      </c>
      <c r="T45" s="229">
        <v>1.8278562247026151</v>
      </c>
      <c r="U45" s="229">
        <v>1.6449124239284609</v>
      </c>
      <c r="V45" s="229">
        <v>1.427157054858476</v>
      </c>
      <c r="W45" s="229">
        <v>1.390210388010348</v>
      </c>
      <c r="X45" s="229">
        <v>1.3694641413889519</v>
      </c>
      <c r="Y45" s="229">
        <v>1.2086776446626479</v>
      </c>
      <c r="DA45" s="73" t="s">
        <v>2977</v>
      </c>
    </row>
    <row r="46" spans="1:105" ht="12" customHeight="1" x14ac:dyDescent="0.25">
      <c r="A46" s="60" t="s">
        <v>2932</v>
      </c>
      <c r="B46" s="329">
        <v>0.1883157820871478</v>
      </c>
      <c r="C46" s="329">
        <v>0.20767964511113421</v>
      </c>
      <c r="D46" s="329">
        <v>0.1996164250142759</v>
      </c>
      <c r="E46" s="329">
        <v>0.22321705267124861</v>
      </c>
      <c r="F46" s="329">
        <v>0.25193270419074232</v>
      </c>
      <c r="G46" s="329">
        <v>0.27276280323194058</v>
      </c>
      <c r="H46" s="329">
        <v>0.30167388535832779</v>
      </c>
      <c r="I46" s="329">
        <v>0.30913781211069957</v>
      </c>
      <c r="J46" s="329">
        <v>0.28969261496511922</v>
      </c>
      <c r="K46" s="329">
        <v>0.324827826833398</v>
      </c>
      <c r="L46" s="329">
        <v>0.34108529067226051</v>
      </c>
      <c r="M46" s="329">
        <v>0.35652086209478417</v>
      </c>
      <c r="N46" s="329">
        <v>0.39672426255509557</v>
      </c>
      <c r="O46" s="329">
        <v>0.43712356634495619</v>
      </c>
      <c r="P46" s="329">
        <v>0.47553820404641001</v>
      </c>
      <c r="Q46" s="329">
        <v>0.50371016427708237</v>
      </c>
      <c r="R46" s="329">
        <v>0.51427343603559916</v>
      </c>
      <c r="S46" s="329">
        <v>0.53237378173466587</v>
      </c>
      <c r="T46" s="329">
        <v>0.56448854282362826</v>
      </c>
      <c r="U46" s="329">
        <v>0.57853780400901034</v>
      </c>
      <c r="V46" s="329">
        <v>0.61141794475272859</v>
      </c>
      <c r="W46" s="329">
        <v>0.63139124037264827</v>
      </c>
      <c r="X46" s="329">
        <v>0.56475523443288111</v>
      </c>
      <c r="Y46" s="329">
        <v>0.52665181437002739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2.0461050055464369</v>
      </c>
      <c r="C48" s="316">
        <v>2.256498933346704</v>
      </c>
      <c r="D48" s="316">
        <v>2.1688897334264881</v>
      </c>
      <c r="E48" s="316">
        <v>2.4253173246127782</v>
      </c>
      <c r="F48" s="316">
        <v>2.737321117711609</v>
      </c>
      <c r="G48" s="316">
        <v>2.9636461205438209</v>
      </c>
      <c r="H48" s="316">
        <v>3.277773323261167</v>
      </c>
      <c r="I48" s="316">
        <v>3.3588710290391788</v>
      </c>
      <c r="J48" s="316">
        <v>3.147593382670713</v>
      </c>
      <c r="K48" s="316">
        <v>3.5293475409140802</v>
      </c>
      <c r="L48" s="316">
        <v>3.7059895502534368</v>
      </c>
      <c r="M48" s="316">
        <v>3.8737014626648971</v>
      </c>
      <c r="N48" s="316">
        <v>4.3105229441685706</v>
      </c>
      <c r="O48" s="316">
        <v>4.7494729715580499</v>
      </c>
      <c r="P48" s="316">
        <v>5.1668590324396773</v>
      </c>
      <c r="Q48" s="316">
        <v>5.4729554636849267</v>
      </c>
      <c r="R48" s="316">
        <v>5.5877284422451954</v>
      </c>
      <c r="S48" s="316">
        <v>5.7843938917710478</v>
      </c>
      <c r="T48" s="316">
        <v>6.1333299856436563</v>
      </c>
      <c r="U48" s="316">
        <v>6.2859792395566174</v>
      </c>
      <c r="V48" s="316">
        <v>6.6432314029874</v>
      </c>
      <c r="W48" s="316">
        <v>6.8602469908060772</v>
      </c>
      <c r="X48" s="316">
        <v>6.1362276664996172</v>
      </c>
      <c r="Y48" s="316">
        <v>5.7222230745585971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</v>
      </c>
      <c r="D52" s="232">
        <f t="shared" si="1"/>
        <v>0.99999999999999978</v>
      </c>
      <c r="E52" s="232">
        <f t="shared" si="1"/>
        <v>1.0000000000000002</v>
      </c>
      <c r="F52" s="232">
        <f t="shared" si="1"/>
        <v>1.0000000000000002</v>
      </c>
      <c r="G52" s="232">
        <f t="shared" si="1"/>
        <v>0.99999999999999989</v>
      </c>
      <c r="H52" s="232">
        <f t="shared" si="1"/>
        <v>0.99999999999999989</v>
      </c>
      <c r="I52" s="232">
        <f t="shared" si="1"/>
        <v>0.99999999999999956</v>
      </c>
      <c r="J52" s="232">
        <f t="shared" si="1"/>
        <v>1</v>
      </c>
      <c r="K52" s="232">
        <f t="shared" si="1"/>
        <v>1.0000000000000002</v>
      </c>
      <c r="L52" s="232">
        <f t="shared" si="1"/>
        <v>1.0000000000000007</v>
      </c>
      <c r="M52" s="232">
        <f t="shared" si="1"/>
        <v>1.0000000000000002</v>
      </c>
      <c r="N52" s="232">
        <f t="shared" si="1"/>
        <v>0.99999999999999933</v>
      </c>
      <c r="O52" s="232">
        <f t="shared" si="1"/>
        <v>1</v>
      </c>
      <c r="P52" s="232">
        <f t="shared" si="1"/>
        <v>0.99999999999999944</v>
      </c>
      <c r="Q52" s="232">
        <f t="shared" si="1"/>
        <v>1</v>
      </c>
      <c r="R52" s="232">
        <f t="shared" si="1"/>
        <v>1.0000000000000002</v>
      </c>
      <c r="S52" s="232">
        <f t="shared" si="1"/>
        <v>0.99999999999999967</v>
      </c>
      <c r="T52" s="232">
        <f t="shared" si="1"/>
        <v>1.0000000000000002</v>
      </c>
      <c r="U52" s="232">
        <f t="shared" si="1"/>
        <v>1.0000000000000002</v>
      </c>
      <c r="V52" s="232">
        <f t="shared" si="1"/>
        <v>0.99999999999999989</v>
      </c>
      <c r="W52" s="232">
        <f t="shared" si="1"/>
        <v>1.0000000000000002</v>
      </c>
      <c r="X52" s="232">
        <f t="shared" si="1"/>
        <v>1.0000000000000002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1.2674609364461754E-2</v>
      </c>
      <c r="C53" s="299">
        <f t="shared" si="2"/>
        <v>1.1513979441152462E-2</v>
      </c>
      <c r="D53" s="299">
        <f t="shared" si="2"/>
        <v>1.2472525946120796E-2</v>
      </c>
      <c r="E53" s="299">
        <f t="shared" si="2"/>
        <v>1.3396134473644019E-2</v>
      </c>
      <c r="F53" s="299">
        <f t="shared" si="2"/>
        <v>1.2074003750130733E-2</v>
      </c>
      <c r="G53" s="299">
        <f t="shared" si="2"/>
        <v>1.1346901512411058E-2</v>
      </c>
      <c r="H53" s="299">
        <f t="shared" si="2"/>
        <v>1.0546468556848064E-2</v>
      </c>
      <c r="I53" s="299">
        <f t="shared" si="2"/>
        <v>1.160161125009568E-2</v>
      </c>
      <c r="J53" s="299">
        <f t="shared" si="2"/>
        <v>9.6721538045748436E-3</v>
      </c>
      <c r="K53" s="299">
        <f t="shared" si="2"/>
        <v>7.9149771288834873E-3</v>
      </c>
      <c r="L53" s="299">
        <f t="shared" si="2"/>
        <v>6.9873727228063724E-3</v>
      </c>
      <c r="M53" s="299">
        <f t="shared" si="2"/>
        <v>6.5465805122935641E-3</v>
      </c>
      <c r="N53" s="299">
        <f t="shared" si="2"/>
        <v>6.7997238243585681E-3</v>
      </c>
      <c r="O53" s="299">
        <f t="shared" si="2"/>
        <v>7.193688016373114E-3</v>
      </c>
      <c r="P53" s="299">
        <f t="shared" si="2"/>
        <v>6.6712591148816325E-3</v>
      </c>
      <c r="Q53" s="299">
        <f t="shared" si="2"/>
        <v>6.5813678592307476E-3</v>
      </c>
      <c r="R53" s="299">
        <f t="shared" si="2"/>
        <v>6.7222905682852102E-3</v>
      </c>
      <c r="S53" s="299">
        <f t="shared" si="2"/>
        <v>6.6159195795306956E-3</v>
      </c>
      <c r="T53" s="299">
        <f t="shared" si="2"/>
        <v>6.6905226136397848E-3</v>
      </c>
      <c r="U53" s="299">
        <f t="shared" si="2"/>
        <v>6.8439579207188557E-3</v>
      </c>
      <c r="V53" s="299">
        <f t="shared" si="2"/>
        <v>7.0611952644278305E-3</v>
      </c>
      <c r="W53" s="299">
        <f t="shared" si="2"/>
        <v>6.966667112461908E-3</v>
      </c>
      <c r="X53" s="299">
        <f t="shared" si="2"/>
        <v>5.8990503092615177E-3</v>
      </c>
      <c r="Y53" s="299">
        <f t="shared" si="2"/>
        <v>5.41263470399921E-3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3.5741386818069491E-3</v>
      </c>
      <c r="C54" s="233">
        <f t="shared" si="3"/>
        <v>3.2468503066879796E-3</v>
      </c>
      <c r="D54" s="233">
        <f t="shared" si="3"/>
        <v>3.5171527707090209E-3</v>
      </c>
      <c r="E54" s="233">
        <f t="shared" si="3"/>
        <v>3.7776030039385709E-3</v>
      </c>
      <c r="F54" s="233">
        <f t="shared" si="3"/>
        <v>3.4047726921370911E-3</v>
      </c>
      <c r="G54" s="233">
        <f t="shared" si="3"/>
        <v>3.1997356642702647E-3</v>
      </c>
      <c r="H54" s="233">
        <f t="shared" si="3"/>
        <v>2.9740199592409402E-3</v>
      </c>
      <c r="I54" s="233">
        <f t="shared" si="3"/>
        <v>3.2715617774003503E-3</v>
      </c>
      <c r="J54" s="233">
        <f t="shared" si="3"/>
        <v>2.727470177206938E-3</v>
      </c>
      <c r="K54" s="233">
        <f t="shared" si="3"/>
        <v>2.2319603790930029E-3</v>
      </c>
      <c r="L54" s="233">
        <f t="shared" si="3"/>
        <v>1.970383340003279E-3</v>
      </c>
      <c r="M54" s="233">
        <f t="shared" si="3"/>
        <v>1.8460834547026402E-3</v>
      </c>
      <c r="N54" s="233">
        <f t="shared" si="3"/>
        <v>1.9174678483099982E-3</v>
      </c>
      <c r="O54" s="233">
        <f t="shared" si="3"/>
        <v>2.0285626061393104E-3</v>
      </c>
      <c r="P54" s="233">
        <f t="shared" si="3"/>
        <v>1.8812418255438844E-3</v>
      </c>
      <c r="Q54" s="233">
        <f t="shared" si="3"/>
        <v>1.8558932088931111E-3</v>
      </c>
      <c r="R54" s="233">
        <f t="shared" si="3"/>
        <v>1.8956322881099315E-3</v>
      </c>
      <c r="S54" s="233">
        <f t="shared" si="3"/>
        <v>1.8656365182524734E-3</v>
      </c>
      <c r="T54" s="233">
        <f t="shared" si="3"/>
        <v>1.8866739784472709E-3</v>
      </c>
      <c r="U54" s="233">
        <f t="shared" si="3"/>
        <v>1.9299415104411066E-3</v>
      </c>
      <c r="V54" s="233">
        <f t="shared" si="3"/>
        <v>1.9912007075458546E-3</v>
      </c>
      <c r="W54" s="233">
        <f t="shared" si="3"/>
        <v>1.9645445231423774E-3</v>
      </c>
      <c r="X54" s="233">
        <f t="shared" si="3"/>
        <v>1.663485105535022E-3</v>
      </c>
      <c r="Y54" s="233">
        <f t="shared" si="3"/>
        <v>1.5263197870458254E-3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4.8486744496688439E-2</v>
      </c>
      <c r="C55" s="233">
        <f t="shared" si="4"/>
        <v>4.404675231006544E-2</v>
      </c>
      <c r="D55" s="233">
        <f t="shared" si="4"/>
        <v>4.7713673959336088E-2</v>
      </c>
      <c r="E55" s="233">
        <f t="shared" si="4"/>
        <v>5.124694030319258E-2</v>
      </c>
      <c r="F55" s="233">
        <f t="shared" si="4"/>
        <v>4.6189126469343311E-2</v>
      </c>
      <c r="G55" s="233">
        <f t="shared" si="4"/>
        <v>4.3407595346014564E-2</v>
      </c>
      <c r="H55" s="233">
        <f t="shared" si="4"/>
        <v>4.0345537408991876E-2</v>
      </c>
      <c r="I55" s="233">
        <f t="shared" si="4"/>
        <v>4.4381987977519313E-2</v>
      </c>
      <c r="J55" s="233">
        <f t="shared" si="4"/>
        <v>3.7000844504923254E-2</v>
      </c>
      <c r="K55" s="233">
        <f t="shared" si="4"/>
        <v>3.0278761475786412E-2</v>
      </c>
      <c r="L55" s="233">
        <f t="shared" si="4"/>
        <v>2.6730208890207496E-2</v>
      </c>
      <c r="M55" s="233">
        <f t="shared" si="4"/>
        <v>2.5043957371703791E-2</v>
      </c>
      <c r="N55" s="233">
        <f t="shared" si="4"/>
        <v>2.6012357638741331E-2</v>
      </c>
      <c r="O55" s="233">
        <f t="shared" si="4"/>
        <v>2.7519468475041622E-2</v>
      </c>
      <c r="P55" s="233">
        <f t="shared" si="4"/>
        <v>2.5520915625331875E-2</v>
      </c>
      <c r="Q55" s="233">
        <f t="shared" si="4"/>
        <v>2.5177036439796414E-2</v>
      </c>
      <c r="R55" s="233">
        <f t="shared" si="4"/>
        <v>2.5716136556511941E-2</v>
      </c>
      <c r="S55" s="233">
        <f t="shared" si="4"/>
        <v>2.5309214117698042E-2</v>
      </c>
      <c r="T55" s="233">
        <f t="shared" si="4"/>
        <v>2.5594608179914081E-2</v>
      </c>
      <c r="U55" s="233">
        <f t="shared" si="4"/>
        <v>2.618157526640856E-2</v>
      </c>
      <c r="V55" s="233">
        <f t="shared" si="4"/>
        <v>2.701261717678808E-2</v>
      </c>
      <c r="W55" s="233">
        <f t="shared" si="4"/>
        <v>2.6650999534751148E-2</v>
      </c>
      <c r="X55" s="233">
        <f t="shared" si="4"/>
        <v>2.2566829232643623E-2</v>
      </c>
      <c r="Y55" s="233">
        <f t="shared" si="4"/>
        <v>2.070604532259394E-2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0.11061435103183218</v>
      </c>
      <c r="C56" s="233">
        <f t="shared" si="5"/>
        <v>0.1004852557624385</v>
      </c>
      <c r="D56" s="233">
        <f t="shared" si="5"/>
        <v>0.10885072064833839</v>
      </c>
      <c r="E56" s="233">
        <f t="shared" si="5"/>
        <v>0.11691127343869936</v>
      </c>
      <c r="F56" s="233">
        <f t="shared" si="5"/>
        <v>0.10537272201235494</v>
      </c>
      <c r="G56" s="233">
        <f t="shared" si="5"/>
        <v>9.9027126669222226E-2</v>
      </c>
      <c r="H56" s="233">
        <f t="shared" si="5"/>
        <v>9.2041556591429791E-2</v>
      </c>
      <c r="I56" s="233">
        <f t="shared" si="5"/>
        <v>0.1012500395437184</v>
      </c>
      <c r="J56" s="233">
        <f t="shared" si="5"/>
        <v>8.4411202381742767E-2</v>
      </c>
      <c r="K56" s="233">
        <f t="shared" si="5"/>
        <v>6.9075900753050215E-2</v>
      </c>
      <c r="L56" s="233">
        <f t="shared" si="5"/>
        <v>6.0980474973681809E-2</v>
      </c>
      <c r="M56" s="233">
        <f t="shared" si="5"/>
        <v>5.7133575798826525E-2</v>
      </c>
      <c r="N56" s="233">
        <f t="shared" si="5"/>
        <v>5.9342818101838363E-2</v>
      </c>
      <c r="O56" s="233">
        <f t="shared" si="5"/>
        <v>6.2781037945651222E-2</v>
      </c>
      <c r="P56" s="233">
        <f t="shared" si="5"/>
        <v>5.8221675819605377E-2</v>
      </c>
      <c r="Q56" s="233">
        <f t="shared" si="5"/>
        <v>5.7437173305852213E-2</v>
      </c>
      <c r="R56" s="233">
        <f t="shared" si="5"/>
        <v>5.8667039533636299E-2</v>
      </c>
      <c r="S56" s="233">
        <f t="shared" si="5"/>
        <v>5.7738714442790849E-2</v>
      </c>
      <c r="T56" s="233">
        <f t="shared" si="5"/>
        <v>5.8389792986175429E-2</v>
      </c>
      <c r="U56" s="233">
        <f t="shared" si="5"/>
        <v>5.9728859653232574E-2</v>
      </c>
      <c r="V56" s="233">
        <f t="shared" si="5"/>
        <v>6.1624741972227261E-2</v>
      </c>
      <c r="W56" s="233">
        <f t="shared" si="5"/>
        <v>6.0799772153964683E-2</v>
      </c>
      <c r="X56" s="233">
        <f t="shared" si="5"/>
        <v>5.148242465702231E-2</v>
      </c>
      <c r="Y56" s="233">
        <f t="shared" si="5"/>
        <v>4.723735919104368E-2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3.5783590058076048E-2</v>
      </c>
      <c r="C57" s="300">
        <f t="shared" si="6"/>
        <v>3.3636881905068867E-2</v>
      </c>
      <c r="D57" s="300">
        <f t="shared" si="6"/>
        <v>3.5212533572060022E-2</v>
      </c>
      <c r="E57" s="300">
        <f t="shared" si="6"/>
        <v>3.6766841161731956E-2</v>
      </c>
      <c r="F57" s="300">
        <f t="shared" si="6"/>
        <v>3.4511485658023713E-2</v>
      </c>
      <c r="G57" s="300">
        <f t="shared" si="6"/>
        <v>3.3145394633627583E-2</v>
      </c>
      <c r="H57" s="300">
        <f t="shared" si="6"/>
        <v>3.1542152658776391E-2</v>
      </c>
      <c r="I57" s="300">
        <f t="shared" si="6"/>
        <v>3.3598703292530487E-2</v>
      </c>
      <c r="J57" s="300">
        <f t="shared" si="6"/>
        <v>3.0430145098686114E-2</v>
      </c>
      <c r="K57" s="300">
        <f t="shared" si="6"/>
        <v>2.6641545251691257E-2</v>
      </c>
      <c r="L57" s="300">
        <f t="shared" si="6"/>
        <v>2.6294822313886627E-2</v>
      </c>
      <c r="M57" s="300">
        <f t="shared" si="6"/>
        <v>2.5462961528702095E-2</v>
      </c>
      <c r="N57" s="300">
        <f t="shared" si="6"/>
        <v>2.3522841095016695E-2</v>
      </c>
      <c r="O57" s="300">
        <f t="shared" si="6"/>
        <v>2.2751445431242322E-2</v>
      </c>
      <c r="P57" s="300">
        <f t="shared" si="6"/>
        <v>2.1019849617125747E-2</v>
      </c>
      <c r="Q57" s="300">
        <f t="shared" si="6"/>
        <v>2.045892232990959E-2</v>
      </c>
      <c r="R57" s="300">
        <f t="shared" si="6"/>
        <v>2.0967991229758939E-2</v>
      </c>
      <c r="S57" s="300">
        <f t="shared" si="6"/>
        <v>2.1036926979477684E-2</v>
      </c>
      <c r="T57" s="300">
        <f t="shared" si="6"/>
        <v>2.1430696280174525E-2</v>
      </c>
      <c r="U57" s="300">
        <f t="shared" si="6"/>
        <v>2.1176239435522194E-2</v>
      </c>
      <c r="V57" s="300">
        <f t="shared" si="6"/>
        <v>2.1691582544243172E-2</v>
      </c>
      <c r="W57" s="300">
        <f t="shared" si="6"/>
        <v>2.1509895565657109E-2</v>
      </c>
      <c r="X57" s="300">
        <f t="shared" si="6"/>
        <v>1.8218291481016495E-2</v>
      </c>
      <c r="Y57" s="300">
        <f t="shared" si="6"/>
        <v>1.7053141765836551E-2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0.59866074180886042</v>
      </c>
      <c r="C58" s="301">
        <f t="shared" si="7"/>
        <v>0.62637916128454585</v>
      </c>
      <c r="D58" s="301">
        <f t="shared" si="7"/>
        <v>0.60352431885064717</v>
      </c>
      <c r="E58" s="301">
        <f t="shared" si="7"/>
        <v>0.58263828955461372</v>
      </c>
      <c r="F58" s="301">
        <f t="shared" si="7"/>
        <v>0.61338425081055536</v>
      </c>
      <c r="G58" s="301">
        <f t="shared" si="7"/>
        <v>0.63002610213128341</v>
      </c>
      <c r="H58" s="301">
        <f t="shared" si="7"/>
        <v>0.64938849040301028</v>
      </c>
      <c r="I58" s="301">
        <f t="shared" si="7"/>
        <v>0.62344036925131074</v>
      </c>
      <c r="J58" s="301">
        <f t="shared" si="7"/>
        <v>0.6671768627077963</v>
      </c>
      <c r="K58" s="301">
        <f t="shared" si="7"/>
        <v>0.71178083069969589</v>
      </c>
      <c r="L58" s="301">
        <f t="shared" si="7"/>
        <v>0.73070477202150885</v>
      </c>
      <c r="M58" s="301">
        <f t="shared" si="7"/>
        <v>0.7417669778037943</v>
      </c>
      <c r="N58" s="301">
        <f t="shared" si="7"/>
        <v>0.74232726967376139</v>
      </c>
      <c r="O58" s="301">
        <f t="shared" si="7"/>
        <v>0.73959719786471934</v>
      </c>
      <c r="P58" s="301">
        <f t="shared" si="7"/>
        <v>0.75536200870251147</v>
      </c>
      <c r="Q58" s="301">
        <f t="shared" si="7"/>
        <v>0.76019725386797865</v>
      </c>
      <c r="R58" s="301">
        <f t="shared" si="7"/>
        <v>0.75539846622907281</v>
      </c>
      <c r="S58" s="301">
        <f t="shared" si="7"/>
        <v>0.75710281364343901</v>
      </c>
      <c r="T58" s="301">
        <f t="shared" si="7"/>
        <v>0.75380876988398637</v>
      </c>
      <c r="U58" s="301">
        <f t="shared" si="7"/>
        <v>0.75568935207680776</v>
      </c>
      <c r="V58" s="301">
        <f t="shared" si="7"/>
        <v>0.75201622178454408</v>
      </c>
      <c r="W58" s="301">
        <f t="shared" si="7"/>
        <v>0.75282432164351543</v>
      </c>
      <c r="X58" s="301">
        <f t="shared" si="7"/>
        <v>0.78500771712087825</v>
      </c>
      <c r="Y58" s="301">
        <f t="shared" si="7"/>
        <v>0.79392430808147274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5.9648030690609657E-2</v>
      </c>
      <c r="C59" s="301">
        <f t="shared" si="8"/>
        <v>5.41859854870625E-2</v>
      </c>
      <c r="D59" s="301">
        <f t="shared" si="8"/>
        <v>5.8697005093476674E-2</v>
      </c>
      <c r="E59" s="301">
        <f t="shared" si="8"/>
        <v>6.3043602942108173E-2</v>
      </c>
      <c r="F59" s="301">
        <f t="shared" si="8"/>
        <v>5.6821518165733081E-2</v>
      </c>
      <c r="G59" s="301">
        <f t="shared" si="8"/>
        <v>5.3399699366936851E-2</v>
      </c>
      <c r="H59" s="301">
        <f t="shared" si="8"/>
        <v>4.9632778578587604E-2</v>
      </c>
      <c r="I59" s="301">
        <f t="shared" si="8"/>
        <v>5.4598389899617752E-2</v>
      </c>
      <c r="J59" s="301">
        <f t="shared" si="8"/>
        <v>4.5518162366188032E-2</v>
      </c>
      <c r="K59" s="301">
        <f t="shared" si="8"/>
        <v>3.7248706064493736E-2</v>
      </c>
      <c r="L59" s="301">
        <f t="shared" si="8"/>
        <v>3.2883303195544486E-2</v>
      </c>
      <c r="M59" s="301">
        <f t="shared" si="8"/>
        <v>3.0808889180500312E-2</v>
      </c>
      <c r="N59" s="301">
        <f t="shared" si="8"/>
        <v>3.2000207951200517E-2</v>
      </c>
      <c r="O59" s="301">
        <f t="shared" si="8"/>
        <v>3.3854244437892873E-2</v>
      </c>
      <c r="P59" s="301">
        <f t="shared" si="8"/>
        <v>3.1395639659334597E-2</v>
      </c>
      <c r="Q59" s="301">
        <f t="shared" si="8"/>
        <v>3.0972602055436869E-2</v>
      </c>
      <c r="R59" s="301">
        <f t="shared" si="8"/>
        <v>3.1635798989793955E-2</v>
      </c>
      <c r="S59" s="301">
        <f t="shared" si="8"/>
        <v>3.1135206046897426E-2</v>
      </c>
      <c r="T59" s="301">
        <f t="shared" si="8"/>
        <v>3.1486295689204566E-2</v>
      </c>
      <c r="U59" s="301">
        <f t="shared" si="8"/>
        <v>3.2208378212026691E-2</v>
      </c>
      <c r="V59" s="301">
        <f t="shared" si="8"/>
        <v>3.3230719758980523E-2</v>
      </c>
      <c r="W59" s="301">
        <f t="shared" si="8"/>
        <v>3.2785860438471648E-2</v>
      </c>
      <c r="X59" s="301">
        <f t="shared" si="8"/>
        <v>2.7761544657847852E-2</v>
      </c>
      <c r="Y59" s="301">
        <f t="shared" si="8"/>
        <v>2.547242219917634E-2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7.5516766345209957E-2</v>
      </c>
      <c r="C60" s="301">
        <f t="shared" si="9"/>
        <v>7.6504282108663058E-2</v>
      </c>
      <c r="D60" s="301">
        <f t="shared" si="9"/>
        <v>7.5848613376615956E-2</v>
      </c>
      <c r="E60" s="301">
        <f t="shared" si="9"/>
        <v>7.4044977353070709E-2</v>
      </c>
      <c r="F60" s="301">
        <f t="shared" si="9"/>
        <v>7.5809295602122836E-2</v>
      </c>
      <c r="G60" s="301">
        <f t="shared" si="9"/>
        <v>7.7172149439888732E-2</v>
      </c>
      <c r="H60" s="301">
        <f t="shared" si="9"/>
        <v>7.7729677741067274E-2</v>
      </c>
      <c r="I60" s="301">
        <f t="shared" si="9"/>
        <v>7.7475933860834845E-2</v>
      </c>
      <c r="J60" s="301">
        <f t="shared" si="9"/>
        <v>8.106065864895394E-2</v>
      </c>
      <c r="K60" s="301">
        <f t="shared" si="9"/>
        <v>8.0455570648363631E-2</v>
      </c>
      <c r="L60" s="301">
        <f t="shared" si="9"/>
        <v>8.3105149516706722E-2</v>
      </c>
      <c r="M60" s="301">
        <f t="shared" si="9"/>
        <v>8.2961654928758274E-2</v>
      </c>
      <c r="N60" s="301">
        <f t="shared" si="9"/>
        <v>7.8548688928554933E-2</v>
      </c>
      <c r="O60" s="301">
        <f t="shared" si="9"/>
        <v>7.3034893026389824E-2</v>
      </c>
      <c r="P60" s="301">
        <f t="shared" si="9"/>
        <v>7.0956658270246373E-2</v>
      </c>
      <c r="Q60" s="301">
        <f t="shared" si="9"/>
        <v>6.8739363241348439E-2</v>
      </c>
      <c r="R60" s="301">
        <f t="shared" si="9"/>
        <v>6.9804282967211875E-2</v>
      </c>
      <c r="S60" s="301">
        <f t="shared" si="9"/>
        <v>7.0465135946757976E-2</v>
      </c>
      <c r="T60" s="301">
        <f t="shared" si="9"/>
        <v>7.1658234944650664E-2</v>
      </c>
      <c r="U60" s="301">
        <f t="shared" si="9"/>
        <v>6.6520979061328603E-2</v>
      </c>
      <c r="V60" s="301">
        <f t="shared" si="9"/>
        <v>6.4707624430171362E-2</v>
      </c>
      <c r="W60" s="301">
        <f t="shared" si="9"/>
        <v>6.6244342625139674E-2</v>
      </c>
      <c r="X60" s="301">
        <f t="shared" si="9"/>
        <v>6.1783316412346891E-2</v>
      </c>
      <c r="Y60" s="301">
        <f t="shared" si="9"/>
        <v>6.5162746652275352E-2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3.9322598949210294E-2</v>
      </c>
      <c r="C61" s="302">
        <f t="shared" si="10"/>
        <v>3.9332726418926177E-2</v>
      </c>
      <c r="D61" s="302">
        <f t="shared" si="10"/>
        <v>3.9482324285203582E-2</v>
      </c>
      <c r="E61" s="302">
        <f t="shared" si="10"/>
        <v>3.8395546978614477E-2</v>
      </c>
      <c r="F61" s="302">
        <f t="shared" si="10"/>
        <v>3.9089603063606058E-2</v>
      </c>
      <c r="G61" s="302">
        <f t="shared" si="10"/>
        <v>3.9877742214044422E-2</v>
      </c>
      <c r="H61" s="302">
        <f t="shared" si="10"/>
        <v>3.9748405520477419E-2</v>
      </c>
      <c r="I61" s="302">
        <f t="shared" si="10"/>
        <v>4.0422161190216015E-2</v>
      </c>
      <c r="J61" s="302">
        <f t="shared" si="10"/>
        <v>4.2503894074833376E-2</v>
      </c>
      <c r="K61" s="302">
        <f t="shared" si="10"/>
        <v>4.0281851420567547E-2</v>
      </c>
      <c r="L61" s="302">
        <f t="shared" si="10"/>
        <v>4.2318190790679291E-2</v>
      </c>
      <c r="M61" s="302">
        <f t="shared" si="10"/>
        <v>4.1775672866867029E-2</v>
      </c>
      <c r="N61" s="302">
        <f t="shared" si="10"/>
        <v>3.7232397592724502E-2</v>
      </c>
      <c r="O61" s="302">
        <f t="shared" si="10"/>
        <v>3.1703097484188154E-2</v>
      </c>
      <c r="P61" s="302">
        <f t="shared" si="10"/>
        <v>2.9013947749880156E-2</v>
      </c>
      <c r="Q61" s="302">
        <f t="shared" si="10"/>
        <v>2.6581163398885405E-2</v>
      </c>
      <c r="R61" s="302">
        <f t="shared" si="10"/>
        <v>2.7839280601773E-2</v>
      </c>
      <c r="S61" s="302">
        <f t="shared" si="10"/>
        <v>2.8454027288293427E-2</v>
      </c>
      <c r="T61" s="302">
        <f t="shared" si="10"/>
        <v>2.9788588552957341E-2</v>
      </c>
      <c r="U61" s="302">
        <f t="shared" si="10"/>
        <v>2.4492223763152857E-2</v>
      </c>
      <c r="V61" s="302">
        <f t="shared" si="10"/>
        <v>2.278303479549983E-2</v>
      </c>
      <c r="W61" s="302">
        <f t="shared" si="10"/>
        <v>2.4315515309771621E-2</v>
      </c>
      <c r="X61" s="302">
        <f t="shared" si="10"/>
        <v>1.8607761325270832E-2</v>
      </c>
      <c r="Y61" s="302">
        <f t="shared" si="10"/>
        <v>2.1717967865214582E-2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3.1128398964431248E-2</v>
      </c>
      <c r="C62" s="302">
        <f t="shared" si="11"/>
        <v>3.2569666045842917E-2</v>
      </c>
      <c r="D62" s="302">
        <f t="shared" si="11"/>
        <v>3.1381289050548399E-2</v>
      </c>
      <c r="E62" s="302">
        <f t="shared" si="11"/>
        <v>3.029528389386265E-2</v>
      </c>
      <c r="F62" s="302">
        <f t="shared" si="11"/>
        <v>3.1893973237727233E-2</v>
      </c>
      <c r="G62" s="302">
        <f t="shared" si="11"/>
        <v>3.2759295032260029E-2</v>
      </c>
      <c r="H62" s="302">
        <f t="shared" si="11"/>
        <v>3.376607584305015E-2</v>
      </c>
      <c r="I62" s="302">
        <f t="shared" si="11"/>
        <v>3.2416858479728541E-2</v>
      </c>
      <c r="J62" s="302">
        <f t="shared" si="11"/>
        <v>3.4691012975821077E-2</v>
      </c>
      <c r="K62" s="302">
        <f t="shared" si="11"/>
        <v>3.7010273308231326E-2</v>
      </c>
      <c r="L62" s="302">
        <f t="shared" si="11"/>
        <v>3.7994256312804141E-2</v>
      </c>
      <c r="M62" s="302">
        <f t="shared" si="11"/>
        <v>3.8569454803316749E-2</v>
      </c>
      <c r="N62" s="302">
        <f t="shared" si="11"/>
        <v>3.859858814653911E-2</v>
      </c>
      <c r="O62" s="302">
        <f t="shared" si="11"/>
        <v>3.8456633348874177E-2</v>
      </c>
      <c r="P62" s="302">
        <f t="shared" si="11"/>
        <v>3.9276351909130584E-2</v>
      </c>
      <c r="Q62" s="302">
        <f t="shared" si="11"/>
        <v>3.9527768830418503E-2</v>
      </c>
      <c r="R62" s="302">
        <f t="shared" si="11"/>
        <v>3.927824758117452E-2</v>
      </c>
      <c r="S62" s="302">
        <f t="shared" si="11"/>
        <v>3.9366868067842981E-2</v>
      </c>
      <c r="T62" s="302">
        <f t="shared" si="11"/>
        <v>3.9195588574818717E-2</v>
      </c>
      <c r="U62" s="302">
        <f t="shared" si="11"/>
        <v>3.9293372693093576E-2</v>
      </c>
      <c r="V62" s="302">
        <f t="shared" si="11"/>
        <v>3.9102381941235609E-2</v>
      </c>
      <c r="W62" s="302">
        <f t="shared" si="11"/>
        <v>3.914440048873076E-2</v>
      </c>
      <c r="X62" s="302">
        <f t="shared" si="11"/>
        <v>4.0817831706923588E-2</v>
      </c>
      <c r="Y62" s="302">
        <f t="shared" si="11"/>
        <v>4.1281465249997359E-2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5.0657684315684225E-3</v>
      </c>
      <c r="C63" s="302">
        <f t="shared" si="12"/>
        <v>4.6018896438939621E-3</v>
      </c>
      <c r="D63" s="302">
        <f t="shared" si="12"/>
        <v>4.9850000408639805E-3</v>
      </c>
      <c r="E63" s="302">
        <f t="shared" si="12"/>
        <v>5.3541464805935803E-3</v>
      </c>
      <c r="F63" s="302">
        <f t="shared" si="12"/>
        <v>4.8257193007895487E-3</v>
      </c>
      <c r="G63" s="302">
        <f t="shared" si="12"/>
        <v>4.5351121935842762E-3</v>
      </c>
      <c r="H63" s="302">
        <f t="shared" si="12"/>
        <v>4.2151963775396966E-3</v>
      </c>
      <c r="I63" s="302">
        <f t="shared" si="12"/>
        <v>4.6369141908902964E-3</v>
      </c>
      <c r="J63" s="302">
        <f t="shared" si="12"/>
        <v>3.8657515982994887E-3</v>
      </c>
      <c r="K63" s="302">
        <f t="shared" si="12"/>
        <v>3.163445919564775E-3</v>
      </c>
      <c r="L63" s="302">
        <f t="shared" si="12"/>
        <v>2.7927024132232887E-3</v>
      </c>
      <c r="M63" s="302">
        <f t="shared" si="12"/>
        <v>2.6165272585744995E-3</v>
      </c>
      <c r="N63" s="302">
        <f t="shared" si="12"/>
        <v>2.717703189291321E-3</v>
      </c>
      <c r="O63" s="302">
        <f t="shared" si="12"/>
        <v>2.8751621933274891E-3</v>
      </c>
      <c r="P63" s="302">
        <f t="shared" si="12"/>
        <v>2.6663586112356404E-3</v>
      </c>
      <c r="Q63" s="302">
        <f t="shared" si="12"/>
        <v>2.6304310120445267E-3</v>
      </c>
      <c r="R63" s="302">
        <f t="shared" si="12"/>
        <v>2.6867547842643526E-3</v>
      </c>
      <c r="S63" s="302">
        <f t="shared" si="12"/>
        <v>2.6442405906215703E-3</v>
      </c>
      <c r="T63" s="302">
        <f t="shared" si="12"/>
        <v>2.6740578168746093E-3</v>
      </c>
      <c r="U63" s="302">
        <f t="shared" si="12"/>
        <v>2.7353826050821686E-3</v>
      </c>
      <c r="V63" s="302">
        <f t="shared" si="12"/>
        <v>2.8222076934359217E-3</v>
      </c>
      <c r="W63" s="302">
        <f t="shared" si="12"/>
        <v>2.7844268266372855E-3</v>
      </c>
      <c r="X63" s="302">
        <f t="shared" si="12"/>
        <v>2.3577233801524724E-3</v>
      </c>
      <c r="Y63" s="302">
        <f t="shared" si="12"/>
        <v>2.1633135370634203E-3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5.5041027522454634E-2</v>
      </c>
      <c r="C65" s="235">
        <f t="shared" si="14"/>
        <v>5.0000851394315343E-2</v>
      </c>
      <c r="D65" s="235">
        <f t="shared" si="14"/>
        <v>5.416345578269563E-2</v>
      </c>
      <c r="E65" s="235">
        <f t="shared" si="14"/>
        <v>5.8174337769001182E-2</v>
      </c>
      <c r="F65" s="235">
        <f t="shared" si="14"/>
        <v>5.2432824839599122E-2</v>
      </c>
      <c r="G65" s="235">
        <f t="shared" si="14"/>
        <v>4.9275295236345246E-2</v>
      </c>
      <c r="H65" s="235">
        <f t="shared" si="14"/>
        <v>4.5799318102047702E-2</v>
      </c>
      <c r="I65" s="235">
        <f t="shared" si="14"/>
        <v>5.0381403146972072E-2</v>
      </c>
      <c r="J65" s="235">
        <f t="shared" si="14"/>
        <v>4.2002500309927762E-2</v>
      </c>
      <c r="K65" s="235">
        <f t="shared" si="14"/>
        <v>3.4371747598942688E-2</v>
      </c>
      <c r="L65" s="235">
        <f t="shared" si="14"/>
        <v>3.0343513025655012E-2</v>
      </c>
      <c r="M65" s="235">
        <f t="shared" si="14"/>
        <v>2.8429319420718677E-2</v>
      </c>
      <c r="N65" s="235">
        <f t="shared" si="14"/>
        <v>2.9528624938217493E-2</v>
      </c>
      <c r="O65" s="235">
        <f t="shared" si="14"/>
        <v>3.123946219655022E-2</v>
      </c>
      <c r="P65" s="235">
        <f t="shared" si="14"/>
        <v>2.8970751365418473E-2</v>
      </c>
      <c r="Q65" s="235">
        <f t="shared" si="14"/>
        <v>2.858038769155399E-2</v>
      </c>
      <c r="R65" s="235">
        <f t="shared" si="14"/>
        <v>2.919236163761928E-2</v>
      </c>
      <c r="S65" s="235">
        <f t="shared" si="14"/>
        <v>2.8730432725155578E-2</v>
      </c>
      <c r="T65" s="235">
        <f t="shared" si="14"/>
        <v>2.9054405443807618E-2</v>
      </c>
      <c r="U65" s="235">
        <f t="shared" si="14"/>
        <v>2.9720716863513751E-2</v>
      </c>
      <c r="V65" s="235">
        <f t="shared" si="14"/>
        <v>3.0664096361071813E-2</v>
      </c>
      <c r="W65" s="235">
        <f t="shared" si="14"/>
        <v>3.0253596402896252E-2</v>
      </c>
      <c r="X65" s="235">
        <f t="shared" si="14"/>
        <v>2.5617341023448276E-2</v>
      </c>
      <c r="Y65" s="235">
        <f t="shared" si="14"/>
        <v>2.3505022296556214E-2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0.44689140075633871</v>
      </c>
      <c r="C69" s="322">
        <f>IF(C$5=0,0,C$5/WWP_fec!C$5)</f>
        <v>0.44089227597360653</v>
      </c>
      <c r="D69" s="322">
        <f>IF(D$5=0,0,D$5/WWP_fec!D$5)</f>
        <v>0.44710533364407218</v>
      </c>
      <c r="E69" s="322">
        <f>IF(E$5=0,0,E$5/WWP_fec!E$5)</f>
        <v>0.45297346695642865</v>
      </c>
      <c r="F69" s="322">
        <f>IF(F$5=0,0,F$5/WWP_fec!F$5)</f>
        <v>0.44459513440163051</v>
      </c>
      <c r="G69" s="322">
        <f>IF(G$5=0,0,G$5/WWP_fec!G$5)</f>
        <v>0.44152026464956712</v>
      </c>
      <c r="H69" s="322">
        <f>IF(H$5=0,0,H$5/WWP_fec!H$5)</f>
        <v>0.43664126312499635</v>
      </c>
      <c r="I69" s="322">
        <f>IF(I$5=0,0,I$5/WWP_fec!I$5)</f>
        <v>0.44248498373386402</v>
      </c>
      <c r="J69" s="322">
        <f>IF(J$5=0,0,J$5/WWP_fec!J$5)</f>
        <v>0.43662622842437598</v>
      </c>
      <c r="K69" s="322">
        <f>IF(K$5=0,0,K$5/WWP_fec!K$5)</f>
        <v>0.42789000454640697</v>
      </c>
      <c r="L69" s="322">
        <f>IF(L$5=0,0,L$5/WWP_fec!L$5)</f>
        <v>0.42660439976662928</v>
      </c>
      <c r="M69" s="322">
        <f>IF(M$5=0,0,M$5/WWP_fec!M$5)</f>
        <v>0.42487831604263865</v>
      </c>
      <c r="N69" s="322">
        <f>IF(N$5=0,0,N$5/WWP_fec!N$5)</f>
        <v>0.42322946492909069</v>
      </c>
      <c r="O69" s="322">
        <f>IF(O$5=0,0,O$5/WWP_fec!O$5)</f>
        <v>0.42367579799848509</v>
      </c>
      <c r="P69" s="322">
        <f>IF(P$5=0,0,P$5/WWP_fec!P$5)</f>
        <v>0.42368045006967053</v>
      </c>
      <c r="Q69" s="322">
        <f>IF(Q$5=0,0,Q$5/WWP_fec!Q$5)</f>
        <v>0.42604609220280265</v>
      </c>
      <c r="R69" s="322">
        <f>IF(R$5=0,0,R$5/WWP_fec!R$5)</f>
        <v>0.43070533080379209</v>
      </c>
      <c r="S69" s="322">
        <f>IF(S$5=0,0,S$5/WWP_fec!S$5)</f>
        <v>0.43308412415125058</v>
      </c>
      <c r="T69" s="322">
        <f>IF(T$5=0,0,T$5/WWP_fec!T$5)</f>
        <v>0.43443476023270922</v>
      </c>
      <c r="U69" s="322">
        <f>IF(U$5=0,0,U$5/WWP_fec!U$5)</f>
        <v>0.43331108736992097</v>
      </c>
      <c r="V69" s="322">
        <f>IF(V$5=0,0,V$5/WWP_fec!V$5)</f>
        <v>0.43219622380892864</v>
      </c>
      <c r="W69" s="322">
        <f>IF(W$5=0,0,W$5/WWP_fec!W$5)</f>
        <v>0.43116117654906638</v>
      </c>
      <c r="X69" s="322">
        <f>IF(X$5=0,0,X$5/WWP_fec!X$5)</f>
        <v>0.42797361532021239</v>
      </c>
      <c r="Y69" s="322">
        <f>IF(Y$5=0,0,Y$5/WWP_fec!Y$5)</f>
        <v>0.42551686442402514</v>
      </c>
      <c r="DA69" s="95"/>
    </row>
    <row r="70" spans="1:105" ht="12" customHeight="1" x14ac:dyDescent="0.25">
      <c r="A70" s="55" t="s">
        <v>91</v>
      </c>
      <c r="B70" s="334">
        <f>IF(B$6=0,0,B$6/WWP_fec!B$6)</f>
        <v>0.48422183060242663</v>
      </c>
      <c r="C70" s="334">
        <f>IF(C$6=0,0,C$6/WWP_fec!C$6)</f>
        <v>0.48422183060242646</v>
      </c>
      <c r="D70" s="334">
        <f>IF(D$6=0,0,D$6/WWP_fec!D$6)</f>
        <v>0.48422183060242663</v>
      </c>
      <c r="E70" s="334">
        <f>IF(E$6=0,0,E$6/WWP_fec!E$6)</f>
        <v>0.48422183060242657</v>
      </c>
      <c r="F70" s="334">
        <f>IF(F$6=0,0,F$6/WWP_fec!F$6)</f>
        <v>0.48422183060242674</v>
      </c>
      <c r="G70" s="334">
        <f>IF(G$6=0,0,G$6/WWP_fec!G$6)</f>
        <v>0.48422183060242657</v>
      </c>
      <c r="H70" s="334">
        <f>IF(H$6=0,0,H$6/WWP_fec!H$6)</f>
        <v>0.48422183060242663</v>
      </c>
      <c r="I70" s="334">
        <f>IF(I$6=0,0,I$6/WWP_fec!I$6)</f>
        <v>0.48422183060242646</v>
      </c>
      <c r="J70" s="334">
        <f>IF(J$6=0,0,J$6/WWP_fec!J$6)</f>
        <v>0.48422183060242657</v>
      </c>
      <c r="K70" s="334">
        <f>IF(K$6=0,0,K$6/WWP_fec!K$6)</f>
        <v>0.48422183060242657</v>
      </c>
      <c r="L70" s="334">
        <f>IF(L$6=0,0,L$6/WWP_fec!L$6)</f>
        <v>0.48422183060242657</v>
      </c>
      <c r="M70" s="334">
        <f>IF(M$6=0,0,M$6/WWP_fec!M$6)</f>
        <v>0.48422183060242652</v>
      </c>
      <c r="N70" s="334">
        <f>IF(N$6=0,0,N$6/WWP_fec!N$6)</f>
        <v>0.48422183060242674</v>
      </c>
      <c r="O70" s="334">
        <f>IF(O$6=0,0,O$6/WWP_fec!O$6)</f>
        <v>0.48422183060242668</v>
      </c>
      <c r="P70" s="334">
        <f>IF(P$6=0,0,P$6/WWP_fec!P$6)</f>
        <v>0.48422183060242668</v>
      </c>
      <c r="Q70" s="334">
        <f>IF(Q$6=0,0,Q$6/WWP_fec!Q$6)</f>
        <v>0.48422183060242674</v>
      </c>
      <c r="R70" s="334">
        <f>IF(R$6=0,0,R$6/WWP_fec!R$6)</f>
        <v>0.48422183060242646</v>
      </c>
      <c r="S70" s="334">
        <f>IF(S$6=0,0,S$6/WWP_fec!S$6)</f>
        <v>0.48422183060242652</v>
      </c>
      <c r="T70" s="334">
        <f>IF(T$6=0,0,T$6/WWP_fec!T$6)</f>
        <v>0.48422183060242652</v>
      </c>
      <c r="U70" s="334">
        <f>IF(U$6=0,0,U$6/WWP_fec!U$6)</f>
        <v>0.48422183060242674</v>
      </c>
      <c r="V70" s="334">
        <f>IF(V$6=0,0,V$6/WWP_fec!V$6)</f>
        <v>0.48422183060242663</v>
      </c>
      <c r="W70" s="334">
        <f>IF(W$6=0,0,W$6/WWP_fec!W$6)</f>
        <v>0.48422183060242674</v>
      </c>
      <c r="X70" s="334">
        <f>IF(X$6=0,0,X$6/WWP_fec!X$6)</f>
        <v>0.48422183060242663</v>
      </c>
      <c r="Y70" s="334">
        <f>IF(Y$6=0,0,Y$6/WWP_fec!Y$6)</f>
        <v>0.48422183060242635</v>
      </c>
      <c r="DA70" s="67"/>
    </row>
    <row r="71" spans="1:105" ht="12" customHeight="1" x14ac:dyDescent="0.25">
      <c r="A71" s="173" t="s">
        <v>92</v>
      </c>
      <c r="B71" s="335">
        <f>IF(B$7=0,0,B$7/WWP_fec!B$7)</f>
        <v>0.12562295622059988</v>
      </c>
      <c r="C71" s="335">
        <f>IF(C$7=0,0,C$7/WWP_fec!C$7)</f>
        <v>0.12562295622059994</v>
      </c>
      <c r="D71" s="335">
        <f>IF(D$7=0,0,D$7/WWP_fec!D$7)</f>
        <v>0.12562295622059996</v>
      </c>
      <c r="E71" s="335">
        <f>IF(E$7=0,0,E$7/WWP_fec!E$7)</f>
        <v>0.12562295622059991</v>
      </c>
      <c r="F71" s="335">
        <f>IF(F$7=0,0,F$7/WWP_fec!F$7)</f>
        <v>0.12562295622059988</v>
      </c>
      <c r="G71" s="335">
        <f>IF(G$7=0,0,G$7/WWP_fec!G$7)</f>
        <v>0.12562295622059988</v>
      </c>
      <c r="H71" s="335">
        <f>IF(H$7=0,0,H$7/WWP_fec!H$7)</f>
        <v>0.12562295622059991</v>
      </c>
      <c r="I71" s="335">
        <f>IF(I$7=0,0,I$7/WWP_fec!I$7)</f>
        <v>0.12562295622059985</v>
      </c>
      <c r="J71" s="335">
        <f>IF(J$7=0,0,J$7/WWP_fec!J$7)</f>
        <v>0.12562295622059994</v>
      </c>
      <c r="K71" s="335">
        <f>IF(K$7=0,0,K$7/WWP_fec!K$7)</f>
        <v>0.12562295622059991</v>
      </c>
      <c r="L71" s="335">
        <f>IF(L$7=0,0,L$7/WWP_fec!L$7)</f>
        <v>0.12562295622059985</v>
      </c>
      <c r="M71" s="335">
        <f>IF(M$7=0,0,M$7/WWP_fec!M$7)</f>
        <v>0.12562295622059994</v>
      </c>
      <c r="N71" s="335">
        <f>IF(N$7=0,0,N$7/WWP_fec!N$7)</f>
        <v>0.12562295622059985</v>
      </c>
      <c r="O71" s="335">
        <f>IF(O$7=0,0,O$7/WWP_fec!O$7)</f>
        <v>0.12562295622059988</v>
      </c>
      <c r="P71" s="335">
        <f>IF(P$7=0,0,P$7/WWP_fec!P$7)</f>
        <v>0.12562295622059988</v>
      </c>
      <c r="Q71" s="335">
        <f>IF(Q$7=0,0,Q$7/WWP_fec!Q$7)</f>
        <v>0.12562295622059988</v>
      </c>
      <c r="R71" s="335">
        <f>IF(R$7=0,0,R$7/WWP_fec!R$7)</f>
        <v>0.12562295622059994</v>
      </c>
      <c r="S71" s="335">
        <f>IF(S$7=0,0,S$7/WWP_fec!S$7)</f>
        <v>0.12562295622059985</v>
      </c>
      <c r="T71" s="335">
        <f>IF(T$7=0,0,T$7/WWP_fec!T$7)</f>
        <v>0.12562295622059991</v>
      </c>
      <c r="U71" s="335">
        <f>IF(U$7=0,0,U$7/WWP_fec!U$7)</f>
        <v>0.12562295622059988</v>
      </c>
      <c r="V71" s="335">
        <f>IF(V$7=0,0,V$7/WWP_fec!V$7)</f>
        <v>0.12562295622059991</v>
      </c>
      <c r="W71" s="335">
        <f>IF(W$7=0,0,W$7/WWP_fec!W$7)</f>
        <v>0.12562295622059988</v>
      </c>
      <c r="X71" s="335">
        <f>IF(X$7=0,0,X$7/WWP_fec!X$7)</f>
        <v>0.12562295622059988</v>
      </c>
      <c r="Y71" s="335">
        <f>IF(Y$7=0,0,Y$7/WWP_fec!Y$7)</f>
        <v>0.12562295622059985</v>
      </c>
      <c r="DA71" s="177"/>
    </row>
    <row r="72" spans="1:105" ht="12" customHeight="1" x14ac:dyDescent="0.25">
      <c r="A72" s="173" t="s">
        <v>93</v>
      </c>
      <c r="B72" s="335">
        <f>IF(B$8=0,0,B$8/WWP_fec!B$8)</f>
        <v>0.68717753664584313</v>
      </c>
      <c r="C72" s="335">
        <f>IF(C$8=0,0,C$8/WWP_fec!C$8)</f>
        <v>0.68717753664584291</v>
      </c>
      <c r="D72" s="335">
        <f>IF(D$8=0,0,D$8/WWP_fec!D$8)</f>
        <v>0.68717753664584291</v>
      </c>
      <c r="E72" s="335">
        <f>IF(E$8=0,0,E$8/WWP_fec!E$8)</f>
        <v>0.68717753664584269</v>
      </c>
      <c r="F72" s="335">
        <f>IF(F$8=0,0,F$8/WWP_fec!F$8)</f>
        <v>0.68717753664584302</v>
      </c>
      <c r="G72" s="335">
        <f>IF(G$8=0,0,G$8/WWP_fec!G$8)</f>
        <v>0.68717753664584291</v>
      </c>
      <c r="H72" s="335">
        <f>IF(H$8=0,0,H$8/WWP_fec!H$8)</f>
        <v>0.68717753664584291</v>
      </c>
      <c r="I72" s="335">
        <f>IF(I$8=0,0,I$8/WWP_fec!I$8)</f>
        <v>0.68717753664584291</v>
      </c>
      <c r="J72" s="335">
        <f>IF(J$8=0,0,J$8/WWP_fec!J$8)</f>
        <v>0.68717753664584302</v>
      </c>
      <c r="K72" s="335">
        <f>IF(K$8=0,0,K$8/WWP_fec!K$8)</f>
        <v>0.68717753664584302</v>
      </c>
      <c r="L72" s="335">
        <f>IF(L$8=0,0,L$8/WWP_fec!L$8)</f>
        <v>0.68717753664584269</v>
      </c>
      <c r="M72" s="335">
        <f>IF(M$8=0,0,M$8/WWP_fec!M$8)</f>
        <v>0.68717753664584291</v>
      </c>
      <c r="N72" s="335">
        <f>IF(N$8=0,0,N$8/WWP_fec!N$8)</f>
        <v>0.68717753664584302</v>
      </c>
      <c r="O72" s="335">
        <f>IF(O$8=0,0,O$8/WWP_fec!O$8)</f>
        <v>0.68717753664584302</v>
      </c>
      <c r="P72" s="335">
        <f>IF(P$8=0,0,P$8/WWP_fec!P$8)</f>
        <v>0.68717753664584302</v>
      </c>
      <c r="Q72" s="335">
        <f>IF(Q$8=0,0,Q$8/WWP_fec!Q$8)</f>
        <v>0.68717753664584291</v>
      </c>
      <c r="R72" s="335">
        <f>IF(R$8=0,0,R$8/WWP_fec!R$8)</f>
        <v>0.68717753664584291</v>
      </c>
      <c r="S72" s="335">
        <f>IF(S$8=0,0,S$8/WWP_fec!S$8)</f>
        <v>0.68717753664584291</v>
      </c>
      <c r="T72" s="335">
        <f>IF(T$8=0,0,T$8/WWP_fec!T$8)</f>
        <v>0.68717753664584291</v>
      </c>
      <c r="U72" s="335">
        <f>IF(U$8=0,0,U$8/WWP_fec!U$8)</f>
        <v>0.68717753664584302</v>
      </c>
      <c r="V72" s="335">
        <f>IF(V$8=0,0,V$8/WWP_fec!V$8)</f>
        <v>0.68717753664584313</v>
      </c>
      <c r="W72" s="335">
        <f>IF(W$8=0,0,W$8/WWP_fec!W$8)</f>
        <v>0.68717753664584291</v>
      </c>
      <c r="X72" s="335">
        <f>IF(X$8=0,0,X$8/WWP_fec!X$8)</f>
        <v>0.68717753664584302</v>
      </c>
      <c r="Y72" s="335">
        <f>IF(Y$8=0,0,Y$8/WWP_fec!Y$8)</f>
        <v>0.68717753664584291</v>
      </c>
      <c r="DA72" s="177"/>
    </row>
    <row r="73" spans="1:105" ht="12" customHeight="1" x14ac:dyDescent="0.25">
      <c r="A73" s="173" t="s">
        <v>94</v>
      </c>
      <c r="B73" s="335">
        <f>IF(B$9=0,0,B$9/WWP_fec!B$9)</f>
        <v>0.51155872100752209</v>
      </c>
      <c r="C73" s="335">
        <f>IF(C$9=0,0,C$9/WWP_fec!C$9)</f>
        <v>0.51155872100752209</v>
      </c>
      <c r="D73" s="335">
        <f>IF(D$9=0,0,D$9/WWP_fec!D$9)</f>
        <v>0.51155872100752209</v>
      </c>
      <c r="E73" s="335">
        <f>IF(E$9=0,0,E$9/WWP_fec!E$9)</f>
        <v>0.51155872100752209</v>
      </c>
      <c r="F73" s="335">
        <f>IF(F$9=0,0,F$9/WWP_fec!F$9)</f>
        <v>0.51155872100752198</v>
      </c>
      <c r="G73" s="335">
        <f>IF(G$9=0,0,G$9/WWP_fec!G$9)</f>
        <v>0.51155872100752209</v>
      </c>
      <c r="H73" s="335">
        <f>IF(H$9=0,0,H$9/WWP_fec!H$9)</f>
        <v>0.5115587210075222</v>
      </c>
      <c r="I73" s="335">
        <f>IF(I$9=0,0,I$9/WWP_fec!I$9)</f>
        <v>0.51155872100752198</v>
      </c>
      <c r="J73" s="335">
        <f>IF(J$9=0,0,J$9/WWP_fec!J$9)</f>
        <v>0.5115587210075222</v>
      </c>
      <c r="K73" s="335">
        <f>IF(K$9=0,0,K$9/WWP_fec!K$9)</f>
        <v>0.5115587210075222</v>
      </c>
      <c r="L73" s="335">
        <f>IF(L$9=0,0,L$9/WWP_fec!L$9)</f>
        <v>0.5115587210075222</v>
      </c>
      <c r="M73" s="335">
        <f>IF(M$9=0,0,M$9/WWP_fec!M$9)</f>
        <v>0.5115587210075222</v>
      </c>
      <c r="N73" s="335">
        <f>IF(N$9=0,0,N$9/WWP_fec!N$9)</f>
        <v>0.51155872100752209</v>
      </c>
      <c r="O73" s="335">
        <f>IF(O$9=0,0,O$9/WWP_fec!O$9)</f>
        <v>0.51155872100752198</v>
      </c>
      <c r="P73" s="335">
        <f>IF(P$9=0,0,P$9/WWP_fec!P$9)</f>
        <v>0.51155872100752209</v>
      </c>
      <c r="Q73" s="335">
        <f>IF(Q$9=0,0,Q$9/WWP_fec!Q$9)</f>
        <v>0.51155872100752198</v>
      </c>
      <c r="R73" s="335">
        <f>IF(R$9=0,0,R$9/WWP_fec!R$9)</f>
        <v>0.51155872100752187</v>
      </c>
      <c r="S73" s="335">
        <f>IF(S$9=0,0,S$9/WWP_fec!S$9)</f>
        <v>0.51155872100752209</v>
      </c>
      <c r="T73" s="335">
        <f>IF(T$9=0,0,T$9/WWP_fec!T$9)</f>
        <v>0.51155872100752187</v>
      </c>
      <c r="U73" s="335">
        <f>IF(U$9=0,0,U$9/WWP_fec!U$9)</f>
        <v>0.51155872100752209</v>
      </c>
      <c r="V73" s="335">
        <f>IF(V$9=0,0,V$9/WWP_fec!V$9)</f>
        <v>0.51155872100752198</v>
      </c>
      <c r="W73" s="335">
        <f>IF(W$9=0,0,W$9/WWP_fec!W$9)</f>
        <v>0.51155872100752209</v>
      </c>
      <c r="X73" s="335">
        <f>IF(X$9=0,0,X$9/WWP_fec!X$9)</f>
        <v>0.51155872100752198</v>
      </c>
      <c r="Y73" s="335">
        <f>IF(Y$9=0,0,Y$9/WWP_fec!Y$9)</f>
        <v>0.51155872100752209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0.78168150522003521</v>
      </c>
      <c r="C74" s="336">
        <f>IF(C$10=0,0,C$10/WWP_fec!C$10)</f>
        <v>0.78269824775968977</v>
      </c>
      <c r="D74" s="336">
        <f>IF(D$10=0,0,D$10/WWP_fec!D$10)</f>
        <v>0.78311333741210187</v>
      </c>
      <c r="E74" s="336">
        <f>IF(E$10=0,0,E$10/WWP_fec!E$10)</f>
        <v>0.79044261383899928</v>
      </c>
      <c r="F74" s="336">
        <f>IF(F$10=0,0,F$10/WWP_fec!F$10)</f>
        <v>0.7854248722561048</v>
      </c>
      <c r="G74" s="336">
        <f>IF(G$10=0,0,G$10/WWP_fec!G$10)</f>
        <v>0.77961020481902776</v>
      </c>
      <c r="H74" s="336">
        <f>IF(H$10=0,0,H$10/WWP_fec!H$10)</f>
        <v>0.77480663709577879</v>
      </c>
      <c r="I74" s="336">
        <f>IF(I$10=0,0,I$10/WWP_fec!I$10)</f>
        <v>0.77605689566008484</v>
      </c>
      <c r="J74" s="336">
        <f>IF(J$10=0,0,J$10/WWP_fec!J$10)</f>
        <v>0.74649372631782207</v>
      </c>
      <c r="K74" s="336">
        <f>IF(K$10=0,0,K$10/WWP_fec!K$10)</f>
        <v>0.74408207002803739</v>
      </c>
      <c r="L74" s="336">
        <f>IF(L$10=0,0,L$10/WWP_fec!L$10)</f>
        <v>0.72448529860454269</v>
      </c>
      <c r="M74" s="336">
        <f>IF(M$10=0,0,M$10/WWP_fec!M$10)</f>
        <v>0.71977311019239043</v>
      </c>
      <c r="N74" s="336">
        <f>IF(N$10=0,0,N$10/WWP_fec!N$10)</f>
        <v>0.74015759209865606</v>
      </c>
      <c r="O74" s="336">
        <f>IF(O$10=0,0,O$10/WWP_fec!O$10)</f>
        <v>0.77848285444517029</v>
      </c>
      <c r="P74" s="336">
        <f>IF(P$10=0,0,P$10/WWP_fec!P$10)</f>
        <v>0.78061554484391338</v>
      </c>
      <c r="Q74" s="336">
        <f>IF(Q$10=0,0,Q$10/WWP_fec!Q$10)</f>
        <v>0.7937948111226717</v>
      </c>
      <c r="R74" s="336">
        <f>IF(R$10=0,0,R$10/WWP_fec!R$10)</f>
        <v>0.78825837743849703</v>
      </c>
      <c r="S74" s="336">
        <f>IF(S$10=0,0,S$10/WWP_fec!S$10)</f>
        <v>0.78476678368614938</v>
      </c>
      <c r="T74" s="336">
        <f>IF(T$10=0,0,T$10/WWP_fec!T$10)</f>
        <v>0.77950361007722613</v>
      </c>
      <c r="U74" s="336">
        <f>IF(U$10=0,0,U$10/WWP_fec!U$10)</f>
        <v>0.81000591071124028</v>
      </c>
      <c r="V74" s="336">
        <f>IF(V$10=0,0,V$10/WWP_fec!V$10)</f>
        <v>0.82002427907837994</v>
      </c>
      <c r="W74" s="336">
        <f>IF(W$10=0,0,W$10/WWP_fec!W$10)</f>
        <v>0.81226682219152724</v>
      </c>
      <c r="X74" s="336">
        <f>IF(X$10=0,0,X$10/WWP_fec!X$10)</f>
        <v>0.82341246569709114</v>
      </c>
      <c r="Y74" s="336">
        <f>IF(Y$10=0,0,Y$10/WWP_fec!Y$10)</f>
        <v>0.80015947755784422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0.43723504584037293</v>
      </c>
      <c r="C75" s="349">
        <f>IF(C$16=0,0,C$16/WWP_fec!C$16)</f>
        <v>0.43141732986097303</v>
      </c>
      <c r="D75" s="349">
        <f>IF(D$16=0,0,D$16/WWP_fec!D$16)</f>
        <v>0.43727071804752643</v>
      </c>
      <c r="E75" s="349">
        <f>IF(E$16=0,0,E$16/WWP_fec!E$16)</f>
        <v>0.44286037399006062</v>
      </c>
      <c r="F75" s="349">
        <f>IF(F$16=0,0,F$16/WWP_fec!F$16)</f>
        <v>0.43452084825106502</v>
      </c>
      <c r="G75" s="349">
        <f>IF(G$16=0,0,G$16/WWP_fec!G$16)</f>
        <v>0.43234897658910282</v>
      </c>
      <c r="H75" s="349">
        <f>IF(H$16=0,0,H$16/WWP_fec!H$16)</f>
        <v>0.42810190935184295</v>
      </c>
      <c r="I75" s="349">
        <f>IF(I$16=0,0,I$16/WWP_fec!I$16)</f>
        <v>0.43311089380711409</v>
      </c>
      <c r="J75" s="349">
        <f>IF(J$16=0,0,J$16/WWP_fec!J$16)</f>
        <v>0.43118782614707124</v>
      </c>
      <c r="K75" s="349">
        <f>IF(K$16=0,0,K$16/WWP_fec!K$16)</f>
        <v>0.42439550998831799</v>
      </c>
      <c r="L75" s="349">
        <f>IF(L$16=0,0,L$16/WWP_fec!L$16)</f>
        <v>0.42527852031915137</v>
      </c>
      <c r="M75" s="349">
        <f>IF(M$16=0,0,M$16/WWP_fec!M$16)</f>
        <v>0.42428386051667438</v>
      </c>
      <c r="N75" s="349">
        <f>IF(N$16=0,0,N$16/WWP_fec!N$16)</f>
        <v>0.42168770386344617</v>
      </c>
      <c r="O75" s="349">
        <f>IF(O$16=0,0,O$16/WWP_fec!O$16)</f>
        <v>0.42064288820174484</v>
      </c>
      <c r="P75" s="349">
        <f>IF(P$16=0,0,P$16/WWP_fec!P$16)</f>
        <v>0.42204201923791146</v>
      </c>
      <c r="Q75" s="349">
        <f>IF(Q$16=0,0,Q$16/WWP_fec!Q$16)</f>
        <v>0.42482209412268596</v>
      </c>
      <c r="R75" s="349">
        <f>IF(R$16=0,0,R$16/WWP_fec!R$16)</f>
        <v>0.43028952246704083</v>
      </c>
      <c r="S75" s="349">
        <f>IF(S$16=0,0,S$16/WWP_fec!S$16)</f>
        <v>0.43348499241836097</v>
      </c>
      <c r="T75" s="349">
        <f>IF(T$16=0,0,T$16/WWP_fec!T$16)</f>
        <v>0.43504798414864837</v>
      </c>
      <c r="U75" s="349">
        <f>IF(U$16=0,0,U$16/WWP_fec!U$16)</f>
        <v>0.43263774454549986</v>
      </c>
      <c r="V75" s="349">
        <f>IF(V$16=0,0,V$16/WWP_fec!V$16)</f>
        <v>0.43041075318446781</v>
      </c>
      <c r="W75" s="349">
        <f>IF(W$16=0,0,W$16/WWP_fec!W$16)</f>
        <v>0.42969542599064303</v>
      </c>
      <c r="X75" s="349">
        <f>IF(X$16=0,0,X$16/WWP_fec!X$16)</f>
        <v>0.42814004938922123</v>
      </c>
      <c r="Y75" s="349">
        <f>IF(Y$16=0,0,Y$16/WWP_fec!Y$16)</f>
        <v>0.42691050426563271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0.44796890185356902</v>
      </c>
      <c r="C76" s="349">
        <f>IF(C$27=0,0,C$27/WWP_fec!C$27)</f>
        <v>0.44796890185356908</v>
      </c>
      <c r="D76" s="349">
        <f>IF(D$27=0,0,D$27/WWP_fec!D$27)</f>
        <v>0.44796890185356919</v>
      </c>
      <c r="E76" s="349">
        <f>IF(E$27=0,0,E$27/WWP_fec!E$27)</f>
        <v>0.44796890185356925</v>
      </c>
      <c r="F76" s="349">
        <f>IF(F$27=0,0,F$27/WWP_fec!F$27)</f>
        <v>0.44796890185356908</v>
      </c>
      <c r="G76" s="349">
        <f>IF(G$27=0,0,G$27/WWP_fec!G$27)</f>
        <v>0.44796890185356902</v>
      </c>
      <c r="H76" s="349">
        <f>IF(H$27=0,0,H$27/WWP_fec!H$27)</f>
        <v>0.44796890185356902</v>
      </c>
      <c r="I76" s="349">
        <f>IF(I$27=0,0,I$27/WWP_fec!I$27)</f>
        <v>0.44796890185356908</v>
      </c>
      <c r="J76" s="349">
        <f>IF(J$27=0,0,J$27/WWP_fec!J$27)</f>
        <v>0.44796890185356908</v>
      </c>
      <c r="K76" s="349">
        <f>IF(K$27=0,0,K$27/WWP_fec!K$27)</f>
        <v>0.44796890185356908</v>
      </c>
      <c r="L76" s="349">
        <f>IF(L$27=0,0,L$27/WWP_fec!L$27)</f>
        <v>0.44796890185356902</v>
      </c>
      <c r="M76" s="349">
        <f>IF(M$27=0,0,M$27/WWP_fec!M$27)</f>
        <v>0.44796890185356908</v>
      </c>
      <c r="N76" s="349">
        <f>IF(N$27=0,0,N$27/WWP_fec!N$27)</f>
        <v>0.44796890185356897</v>
      </c>
      <c r="O76" s="349">
        <f>IF(O$27=0,0,O$27/WWP_fec!O$27)</f>
        <v>0.44796890185356886</v>
      </c>
      <c r="P76" s="349">
        <f>IF(P$27=0,0,P$27/WWP_fec!P$27)</f>
        <v>0.44796890185356908</v>
      </c>
      <c r="Q76" s="349">
        <f>IF(Q$27=0,0,Q$27/WWP_fec!Q$27)</f>
        <v>0.44796890185356897</v>
      </c>
      <c r="R76" s="349">
        <f>IF(R$27=0,0,R$27/WWP_fec!R$27)</f>
        <v>0.44796890185356919</v>
      </c>
      <c r="S76" s="349">
        <f>IF(S$27=0,0,S$27/WWP_fec!S$27)</f>
        <v>0.44796890185356897</v>
      </c>
      <c r="T76" s="349">
        <f>IF(T$27=0,0,T$27/WWP_fec!T$27)</f>
        <v>0.44796890185356902</v>
      </c>
      <c r="U76" s="349">
        <f>IF(U$27=0,0,U$27/WWP_fec!U$27)</f>
        <v>0.44796890185356897</v>
      </c>
      <c r="V76" s="349">
        <f>IF(V$27=0,0,V$27/WWP_fec!V$27)</f>
        <v>0.44796890185356913</v>
      </c>
      <c r="W76" s="349">
        <f>IF(W$27=0,0,W$27/WWP_fec!W$27)</f>
        <v>0.44796890185356919</v>
      </c>
      <c r="X76" s="349">
        <f>IF(X$27=0,0,X$27/WWP_fec!X$27)</f>
        <v>0.44796890185356897</v>
      </c>
      <c r="Y76" s="349">
        <f>IF(Y$27=0,0,Y$27/WWP_fec!Y$27)</f>
        <v>0.44796890185356897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0.31099586955422315</v>
      </c>
      <c r="C77" s="349">
        <f>IF(C$28=0,0,C$28/WWP_fec!C$28)</f>
        <v>0.31041332491390972</v>
      </c>
      <c r="D77" s="349">
        <f>IF(D$28=0,0,D$28/WWP_fec!D$28)</f>
        <v>0.31498674218990769</v>
      </c>
      <c r="E77" s="349">
        <f>IF(E$28=0,0,E$28/WWP_fec!E$28)</f>
        <v>0.31833468659206543</v>
      </c>
      <c r="F77" s="349">
        <f>IF(F$28=0,0,F$28/WWP_fec!F$28)</f>
        <v>0.31422354618686488</v>
      </c>
      <c r="G77" s="349">
        <f>IF(G$28=0,0,G$28/WWP_fec!G$28)</f>
        <v>0.31366824873206844</v>
      </c>
      <c r="H77" s="349">
        <f>IF(H$28=0,0,H$28/WWP_fec!H$28)</f>
        <v>0.31081846004780794</v>
      </c>
      <c r="I77" s="349">
        <f>IF(I$28=0,0,I$28/WWP_fec!I$28)</f>
        <v>0.31439314016624953</v>
      </c>
      <c r="J77" s="349">
        <f>IF(J$28=0,0,J$28/WWP_fec!J$28)</f>
        <v>0.31212209792145101</v>
      </c>
      <c r="K77" s="349">
        <f>IF(K$28=0,0,K$28/WWP_fec!K$28)</f>
        <v>0.30713152284354378</v>
      </c>
      <c r="L77" s="349">
        <f>IF(L$28=0,0,L$28/WWP_fec!L$28)</f>
        <v>0.30787105466367232</v>
      </c>
      <c r="M77" s="349">
        <f>IF(M$28=0,0,M$28/WWP_fec!M$28)</f>
        <v>0.30676285242855955</v>
      </c>
      <c r="N77" s="349">
        <f>IF(N$28=0,0,N$28/WWP_fec!N$28)</f>
        <v>0.3026534900081469</v>
      </c>
      <c r="O77" s="349">
        <f>IF(O$28=0,0,O$28/WWP_fec!O$28)</f>
        <v>0.29970042294247856</v>
      </c>
      <c r="P77" s="349">
        <f>IF(P$28=0,0,P$28/WWP_fec!P$28)</f>
        <v>0.29770900511242088</v>
      </c>
      <c r="Q77" s="349">
        <f>IF(Q$28=0,0,Q$28/WWP_fec!Q$28)</f>
        <v>0.29778717284201273</v>
      </c>
      <c r="R77" s="349">
        <f>IF(R$28=0,0,R$28/WWP_fec!R$28)</f>
        <v>0.30080456889523161</v>
      </c>
      <c r="S77" s="349">
        <f>IF(S$28=0,0,S$28/WWP_fec!S$28)</f>
        <v>0.30245691232216998</v>
      </c>
      <c r="T77" s="349">
        <f>IF(T$28=0,0,T$28/WWP_fec!T$28)</f>
        <v>0.30422404837722566</v>
      </c>
      <c r="U77" s="349">
        <f>IF(U$28=0,0,U$28/WWP_fec!U$28)</f>
        <v>0.29985574332262105</v>
      </c>
      <c r="V77" s="349">
        <f>IF(V$28=0,0,V$28/WWP_fec!V$28)</f>
        <v>0.29813037188296626</v>
      </c>
      <c r="W77" s="349">
        <f>IF(W$28=0,0,W$28/WWP_fec!W$28)</f>
        <v>0.29825585880167677</v>
      </c>
      <c r="X77" s="349">
        <f>IF(X$28=0,0,X$28/WWP_fec!X$28)</f>
        <v>0.29274781388610571</v>
      </c>
      <c r="Y77" s="349">
        <f>IF(Y$28=0,0,Y$28/WWP_fec!Y$28)</f>
        <v>0.29427207901556623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0.52263038549583063</v>
      </c>
      <c r="C78" s="337">
        <f>IF(C$48=0,0,C$48/WWP_fec!C$48)</f>
        <v>0.52263038549583074</v>
      </c>
      <c r="D78" s="337">
        <f>IF(D$48=0,0,D$48/WWP_fec!D$48)</f>
        <v>0.52263038549583063</v>
      </c>
      <c r="E78" s="337">
        <f>IF(E$48=0,0,E$48/WWP_fec!E$48)</f>
        <v>0.52263038549583052</v>
      </c>
      <c r="F78" s="337">
        <f>IF(F$48=0,0,F$48/WWP_fec!F$48)</f>
        <v>0.52263038549583052</v>
      </c>
      <c r="G78" s="337">
        <f>IF(G$48=0,0,G$48/WWP_fec!G$48)</f>
        <v>0.52263038549583041</v>
      </c>
      <c r="H78" s="337">
        <f>IF(H$48=0,0,H$48/WWP_fec!H$48)</f>
        <v>0.52263038549583052</v>
      </c>
      <c r="I78" s="337">
        <f>IF(I$48=0,0,I$48/WWP_fec!I$48)</f>
        <v>0.52263038549583052</v>
      </c>
      <c r="J78" s="337">
        <f>IF(J$48=0,0,J$48/WWP_fec!J$48)</f>
        <v>0.52263038549583052</v>
      </c>
      <c r="K78" s="337">
        <f>IF(K$48=0,0,K$48/WWP_fec!K$48)</f>
        <v>0.52263038549583052</v>
      </c>
      <c r="L78" s="337">
        <f>IF(L$48=0,0,L$48/WWP_fec!L$48)</f>
        <v>0.52263038549583063</v>
      </c>
      <c r="M78" s="337">
        <f>IF(M$48=0,0,M$48/WWP_fec!M$48)</f>
        <v>0.52263038549583063</v>
      </c>
      <c r="N78" s="337">
        <f>IF(N$48=0,0,N$48/WWP_fec!N$48)</f>
        <v>0.52263038549583052</v>
      </c>
      <c r="O78" s="337">
        <f>IF(O$48=0,0,O$48/WWP_fec!O$48)</f>
        <v>0.52263038549583052</v>
      </c>
      <c r="P78" s="337">
        <f>IF(P$48=0,0,P$48/WWP_fec!P$48)</f>
        <v>0.52263038549583052</v>
      </c>
      <c r="Q78" s="337">
        <f>IF(Q$48=0,0,Q$48/WWP_fec!Q$48)</f>
        <v>0.52263038549583052</v>
      </c>
      <c r="R78" s="337">
        <f>IF(R$48=0,0,R$48/WWP_fec!R$48)</f>
        <v>0.52263038549583052</v>
      </c>
      <c r="S78" s="337">
        <f>IF(S$48=0,0,S$48/WWP_fec!S$48)</f>
        <v>0.52263038549583074</v>
      </c>
      <c r="T78" s="337">
        <f>IF(T$48=0,0,T$48/WWP_fec!T$48)</f>
        <v>0.52263038549583063</v>
      </c>
      <c r="U78" s="337">
        <f>IF(U$48=0,0,U$48/WWP_fec!U$48)</f>
        <v>0.52263038549583052</v>
      </c>
      <c r="V78" s="337">
        <f>IF(V$48=0,0,V$48/WWP_fec!V$48)</f>
        <v>0.52263038549583052</v>
      </c>
      <c r="W78" s="337">
        <f>IF(W$48=0,0,W$48/WWP_fec!W$48)</f>
        <v>0.52263038549583052</v>
      </c>
      <c r="X78" s="337">
        <f>IF(X$48=0,0,X$48/WWP_fec!X$48)</f>
        <v>0.52263038549583074</v>
      </c>
      <c r="Y78" s="337">
        <f>IF(Y$48=0,0,Y$48/WWP_fec!Y$48)</f>
        <v>0.52263038549583052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LV: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65.80435104055708</v>
      </c>
      <c r="C5" s="223">
        <v>56.314193399385267</v>
      </c>
      <c r="D5" s="223">
        <v>52.714932839487503</v>
      </c>
      <c r="E5" s="223">
        <v>56.556243360694538</v>
      </c>
      <c r="F5" s="223">
        <v>56.40477335944091</v>
      </c>
      <c r="G5" s="223">
        <v>60.779215079654691</v>
      </c>
      <c r="H5" s="223">
        <v>63.927783359727421</v>
      </c>
      <c r="I5" s="223">
        <v>75.136563359661864</v>
      </c>
      <c r="J5" s="223">
        <v>83.990501639546338</v>
      </c>
      <c r="K5" s="223">
        <v>72.34186463977737</v>
      </c>
      <c r="L5" s="223">
        <v>97.791115325789448</v>
      </c>
      <c r="M5" s="223">
        <v>98.697644639818733</v>
      </c>
      <c r="N5" s="223">
        <v>80.87412671990451</v>
      </c>
      <c r="O5" s="223">
        <v>59.6501384399727</v>
      </c>
      <c r="P5" s="223">
        <v>61.150725000013743</v>
      </c>
      <c r="Q5" s="223">
        <v>56.134026720034363</v>
      </c>
      <c r="R5" s="223">
        <v>61.55444304001557</v>
      </c>
      <c r="S5" s="223">
        <v>68.408407343412904</v>
      </c>
      <c r="T5" s="223">
        <v>76.178019239997681</v>
      </c>
      <c r="U5" s="223">
        <v>57.111976418063321</v>
      </c>
      <c r="V5" s="223">
        <v>52.530607599729272</v>
      </c>
      <c r="W5" s="223">
        <v>61.232287611922793</v>
      </c>
      <c r="X5" s="223">
        <v>46.557757824206128</v>
      </c>
      <c r="Y5" s="223">
        <v>55.223453134435751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1.64002079034712</v>
      </c>
      <c r="C10" s="260">
        <v>1.847620650639672</v>
      </c>
      <c r="D10" s="260">
        <v>1.7087781000438771</v>
      </c>
      <c r="E10" s="260">
        <v>1.6428676737518839</v>
      </c>
      <c r="F10" s="260">
        <v>2.1011518342019389</v>
      </c>
      <c r="G10" s="260">
        <v>2.5577885694434288</v>
      </c>
      <c r="H10" s="260">
        <v>3.0996552388579679</v>
      </c>
      <c r="I10" s="260">
        <v>3.0284388261810489</v>
      </c>
      <c r="J10" s="260">
        <v>4.4453410269593769</v>
      </c>
      <c r="K10" s="260">
        <v>5.4772211782077997</v>
      </c>
      <c r="L10" s="260">
        <v>7.8398549978762313</v>
      </c>
      <c r="M10" s="260">
        <v>8.8263591126883476</v>
      </c>
      <c r="N10" s="260">
        <v>7.117655439024416</v>
      </c>
      <c r="O10" s="260">
        <v>4.4680798628558884</v>
      </c>
      <c r="P10" s="260">
        <v>4.6624800312569832</v>
      </c>
      <c r="Q10" s="260">
        <v>3.9127261568603182</v>
      </c>
      <c r="R10" s="260">
        <v>4.416448245595161</v>
      </c>
      <c r="S10" s="260">
        <v>5.0811456125612402</v>
      </c>
      <c r="T10" s="260">
        <v>5.8767768965325669</v>
      </c>
      <c r="U10" s="260">
        <v>3.2892983097758899</v>
      </c>
      <c r="V10" s="260">
        <v>2.6233276555932239</v>
      </c>
      <c r="W10" s="260">
        <v>3.381449361791165</v>
      </c>
      <c r="X10" s="260">
        <v>2.192995372456473</v>
      </c>
      <c r="Y10" s="260">
        <v>3.7922679942278519</v>
      </c>
      <c r="DA10" s="68" t="s">
        <v>2986</v>
      </c>
    </row>
    <row r="11" spans="1:105" ht="12" customHeight="1" x14ac:dyDescent="0.25">
      <c r="A11" s="37" t="s">
        <v>159</v>
      </c>
      <c r="B11" s="226">
        <v>0.58587781062757605</v>
      </c>
      <c r="C11" s="226">
        <v>0.56795935434712164</v>
      </c>
      <c r="D11" s="226">
        <v>0.4625718418354075</v>
      </c>
      <c r="E11" s="226">
        <v>0.48333777933795768</v>
      </c>
      <c r="F11" s="226">
        <v>0.61992151642935167</v>
      </c>
      <c r="G11" s="226">
        <v>0.557970769835889</v>
      </c>
      <c r="H11" s="226">
        <v>0.80151191334539951</v>
      </c>
      <c r="I11" s="226">
        <v>0.66133737528471603</v>
      </c>
      <c r="J11" s="226">
        <v>1.0374857185793629</v>
      </c>
      <c r="K11" s="226">
        <v>1.1919178977044</v>
      </c>
      <c r="L11" s="226">
        <v>1.0539516042601491</v>
      </c>
      <c r="M11" s="226">
        <v>1.407831135563161</v>
      </c>
      <c r="N11" s="226">
        <v>2.2984400684734538</v>
      </c>
      <c r="O11" s="226">
        <v>1.734412761007404</v>
      </c>
      <c r="P11" s="226">
        <v>2.2670762176860011</v>
      </c>
      <c r="Q11" s="226">
        <v>1.8504122885884919</v>
      </c>
      <c r="R11" s="226">
        <v>2.1326719506881928</v>
      </c>
      <c r="S11" s="226">
        <v>2.3465053571586569</v>
      </c>
      <c r="T11" s="226">
        <v>2.3918332275748431</v>
      </c>
      <c r="U11" s="226">
        <v>1.7692498593111281</v>
      </c>
      <c r="V11" s="226">
        <v>1.504861595962095</v>
      </c>
      <c r="W11" s="226">
        <v>1.892480175530566</v>
      </c>
      <c r="X11" s="226">
        <v>1.5282667571150741</v>
      </c>
      <c r="Y11" s="226">
        <v>2.2057589563604272</v>
      </c>
      <c r="DA11" s="69" t="s">
        <v>2987</v>
      </c>
    </row>
    <row r="12" spans="1:105" ht="12" customHeight="1" x14ac:dyDescent="0.25">
      <c r="A12" s="37" t="s">
        <v>35</v>
      </c>
      <c r="B12" s="226">
        <v>1.0541429797195441</v>
      </c>
      <c r="C12" s="226">
        <v>1.27966129629255</v>
      </c>
      <c r="D12" s="226">
        <v>1.246206258208469</v>
      </c>
      <c r="E12" s="226">
        <v>1.159529894413927</v>
      </c>
      <c r="F12" s="226">
        <v>1.4812303177725881</v>
      </c>
      <c r="G12" s="226">
        <v>1.9998177996075399</v>
      </c>
      <c r="H12" s="226">
        <v>2.2981433255125689</v>
      </c>
      <c r="I12" s="226">
        <v>2.3671014508963331</v>
      </c>
      <c r="J12" s="226">
        <v>3.407855308380014</v>
      </c>
      <c r="K12" s="226">
        <v>4.2853032805033999</v>
      </c>
      <c r="L12" s="226">
        <v>6.7859033936160822</v>
      </c>
      <c r="M12" s="226">
        <v>7.4185279771251871</v>
      </c>
      <c r="N12" s="226">
        <v>4.8192153705509622</v>
      </c>
      <c r="O12" s="226">
        <v>2.7336671018484839</v>
      </c>
      <c r="P12" s="226">
        <v>2.3954038135709821</v>
      </c>
      <c r="Q12" s="226">
        <v>2.0623138682718261</v>
      </c>
      <c r="R12" s="226">
        <v>2.2837762949069682</v>
      </c>
      <c r="S12" s="226">
        <v>2.7346402554025828</v>
      </c>
      <c r="T12" s="226">
        <v>3.4849436689577229</v>
      </c>
      <c r="U12" s="226">
        <v>1.5200484504647609</v>
      </c>
      <c r="V12" s="226">
        <v>1.11846605963113</v>
      </c>
      <c r="W12" s="226">
        <v>1.4889691862605989</v>
      </c>
      <c r="X12" s="226">
        <v>0.66472861534139882</v>
      </c>
      <c r="Y12" s="226">
        <v>1.586509037867426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48.066976887777493</v>
      </c>
      <c r="C16" s="261">
        <v>37.439694178667537</v>
      </c>
      <c r="D16" s="261">
        <v>36.051020409721588</v>
      </c>
      <c r="E16" s="261">
        <v>39.677838520237692</v>
      </c>
      <c r="F16" s="261">
        <v>36.053280461266183</v>
      </c>
      <c r="G16" s="261">
        <v>37.604405088346653</v>
      </c>
      <c r="H16" s="261">
        <v>36.737057416772778</v>
      </c>
      <c r="I16" s="261">
        <v>48.439942980052827</v>
      </c>
      <c r="J16" s="261">
        <v>51.892080722715583</v>
      </c>
      <c r="K16" s="261">
        <v>33.828119741190122</v>
      </c>
      <c r="L16" s="261">
        <v>48.87655573404966</v>
      </c>
      <c r="M16" s="261">
        <v>45.275690878293247</v>
      </c>
      <c r="N16" s="261">
        <v>30.0379332578004</v>
      </c>
      <c r="O16" s="261">
        <v>16.44118936788912</v>
      </c>
      <c r="P16" s="261">
        <v>13.886777044681249</v>
      </c>
      <c r="Q16" s="261">
        <v>10.733274024206279</v>
      </c>
      <c r="R16" s="261">
        <v>13.388724944827141</v>
      </c>
      <c r="S16" s="261">
        <v>16.378287802508261</v>
      </c>
      <c r="T16" s="261">
        <v>19.634542307038149</v>
      </c>
      <c r="U16" s="261">
        <v>10.23609763763071</v>
      </c>
      <c r="V16" s="261">
        <v>8.1425690365208823</v>
      </c>
      <c r="W16" s="261">
        <v>10.66595867688677</v>
      </c>
      <c r="X16" s="261">
        <v>4.6269853808809778</v>
      </c>
      <c r="Y16" s="261">
        <v>6.9109942143294489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0.56338349549130706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6.0472297401280628E-2</v>
      </c>
      <c r="T17" s="229">
        <v>0</v>
      </c>
      <c r="U17" s="229">
        <v>0.2515165643758599</v>
      </c>
      <c r="V17" s="229">
        <v>0.1406819014269029</v>
      </c>
      <c r="W17" s="229">
        <v>0.48839124928660471</v>
      </c>
      <c r="X17" s="229">
        <v>0.24343203251600939</v>
      </c>
      <c r="Y17" s="229">
        <v>7.9416219777520863E-2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1.17028679008359</v>
      </c>
      <c r="O19" s="229">
        <v>0.85616549137173281</v>
      </c>
      <c r="P19" s="229">
        <v>0.70642452215417006</v>
      </c>
      <c r="Q19" s="229">
        <v>0.5906183269703279</v>
      </c>
      <c r="R19" s="229">
        <v>0.67334340368475765</v>
      </c>
      <c r="S19" s="229">
        <v>0.39799804773756631</v>
      </c>
      <c r="T19" s="229">
        <v>0.48159766734114179</v>
      </c>
      <c r="U19" s="229">
        <v>0.41517898590437091</v>
      </c>
      <c r="V19" s="229">
        <v>0.29514375775447582</v>
      </c>
      <c r="W19" s="229">
        <v>0.36402146908257937</v>
      </c>
      <c r="X19" s="229">
        <v>0.24240456475437219</v>
      </c>
      <c r="Y19" s="229">
        <v>0.52373612575281392</v>
      </c>
      <c r="DA19" s="73" t="s">
        <v>2995</v>
      </c>
    </row>
    <row r="20" spans="1:105" ht="12" customHeight="1" x14ac:dyDescent="0.25">
      <c r="A20" s="46" t="s">
        <v>159</v>
      </c>
      <c r="B20" s="229">
        <v>11.07790985474789</v>
      </c>
      <c r="C20" s="229">
        <v>7.6962805759998938</v>
      </c>
      <c r="D20" s="229">
        <v>8.4061179275104436</v>
      </c>
      <c r="E20" s="229">
        <v>10.844070454891581</v>
      </c>
      <c r="F20" s="229">
        <v>9.8054686655245415</v>
      </c>
      <c r="G20" s="229">
        <v>7.5883359299724056</v>
      </c>
      <c r="H20" s="229">
        <v>8.7706202372999211</v>
      </c>
      <c r="I20" s="229">
        <v>9.9625510805306909</v>
      </c>
      <c r="J20" s="229">
        <v>11.45307920753341</v>
      </c>
      <c r="K20" s="229">
        <v>7.3614594067580157</v>
      </c>
      <c r="L20" s="229">
        <v>6.1160419202720613</v>
      </c>
      <c r="M20" s="229">
        <v>7.2216104612108927</v>
      </c>
      <c r="N20" s="229">
        <v>9.3219678716311769</v>
      </c>
      <c r="O20" s="229">
        <v>6.049771965078385</v>
      </c>
      <c r="P20" s="229">
        <v>6.4087917898241606</v>
      </c>
      <c r="Q20" s="229">
        <v>4.7966798566213864</v>
      </c>
      <c r="R20" s="229">
        <v>6.1401687616602834</v>
      </c>
      <c r="S20" s="229">
        <v>6.9006904158753732</v>
      </c>
      <c r="T20" s="229">
        <v>7.5382122362363226</v>
      </c>
      <c r="U20" s="229">
        <v>4.9258655030805416</v>
      </c>
      <c r="V20" s="229">
        <v>4.2770374409576446</v>
      </c>
      <c r="W20" s="229">
        <v>5.3661113867072423</v>
      </c>
      <c r="X20" s="229">
        <v>2.714944988022729</v>
      </c>
      <c r="Y20" s="229">
        <v>3.5328199267021581</v>
      </c>
      <c r="DA20" s="73" t="s">
        <v>2996</v>
      </c>
    </row>
    <row r="21" spans="1:105" ht="12" customHeight="1" x14ac:dyDescent="0.25">
      <c r="A21" s="46" t="s">
        <v>32</v>
      </c>
      <c r="B21" s="229">
        <v>11.483945357713131</v>
      </c>
      <c r="C21" s="229">
        <v>4.0221988947071639</v>
      </c>
      <c r="D21" s="229">
        <v>2.177503549755841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5.5731483328893168</v>
      </c>
      <c r="C22" s="229">
        <v>8.380832331766749</v>
      </c>
      <c r="D22" s="229">
        <v>2.8206318336715279</v>
      </c>
      <c r="E22" s="229">
        <v>2.8187855684251582</v>
      </c>
      <c r="F22" s="229">
        <v>2.8187855683558221</v>
      </c>
      <c r="G22" s="229">
        <v>2.8187855683689471</v>
      </c>
      <c r="H22" s="229">
        <v>2.8187855683728702</v>
      </c>
      <c r="I22" s="229">
        <v>2.8187855683731442</v>
      </c>
      <c r="J22" s="229">
        <v>2.8187855683697371</v>
      </c>
      <c r="K22" s="229">
        <v>0</v>
      </c>
      <c r="L22" s="229">
        <v>2.8187855683805552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0.97699504986967034</v>
      </c>
      <c r="T22" s="229">
        <v>0.63142273744033761</v>
      </c>
      <c r="U22" s="229">
        <v>0.41148638189166448</v>
      </c>
      <c r="V22" s="229">
        <v>0.25086129956038561</v>
      </c>
      <c r="W22" s="229">
        <v>0.2254751514908282</v>
      </c>
      <c r="X22" s="229">
        <v>0.24532250361814961</v>
      </c>
      <c r="Y22" s="229">
        <v>0.23401412856900281</v>
      </c>
      <c r="DA22" s="73" t="s">
        <v>2998</v>
      </c>
    </row>
    <row r="23" spans="1:105" ht="12" customHeight="1" x14ac:dyDescent="0.25">
      <c r="A23" s="46" t="s">
        <v>35</v>
      </c>
      <c r="B23" s="229">
        <v>19.93197334242716</v>
      </c>
      <c r="C23" s="229">
        <v>17.34038237619373</v>
      </c>
      <c r="D23" s="229">
        <v>22.64676709878378</v>
      </c>
      <c r="E23" s="229">
        <v>26.01498249692095</v>
      </c>
      <c r="F23" s="229">
        <v>23.429026227385819</v>
      </c>
      <c r="G23" s="229">
        <v>27.197283590005291</v>
      </c>
      <c r="H23" s="229">
        <v>25.147651611099992</v>
      </c>
      <c r="I23" s="229">
        <v>35.658606331149002</v>
      </c>
      <c r="J23" s="229">
        <v>37.620215946812444</v>
      </c>
      <c r="K23" s="229">
        <v>26.466660334432099</v>
      </c>
      <c r="L23" s="229">
        <v>39.378344749905743</v>
      </c>
      <c r="M23" s="229">
        <v>38.054080417082361</v>
      </c>
      <c r="N23" s="229">
        <v>19.54567859608564</v>
      </c>
      <c r="O23" s="229">
        <v>9.5352519114390031</v>
      </c>
      <c r="P23" s="229">
        <v>6.7715607327029197</v>
      </c>
      <c r="Q23" s="229">
        <v>5.3459758406145701</v>
      </c>
      <c r="R23" s="229">
        <v>6.5752127794821016</v>
      </c>
      <c r="S23" s="229">
        <v>8.0421319916243679</v>
      </c>
      <c r="T23" s="229">
        <v>10.98330966602034</v>
      </c>
      <c r="U23" s="229">
        <v>4.2320502023782778</v>
      </c>
      <c r="V23" s="229">
        <v>3.1788446368214718</v>
      </c>
      <c r="W23" s="229">
        <v>4.2219594203195188</v>
      </c>
      <c r="X23" s="229">
        <v>1.180881291969718</v>
      </c>
      <c r="Y23" s="229">
        <v>2.5410078135279539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16.097353362432475</v>
      </c>
      <c r="C28" s="261">
        <f t="shared" si="0"/>
        <v>17.026878570078051</v>
      </c>
      <c r="D28" s="261">
        <f t="shared" si="0"/>
        <v>14.955134329722025</v>
      </c>
      <c r="E28" s="261">
        <f t="shared" si="0"/>
        <v>15.235537166704962</v>
      </c>
      <c r="F28" s="261">
        <f t="shared" si="0"/>
        <v>18.250341063972787</v>
      </c>
      <c r="G28" s="261">
        <f t="shared" si="0"/>
        <v>20.61702142186461</v>
      </c>
      <c r="H28" s="261">
        <f t="shared" si="0"/>
        <v>24.091070704096673</v>
      </c>
      <c r="I28" s="261">
        <f t="shared" si="0"/>
        <v>23.668181553427992</v>
      </c>
      <c r="J28" s="261">
        <f t="shared" si="0"/>
        <v>27.653079889871371</v>
      </c>
      <c r="K28" s="261">
        <f t="shared" si="0"/>
        <v>33.036523720379463</v>
      </c>
      <c r="L28" s="261">
        <f t="shared" si="0"/>
        <v>41.074704593863565</v>
      </c>
      <c r="M28" s="261">
        <f t="shared" si="0"/>
        <v>44.595594648837121</v>
      </c>
      <c r="N28" s="261">
        <f t="shared" si="0"/>
        <v>43.718538023079688</v>
      </c>
      <c r="O28" s="261">
        <f t="shared" si="0"/>
        <v>38.740869209227689</v>
      </c>
      <c r="P28" s="261">
        <f t="shared" si="0"/>
        <v>42.601467924075521</v>
      </c>
      <c r="Q28" s="261">
        <f t="shared" si="0"/>
        <v>41.488026538967752</v>
      </c>
      <c r="R28" s="261">
        <f t="shared" si="0"/>
        <v>43.749269849593261</v>
      </c>
      <c r="S28" s="261">
        <f t="shared" si="0"/>
        <v>46.948973928343406</v>
      </c>
      <c r="T28" s="261">
        <f t="shared" si="0"/>
        <v>50.666700036426974</v>
      </c>
      <c r="U28" s="261">
        <f t="shared" si="0"/>
        <v>43.586580470656713</v>
      </c>
      <c r="V28" s="261">
        <f t="shared" si="0"/>
        <v>41.764710907615168</v>
      </c>
      <c r="W28" s="261">
        <f t="shared" si="0"/>
        <v>47.184879573244856</v>
      </c>
      <c r="X28" s="261">
        <f t="shared" si="0"/>
        <v>39.737777070868681</v>
      </c>
      <c r="Y28" s="261">
        <f t="shared" si="0"/>
        <v>44.520190925878453</v>
      </c>
      <c r="DA28" s="70"/>
    </row>
    <row r="29" spans="1:105" ht="12" customHeight="1" x14ac:dyDescent="0.25">
      <c r="A29" s="60" t="s">
        <v>2913</v>
      </c>
      <c r="B29" s="329">
        <v>12.20322021031302</v>
      </c>
      <c r="C29" s="329">
        <v>13.993711856749011</v>
      </c>
      <c r="D29" s="329">
        <v>12.034470646774039</v>
      </c>
      <c r="E29" s="329">
        <v>12.02104779395248</v>
      </c>
      <c r="F29" s="329">
        <v>15.32949428355924</v>
      </c>
      <c r="G29" s="329">
        <v>17.570510698667949</v>
      </c>
      <c r="H29" s="329">
        <v>21.11482791828611</v>
      </c>
      <c r="I29" s="329">
        <v>19.743832654062011</v>
      </c>
      <c r="J29" s="329">
        <v>23.449056983530259</v>
      </c>
      <c r="K29" s="329">
        <v>30.29594773480023</v>
      </c>
      <c r="L29" s="329">
        <v>37.114983630139413</v>
      </c>
      <c r="M29" s="329">
        <v>40.927596778991763</v>
      </c>
      <c r="N29" s="329">
        <v>41.285022971915829</v>
      </c>
      <c r="O29" s="329">
        <v>37.408890692516543</v>
      </c>
      <c r="P29" s="329">
        <v>41.47643443191231</v>
      </c>
      <c r="Q29" s="329">
        <v>40.618473242407667</v>
      </c>
      <c r="R29" s="329">
        <v>42.664585913801211</v>
      </c>
      <c r="S29" s="329">
        <v>45.62209136496508</v>
      </c>
      <c r="T29" s="329">
        <v>49.076012893712758</v>
      </c>
      <c r="U29" s="329">
        <v>42.757305784793012</v>
      </c>
      <c r="V29" s="329">
        <v>41.105042876014871</v>
      </c>
      <c r="W29" s="329">
        <v>46.320779811369412</v>
      </c>
      <c r="X29" s="329">
        <v>39.362923099749842</v>
      </c>
      <c r="Y29" s="329">
        <v>43.96029859591232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0.45399438873045161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0.1791325391576567</v>
      </c>
      <c r="T30" s="230">
        <v>0</v>
      </c>
      <c r="U30" s="230">
        <v>1.094615387115411</v>
      </c>
      <c r="V30" s="230">
        <v>0.73276099201557243</v>
      </c>
      <c r="W30" s="230">
        <v>2.1668214374339998</v>
      </c>
      <c r="X30" s="230">
        <v>2.1868858112446481</v>
      </c>
      <c r="Y30" s="230">
        <v>0.52286523097826565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1.608476741647459</v>
      </c>
      <c r="O31" s="295">
        <v>1.948046492547755</v>
      </c>
      <c r="P31" s="295">
        <v>2.1099186859520112</v>
      </c>
      <c r="Q31" s="295">
        <v>2.2351068887663001</v>
      </c>
      <c r="R31" s="295">
        <v>2.1456798623007769</v>
      </c>
      <c r="S31" s="295">
        <v>1.178959687903484</v>
      </c>
      <c r="T31" s="295">
        <v>1.243737547693391</v>
      </c>
      <c r="U31" s="295">
        <v>1.806884200671415</v>
      </c>
      <c r="V31" s="295">
        <v>1.5372967704146761</v>
      </c>
      <c r="W31" s="295">
        <v>1.6150361499034029</v>
      </c>
      <c r="X31" s="295">
        <v>2.1776554948963351</v>
      </c>
      <c r="Y31" s="295">
        <v>3.448205053458357</v>
      </c>
      <c r="DA31" s="122" t="s">
        <v>3006</v>
      </c>
    </row>
    <row r="32" spans="1:105" ht="12" customHeight="1" x14ac:dyDescent="0.25">
      <c r="A32" s="59" t="s">
        <v>159</v>
      </c>
      <c r="B32" s="295">
        <v>3.1813130994508692</v>
      </c>
      <c r="C32" s="295">
        <v>3.706254337030177</v>
      </c>
      <c r="D32" s="295">
        <v>3.0442972167005049</v>
      </c>
      <c r="E32" s="295">
        <v>3.5366369664912778</v>
      </c>
      <c r="F32" s="295">
        <v>4.522797061911799</v>
      </c>
      <c r="G32" s="295">
        <v>3.8329326739773411</v>
      </c>
      <c r="H32" s="295">
        <v>5.4598930592615602</v>
      </c>
      <c r="I32" s="295">
        <v>4.3115727987029251</v>
      </c>
      <c r="J32" s="295">
        <v>5.4727098746812581</v>
      </c>
      <c r="K32" s="295">
        <v>6.5928106896061296</v>
      </c>
      <c r="L32" s="295">
        <v>4.9285233509056079</v>
      </c>
      <c r="M32" s="295">
        <v>6.5280762218714452</v>
      </c>
      <c r="N32" s="295">
        <v>12.812388070135039</v>
      </c>
      <c r="O32" s="295">
        <v>13.76513907188972</v>
      </c>
      <c r="P32" s="295">
        <v>19.14150645633276</v>
      </c>
      <c r="Q32" s="295">
        <v>18.152318851561169</v>
      </c>
      <c r="R32" s="295">
        <v>19.566296173580529</v>
      </c>
      <c r="S32" s="295">
        <v>20.441396296454961</v>
      </c>
      <c r="T32" s="295">
        <v>19.467614227557419</v>
      </c>
      <c r="U32" s="295">
        <v>21.43766629411888</v>
      </c>
      <c r="V32" s="295">
        <v>22.277536529830691</v>
      </c>
      <c r="W32" s="295">
        <v>23.80756249289918</v>
      </c>
      <c r="X32" s="295">
        <v>24.389866079872661</v>
      </c>
      <c r="Y32" s="295">
        <v>23.25958994465508</v>
      </c>
      <c r="DA32" s="122" t="s">
        <v>3007</v>
      </c>
    </row>
    <row r="33" spans="1:105" ht="12" customHeight="1" x14ac:dyDescent="0.25">
      <c r="A33" s="59" t="s">
        <v>32</v>
      </c>
      <c r="B33" s="295">
        <v>3.2979168705017612</v>
      </c>
      <c r="C33" s="295">
        <v>1.936947587954805</v>
      </c>
      <c r="D33" s="295">
        <v>0.7885885081605577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5.7239902403603864</v>
      </c>
      <c r="C34" s="295">
        <v>8.3505099317640283</v>
      </c>
      <c r="D34" s="295">
        <v>8.2015849219129784</v>
      </c>
      <c r="E34" s="295">
        <v>8.4844108274612005</v>
      </c>
      <c r="F34" s="295">
        <v>10.80669722164744</v>
      </c>
      <c r="G34" s="295">
        <v>13.73757802469061</v>
      </c>
      <c r="H34" s="295">
        <v>15.65493485902455</v>
      </c>
      <c r="I34" s="295">
        <v>15.43225985535908</v>
      </c>
      <c r="J34" s="295">
        <v>17.976347108849001</v>
      </c>
      <c r="K34" s="295">
        <v>23.703137045194101</v>
      </c>
      <c r="L34" s="295">
        <v>31.732465890503349</v>
      </c>
      <c r="M34" s="295">
        <v>34.399520557120319</v>
      </c>
      <c r="N34" s="295">
        <v>26.864158160133329</v>
      </c>
      <c r="O34" s="295">
        <v>21.695705128079069</v>
      </c>
      <c r="P34" s="295">
        <v>20.22500928962754</v>
      </c>
      <c r="Q34" s="295">
        <v>20.231047502080191</v>
      </c>
      <c r="R34" s="295">
        <v>20.952609877919912</v>
      </c>
      <c r="S34" s="295">
        <v>23.82260284144898</v>
      </c>
      <c r="T34" s="295">
        <v>28.364661118461949</v>
      </c>
      <c r="U34" s="295">
        <v>18.418139902887312</v>
      </c>
      <c r="V34" s="295">
        <v>16.557448583753931</v>
      </c>
      <c r="W34" s="295">
        <v>18.73135973113283</v>
      </c>
      <c r="X34" s="295">
        <v>10.608515713736191</v>
      </c>
      <c r="Y34" s="295">
        <v>16.729638366820609</v>
      </c>
      <c r="DA34" s="122" t="s">
        <v>3009</v>
      </c>
    </row>
    <row r="35" spans="1:105" ht="12" customHeight="1" x14ac:dyDescent="0.25">
      <c r="A35" s="60" t="s">
        <v>2920</v>
      </c>
      <c r="B35" s="329">
        <v>3.894133152119454</v>
      </c>
      <c r="C35" s="329">
        <v>3.0331667133290412</v>
      </c>
      <c r="D35" s="329">
        <v>2.920663682947986</v>
      </c>
      <c r="E35" s="329">
        <v>3.2144893727524821</v>
      </c>
      <c r="F35" s="329">
        <v>2.920846780413545</v>
      </c>
      <c r="G35" s="329">
        <v>3.0465107231966608</v>
      </c>
      <c r="H35" s="329">
        <v>2.9762427858105611</v>
      </c>
      <c r="I35" s="329">
        <v>3.9243488993659819</v>
      </c>
      <c r="J35" s="329">
        <v>4.2040229063411143</v>
      </c>
      <c r="K35" s="329">
        <v>2.7405759855792331</v>
      </c>
      <c r="L35" s="329">
        <v>3.9597209637241542</v>
      </c>
      <c r="M35" s="329">
        <v>3.6679978698453608</v>
      </c>
      <c r="N35" s="329">
        <v>2.433515051163861</v>
      </c>
      <c r="O35" s="329">
        <v>1.331978516711148</v>
      </c>
      <c r="P35" s="329">
        <v>1.125033492163211</v>
      </c>
      <c r="Q35" s="329">
        <v>0.86955329656008384</v>
      </c>
      <c r="R35" s="329">
        <v>1.084683935792051</v>
      </c>
      <c r="S35" s="329">
        <v>1.326882563378329</v>
      </c>
      <c r="T35" s="329">
        <v>1.59068714271422</v>
      </c>
      <c r="U35" s="329">
        <v>0.82927468586369946</v>
      </c>
      <c r="V35" s="329">
        <v>0.65966803160030074</v>
      </c>
      <c r="W35" s="329">
        <v>0.86409976187544268</v>
      </c>
      <c r="X35" s="329">
        <v>0.37485397111883539</v>
      </c>
      <c r="Y35" s="329">
        <v>0.55989232996613392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4.5642361746022431E-2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4.8991468434752741E-3</v>
      </c>
      <c r="T36" s="229">
        <v>0</v>
      </c>
      <c r="U36" s="229">
        <v>2.0376546541088489E-2</v>
      </c>
      <c r="V36" s="229">
        <v>1.139730625307969E-2</v>
      </c>
      <c r="W36" s="229">
        <v>3.9566885171337052E-2</v>
      </c>
      <c r="X36" s="229">
        <v>1.9721580375683251E-2</v>
      </c>
      <c r="Y36" s="229">
        <v>6.4338835989971909E-3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9.4810468263727785E-2</v>
      </c>
      <c r="O38" s="229">
        <v>6.9362016076760666E-2</v>
      </c>
      <c r="P38" s="229">
        <v>5.723079189301377E-2</v>
      </c>
      <c r="Q38" s="229">
        <v>4.7848784263553587E-2</v>
      </c>
      <c r="R38" s="229">
        <v>5.4550734013740582E-2</v>
      </c>
      <c r="S38" s="229">
        <v>3.2243704358444397E-2</v>
      </c>
      <c r="T38" s="229">
        <v>3.9016504964626053E-2</v>
      </c>
      <c r="U38" s="229">
        <v>3.363561342433119E-2</v>
      </c>
      <c r="V38" s="229">
        <v>2.3910991831172759E-2</v>
      </c>
      <c r="W38" s="229">
        <v>2.9491101014055131E-2</v>
      </c>
      <c r="X38" s="229">
        <v>1.9638340352440969E-2</v>
      </c>
      <c r="Y38" s="229">
        <v>4.2430340793394923E-2</v>
      </c>
      <c r="DA38" s="73" t="s">
        <v>3013</v>
      </c>
    </row>
    <row r="39" spans="1:105" ht="12" customHeight="1" x14ac:dyDescent="0.25">
      <c r="A39" s="64" t="s">
        <v>159</v>
      </c>
      <c r="B39" s="229">
        <v>0.89747387530281564</v>
      </c>
      <c r="C39" s="229">
        <v>0.62351209249099004</v>
      </c>
      <c r="D39" s="229">
        <v>0.6810193738326793</v>
      </c>
      <c r="E39" s="229">
        <v>0.87852943947157691</v>
      </c>
      <c r="F39" s="229">
        <v>0.79438739597948393</v>
      </c>
      <c r="G39" s="229">
        <v>0.6147669861434274</v>
      </c>
      <c r="H39" s="229">
        <v>0.7105494300267533</v>
      </c>
      <c r="I39" s="229">
        <v>0.80711338541124233</v>
      </c>
      <c r="J39" s="229">
        <v>0.92786811910458844</v>
      </c>
      <c r="K39" s="229">
        <v>0.59638664588301449</v>
      </c>
      <c r="L39" s="229">
        <v>0.49548948453922598</v>
      </c>
      <c r="M39" s="229">
        <v>0.58505682132559611</v>
      </c>
      <c r="N39" s="229">
        <v>0.75521670973116717</v>
      </c>
      <c r="O39" s="229">
        <v>0.49012064201535199</v>
      </c>
      <c r="P39" s="229">
        <v>0.51920653616415047</v>
      </c>
      <c r="Q39" s="229">
        <v>0.38860172324510422</v>
      </c>
      <c r="R39" s="229">
        <v>0.49744411407886069</v>
      </c>
      <c r="S39" s="229">
        <v>0.5590575705169083</v>
      </c>
      <c r="T39" s="229">
        <v>0.6107062286312569</v>
      </c>
      <c r="U39" s="229">
        <v>0.39906766350652512</v>
      </c>
      <c r="V39" s="229">
        <v>0.34650303326907278</v>
      </c>
      <c r="W39" s="229">
        <v>0.43473406488053778</v>
      </c>
      <c r="X39" s="229">
        <v>0.21995053503621129</v>
      </c>
      <c r="Y39" s="229">
        <v>0.28621045232693432</v>
      </c>
      <c r="DA39" s="73" t="s">
        <v>3014</v>
      </c>
    </row>
    <row r="40" spans="1:105" ht="12" customHeight="1" x14ac:dyDescent="0.25">
      <c r="A40" s="64" t="s">
        <v>32</v>
      </c>
      <c r="B40" s="229">
        <v>0.93036873192602298</v>
      </c>
      <c r="C40" s="229">
        <v>0.32585735726351012</v>
      </c>
      <c r="D40" s="229">
        <v>0.176409862050596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0.45150710716533748</v>
      </c>
      <c r="C41" s="229">
        <v>0.67897086812185647</v>
      </c>
      <c r="D41" s="229">
        <v>0.22851272629581129</v>
      </c>
      <c r="E41" s="229">
        <v>0.22836315161545881</v>
      </c>
      <c r="F41" s="229">
        <v>0.2283631516098415</v>
      </c>
      <c r="G41" s="229">
        <v>0.2283631516109049</v>
      </c>
      <c r="H41" s="229">
        <v>0.22836315161122281</v>
      </c>
      <c r="I41" s="229">
        <v>0.2283631516112449</v>
      </c>
      <c r="J41" s="229">
        <v>0.22836315161096879</v>
      </c>
      <c r="K41" s="229">
        <v>0</v>
      </c>
      <c r="L41" s="229">
        <v>0.22836315161184531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7.91509901285576E-2</v>
      </c>
      <c r="T41" s="229">
        <v>5.1154542558587077E-2</v>
      </c>
      <c r="U41" s="229">
        <v>3.3336458107426171E-2</v>
      </c>
      <c r="V41" s="229">
        <v>2.0323460439016509E-2</v>
      </c>
      <c r="W41" s="229">
        <v>1.8266808508667749E-2</v>
      </c>
      <c r="X41" s="229">
        <v>1.9874736381503121E-2</v>
      </c>
      <c r="Y41" s="229">
        <v>1.8958591430713E-2</v>
      </c>
      <c r="DA41" s="73" t="s">
        <v>3016</v>
      </c>
    </row>
    <row r="42" spans="1:105" ht="12" customHeight="1" x14ac:dyDescent="0.25">
      <c r="A42" s="64" t="s">
        <v>35</v>
      </c>
      <c r="B42" s="229">
        <v>1.614783437725277</v>
      </c>
      <c r="C42" s="229">
        <v>1.4048263954526841</v>
      </c>
      <c r="D42" s="229">
        <v>1.8347217207688991</v>
      </c>
      <c r="E42" s="229">
        <v>2.1075967816654462</v>
      </c>
      <c r="F42" s="229">
        <v>1.898096232824219</v>
      </c>
      <c r="G42" s="229">
        <v>2.203380585442329</v>
      </c>
      <c r="H42" s="229">
        <v>2.0373302041725849</v>
      </c>
      <c r="I42" s="229">
        <v>2.8888723623434949</v>
      </c>
      <c r="J42" s="229">
        <v>3.0477916356255572</v>
      </c>
      <c r="K42" s="229">
        <v>2.1441893396962182</v>
      </c>
      <c r="L42" s="229">
        <v>3.19022596582706</v>
      </c>
      <c r="M42" s="229">
        <v>3.082941048519765</v>
      </c>
      <c r="N42" s="229">
        <v>1.583487873168967</v>
      </c>
      <c r="O42" s="229">
        <v>0.77249585861903547</v>
      </c>
      <c r="P42" s="229">
        <v>0.5485961641060465</v>
      </c>
      <c r="Q42" s="229">
        <v>0.43310278905142607</v>
      </c>
      <c r="R42" s="229">
        <v>0.53268908769945011</v>
      </c>
      <c r="S42" s="229">
        <v>0.65153115153094321</v>
      </c>
      <c r="T42" s="229">
        <v>0.88980986655974947</v>
      </c>
      <c r="U42" s="229">
        <v>0.34285840428432851</v>
      </c>
      <c r="V42" s="229">
        <v>0.25753323980795889</v>
      </c>
      <c r="W42" s="229">
        <v>0.34204090230084488</v>
      </c>
      <c r="X42" s="229">
        <v>9.5668778972996818E-2</v>
      </c>
      <c r="Y42" s="229">
        <v>0.20585906181609451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0.99999999999999989</v>
      </c>
      <c r="D52" s="232">
        <f t="shared" si="1"/>
        <v>0.99999999999999978</v>
      </c>
      <c r="E52" s="232">
        <f t="shared" si="1"/>
        <v>1</v>
      </c>
      <c r="F52" s="232">
        <f t="shared" si="1"/>
        <v>1</v>
      </c>
      <c r="G52" s="232">
        <f t="shared" si="1"/>
        <v>1</v>
      </c>
      <c r="H52" s="232">
        <f t="shared" si="1"/>
        <v>1</v>
      </c>
      <c r="I52" s="232">
        <f t="shared" si="1"/>
        <v>1</v>
      </c>
      <c r="J52" s="232">
        <f t="shared" si="1"/>
        <v>0.99999999999999989</v>
      </c>
      <c r="K52" s="232">
        <f t="shared" si="1"/>
        <v>1.0000000000000002</v>
      </c>
      <c r="L52" s="232">
        <f t="shared" si="1"/>
        <v>1.0000000000000002</v>
      </c>
      <c r="M52" s="232">
        <f t="shared" si="1"/>
        <v>0.99999999999999989</v>
      </c>
      <c r="N52" s="232">
        <f t="shared" si="1"/>
        <v>1</v>
      </c>
      <c r="O52" s="232">
        <f t="shared" si="1"/>
        <v>1</v>
      </c>
      <c r="P52" s="232">
        <f t="shared" si="1"/>
        <v>1.0000000000000002</v>
      </c>
      <c r="Q52" s="232">
        <f t="shared" si="1"/>
        <v>0.99999999999999978</v>
      </c>
      <c r="R52" s="232">
        <f t="shared" si="1"/>
        <v>0.99999999999999989</v>
      </c>
      <c r="S52" s="232">
        <f t="shared" si="1"/>
        <v>1.0000000000000002</v>
      </c>
      <c r="T52" s="232">
        <f t="shared" si="1"/>
        <v>1</v>
      </c>
      <c r="U52" s="232">
        <f t="shared" si="1"/>
        <v>0.99999999999999989</v>
      </c>
      <c r="V52" s="232">
        <f t="shared" si="1"/>
        <v>1</v>
      </c>
      <c r="W52" s="232">
        <f t="shared" si="1"/>
        <v>1</v>
      </c>
      <c r="X52" s="232">
        <f t="shared" si="1"/>
        <v>1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2.4922680102662648E-2</v>
      </c>
      <c r="C57" s="300">
        <f t="shared" si="6"/>
        <v>3.2809147021536506E-2</v>
      </c>
      <c r="D57" s="300">
        <f t="shared" si="6"/>
        <v>3.2415446781407488E-2</v>
      </c>
      <c r="E57" s="300">
        <f t="shared" si="6"/>
        <v>2.9048387518850735E-2</v>
      </c>
      <c r="F57" s="300">
        <f t="shared" si="6"/>
        <v>3.7251312416633486E-2</v>
      </c>
      <c r="G57" s="300">
        <f t="shared" si="6"/>
        <v>4.2083277417967614E-2</v>
      </c>
      <c r="H57" s="300">
        <f t="shared" si="6"/>
        <v>4.8486824913292044E-2</v>
      </c>
      <c r="I57" s="300">
        <f t="shared" si="6"/>
        <v>4.0305793754294987E-2</v>
      </c>
      <c r="J57" s="300">
        <f t="shared" si="6"/>
        <v>5.292671123738496E-2</v>
      </c>
      <c r="K57" s="300">
        <f t="shared" si="6"/>
        <v>7.5713021850920534E-2</v>
      </c>
      <c r="L57" s="300">
        <f t="shared" si="6"/>
        <v>8.0169399559028312E-2</v>
      </c>
      <c r="M57" s="300">
        <f t="shared" si="6"/>
        <v>8.94282649286995E-2</v>
      </c>
      <c r="N57" s="300">
        <f t="shared" si="6"/>
        <v>8.8009054659413583E-2</v>
      </c>
      <c r="O57" s="300">
        <f t="shared" si="6"/>
        <v>7.4904769372031207E-2</v>
      </c>
      <c r="P57" s="300">
        <f t="shared" si="6"/>
        <v>7.6245703239919652E-2</v>
      </c>
      <c r="Q57" s="300">
        <f t="shared" si="6"/>
        <v>6.9703286678057919E-2</v>
      </c>
      <c r="R57" s="300">
        <f t="shared" si="6"/>
        <v>7.1748650909311248E-2</v>
      </c>
      <c r="S57" s="300">
        <f t="shared" si="6"/>
        <v>7.4276624904504623E-2</v>
      </c>
      <c r="T57" s="300">
        <f t="shared" si="6"/>
        <v>7.7145309830357639E-2</v>
      </c>
      <c r="U57" s="300">
        <f t="shared" si="6"/>
        <v>5.7593844865357416E-2</v>
      </c>
      <c r="V57" s="300">
        <f t="shared" si="6"/>
        <v>4.9939031270728032E-2</v>
      </c>
      <c r="W57" s="300">
        <f t="shared" si="6"/>
        <v>5.5223306096647433E-2</v>
      </c>
      <c r="X57" s="300">
        <f t="shared" si="6"/>
        <v>4.7102684384777209E-2</v>
      </c>
      <c r="Y57" s="300">
        <f t="shared" si="6"/>
        <v>6.8671330367479369E-2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0.73045286713871638</v>
      </c>
      <c r="C58" s="301">
        <f t="shared" si="7"/>
        <v>0.66483584188344658</v>
      </c>
      <c r="D58" s="301">
        <f t="shared" si="7"/>
        <v>0.68388630067108092</v>
      </c>
      <c r="E58" s="301">
        <f t="shared" si="7"/>
        <v>0.70156425113293508</v>
      </c>
      <c r="F58" s="301">
        <f t="shared" si="7"/>
        <v>0.63918846427261933</v>
      </c>
      <c r="G58" s="301">
        <f t="shared" si="7"/>
        <v>0.61870501353240404</v>
      </c>
      <c r="H58" s="301">
        <f t="shared" si="7"/>
        <v>0.57466496546658019</v>
      </c>
      <c r="I58" s="301">
        <f t="shared" si="7"/>
        <v>0.64469202228722777</v>
      </c>
      <c r="J58" s="301">
        <f t="shared" si="7"/>
        <v>0.61783272762693631</v>
      </c>
      <c r="K58" s="301">
        <f t="shared" si="7"/>
        <v>0.46761470567057567</v>
      </c>
      <c r="L58" s="301">
        <f t="shared" si="7"/>
        <v>0.49980568859674257</v>
      </c>
      <c r="M58" s="301">
        <f t="shared" si="7"/>
        <v>0.45873121940771372</v>
      </c>
      <c r="N58" s="301">
        <f t="shared" si="7"/>
        <v>0.37141585913913244</v>
      </c>
      <c r="O58" s="301">
        <f t="shared" si="7"/>
        <v>0.27562701106610615</v>
      </c>
      <c r="P58" s="301">
        <f t="shared" si="7"/>
        <v>0.22709096326622666</v>
      </c>
      <c r="Q58" s="301">
        <f t="shared" si="7"/>
        <v>0.19120798295368946</v>
      </c>
      <c r="R58" s="301">
        <f t="shared" si="7"/>
        <v>0.21751029306078429</v>
      </c>
      <c r="S58" s="301">
        <f t="shared" si="7"/>
        <v>0.23941922401860066</v>
      </c>
      <c r="T58" s="301">
        <f t="shared" si="7"/>
        <v>0.25774550851971911</v>
      </c>
      <c r="U58" s="301">
        <f t="shared" si="7"/>
        <v>0.17922856604894602</v>
      </c>
      <c r="V58" s="301">
        <f t="shared" si="7"/>
        <v>0.15500618417676262</v>
      </c>
      <c r="W58" s="301">
        <f t="shared" si="7"/>
        <v>0.17418847299133011</v>
      </c>
      <c r="X58" s="301">
        <f t="shared" si="7"/>
        <v>9.93816196723145E-2</v>
      </c>
      <c r="Y58" s="301">
        <f t="shared" si="7"/>
        <v>0.12514599906502319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0.2446244527586211</v>
      </c>
      <c r="C60" s="301">
        <f t="shared" si="9"/>
        <v>0.30235501109501672</v>
      </c>
      <c r="D60" s="301">
        <f t="shared" si="9"/>
        <v>0.28369825254751135</v>
      </c>
      <c r="E60" s="301">
        <f t="shared" si="9"/>
        <v>0.26938736134821423</v>
      </c>
      <c r="F60" s="301">
        <f t="shared" si="9"/>
        <v>0.32356022331074724</v>
      </c>
      <c r="G60" s="301">
        <f t="shared" si="9"/>
        <v>0.33921170904962833</v>
      </c>
      <c r="H60" s="301">
        <f t="shared" si="9"/>
        <v>0.37684820962012772</v>
      </c>
      <c r="I60" s="301">
        <f t="shared" si="9"/>
        <v>0.31500218395847729</v>
      </c>
      <c r="J60" s="301">
        <f t="shared" si="9"/>
        <v>0.32924056113567862</v>
      </c>
      <c r="K60" s="301">
        <f t="shared" si="9"/>
        <v>0.456672272478504</v>
      </c>
      <c r="L60" s="301">
        <f t="shared" si="9"/>
        <v>0.42002491184422919</v>
      </c>
      <c r="M60" s="301">
        <f t="shared" si="9"/>
        <v>0.45184051566358663</v>
      </c>
      <c r="N60" s="301">
        <f t="shared" si="9"/>
        <v>0.54057508620145389</v>
      </c>
      <c r="O60" s="301">
        <f t="shared" si="9"/>
        <v>0.64946821956186263</v>
      </c>
      <c r="P60" s="301">
        <f t="shared" si="9"/>
        <v>0.6966633334938539</v>
      </c>
      <c r="Q60" s="301">
        <f t="shared" si="9"/>
        <v>0.7390887303682524</v>
      </c>
      <c r="R60" s="301">
        <f t="shared" si="9"/>
        <v>0.71074105602990434</v>
      </c>
      <c r="S60" s="301">
        <f t="shared" si="9"/>
        <v>0.6863041510768948</v>
      </c>
      <c r="T60" s="301">
        <f t="shared" si="9"/>
        <v>0.66510918164992339</v>
      </c>
      <c r="U60" s="301">
        <f t="shared" si="9"/>
        <v>0.76317758908569644</v>
      </c>
      <c r="V60" s="301">
        <f t="shared" si="9"/>
        <v>0.79505478455250933</v>
      </c>
      <c r="W60" s="301">
        <f t="shared" si="9"/>
        <v>0.77058822091202239</v>
      </c>
      <c r="X60" s="301">
        <f t="shared" si="9"/>
        <v>0.85351569594290833</v>
      </c>
      <c r="Y60" s="301">
        <f t="shared" si="9"/>
        <v>0.80618267056749748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0.18544701098551722</v>
      </c>
      <c r="C61" s="302">
        <f t="shared" si="10"/>
        <v>0.24849351490314994</v>
      </c>
      <c r="D61" s="302">
        <f t="shared" si="10"/>
        <v>0.22829338858152359</v>
      </c>
      <c r="E61" s="302">
        <f t="shared" si="10"/>
        <v>0.21255032299947399</v>
      </c>
      <c r="F61" s="302">
        <f t="shared" si="10"/>
        <v>0.27177654248997035</v>
      </c>
      <c r="G61" s="302">
        <f t="shared" si="10"/>
        <v>0.28908748945903256</v>
      </c>
      <c r="H61" s="302">
        <f t="shared" si="10"/>
        <v>0.33029188263060932</v>
      </c>
      <c r="I61" s="302">
        <f t="shared" si="10"/>
        <v>0.26277263387137784</v>
      </c>
      <c r="J61" s="302">
        <f t="shared" si="10"/>
        <v>0.27918700955215436</v>
      </c>
      <c r="K61" s="302">
        <f t="shared" si="10"/>
        <v>0.4187885933775326</v>
      </c>
      <c r="L61" s="302">
        <f t="shared" si="10"/>
        <v>0.37953328895464045</v>
      </c>
      <c r="M61" s="302">
        <f t="shared" si="10"/>
        <v>0.41467652980322356</v>
      </c>
      <c r="N61" s="302">
        <f t="shared" si="10"/>
        <v>0.51048493067381562</v>
      </c>
      <c r="O61" s="302">
        <f t="shared" si="10"/>
        <v>0.62713837169316822</v>
      </c>
      <c r="P61" s="302">
        <f t="shared" si="10"/>
        <v>0.67826562043055072</v>
      </c>
      <c r="Q61" s="302">
        <f t="shared" si="10"/>
        <v>0.72359806726480291</v>
      </c>
      <c r="R61" s="302">
        <f t="shared" si="10"/>
        <v>0.6931195183760438</v>
      </c>
      <c r="S61" s="302">
        <f t="shared" si="10"/>
        <v>0.66690766729797379</v>
      </c>
      <c r="T61" s="302">
        <f t="shared" si="10"/>
        <v>0.64422799888114091</v>
      </c>
      <c r="U61" s="302">
        <f t="shared" si="10"/>
        <v>0.74865743520775396</v>
      </c>
      <c r="V61" s="302">
        <f t="shared" si="10"/>
        <v>0.78249700040070946</v>
      </c>
      <c r="W61" s="302">
        <f t="shared" si="10"/>
        <v>0.75647638881207013</v>
      </c>
      <c r="X61" s="302">
        <f t="shared" si="10"/>
        <v>0.84546432086307266</v>
      </c>
      <c r="Y61" s="302">
        <f t="shared" si="10"/>
        <v>0.79604400124880903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5.9177441773103877E-2</v>
      </c>
      <c r="C62" s="302">
        <f t="shared" si="11"/>
        <v>5.3861496191866823E-2</v>
      </c>
      <c r="D62" s="302">
        <f t="shared" si="11"/>
        <v>5.5404863965987761E-2</v>
      </c>
      <c r="E62" s="302">
        <f t="shared" si="11"/>
        <v>5.6837038348740258E-2</v>
      </c>
      <c r="F62" s="302">
        <f t="shared" si="11"/>
        <v>5.1783680820776848E-2</v>
      </c>
      <c r="G62" s="302">
        <f t="shared" si="11"/>
        <v>5.0124219590595757E-2</v>
      </c>
      <c r="H62" s="302">
        <f t="shared" si="11"/>
        <v>4.6556326989518372E-2</v>
      </c>
      <c r="I62" s="302">
        <f t="shared" si="11"/>
        <v>5.2229550087099466E-2</v>
      </c>
      <c r="J62" s="302">
        <f t="shared" si="11"/>
        <v>5.0053551583524293E-2</v>
      </c>
      <c r="K62" s="302">
        <f t="shared" si="11"/>
        <v>3.788367910097136E-2</v>
      </c>
      <c r="L62" s="302">
        <f t="shared" si="11"/>
        <v>4.0491622889588803E-2</v>
      </c>
      <c r="M62" s="302">
        <f t="shared" si="11"/>
        <v>3.7163985860363055E-2</v>
      </c>
      <c r="N62" s="302">
        <f t="shared" si="11"/>
        <v>3.0090155527638374E-2</v>
      </c>
      <c r="O62" s="302">
        <f t="shared" si="11"/>
        <v>2.2329847868694359E-2</v>
      </c>
      <c r="P62" s="302">
        <f t="shared" si="11"/>
        <v>1.8397713063303144E-2</v>
      </c>
      <c r="Q62" s="302">
        <f t="shared" si="11"/>
        <v>1.5490663103449485E-2</v>
      </c>
      <c r="R62" s="302">
        <f t="shared" si="11"/>
        <v>1.7621537653860587E-2</v>
      </c>
      <c r="S62" s="302">
        <f t="shared" si="11"/>
        <v>1.9396483778921007E-2</v>
      </c>
      <c r="T62" s="302">
        <f t="shared" si="11"/>
        <v>2.088118276878248E-2</v>
      </c>
      <c r="U62" s="302">
        <f t="shared" si="11"/>
        <v>1.4520153877942442E-2</v>
      </c>
      <c r="V62" s="302">
        <f t="shared" si="11"/>
        <v>1.2557784151799921E-2</v>
      </c>
      <c r="W62" s="302">
        <f t="shared" si="11"/>
        <v>1.4111832099952284E-2</v>
      </c>
      <c r="X62" s="302">
        <f t="shared" si="11"/>
        <v>8.0513750798356272E-3</v>
      </c>
      <c r="Y62" s="302">
        <f t="shared" si="11"/>
        <v>1.0138669318688462E-2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0.79107056187242586</v>
      </c>
      <c r="C69" s="322">
        <f>IF(C$5=0,0,C$5/WWP_fec!C$5)</f>
        <v>0.55016457812816888</v>
      </c>
      <c r="D69" s="322">
        <f>IF(D$5=0,0,D$5/WWP_fec!D$5)</f>
        <v>0.58858935188483086</v>
      </c>
      <c r="E69" s="322">
        <f>IF(E$5=0,0,E$5/WWP_fec!E$5)</f>
        <v>0.61449194949983632</v>
      </c>
      <c r="F69" s="322">
        <f>IF(F$5=0,0,F$5/WWP_fec!F$5)</f>
        <v>0.48035030664675266</v>
      </c>
      <c r="G69" s="322">
        <f>IF(G$5=0,0,G$5/WWP_fec!G$5)</f>
        <v>0.44617847926152493</v>
      </c>
      <c r="H69" s="322">
        <f>IF(H$5=0,0,H$5/WWP_fec!H$5)</f>
        <v>0.39002685957484096</v>
      </c>
      <c r="I69" s="322">
        <f>IF(I$5=0,0,I$5/WWP_fec!I$5)</f>
        <v>0.49868556156332461</v>
      </c>
      <c r="J69" s="322">
        <f>IF(J$5=0,0,J$5/WWP_fec!J$5)</f>
        <v>0.48936906878400094</v>
      </c>
      <c r="K69" s="322">
        <f>IF(K$5=0,0,K$5/WWP_fec!K$5)</f>
        <v>0.30145953715612872</v>
      </c>
      <c r="L69" s="322">
        <f>IF(L$5=0,0,L$5/WWP_fec!L$5)</f>
        <v>0.34157525329248706</v>
      </c>
      <c r="M69" s="322">
        <f>IF(M$5=0,0,M$5/WWP_fec!M$5)</f>
        <v>0.30775964422981417</v>
      </c>
      <c r="N69" s="322">
        <f>IF(N$5=0,0,N$5/WWP_fec!N$5)</f>
        <v>0.23447619722848639</v>
      </c>
      <c r="O69" s="322">
        <f>IF(O$5=0,0,O$5/WWP_fec!O$5)</f>
        <v>0.16622764043937591</v>
      </c>
      <c r="P69" s="322">
        <f>IF(P$5=0,0,P$5/WWP_fec!P$5)</f>
        <v>0.14526907836081401</v>
      </c>
      <c r="Q69" s="322">
        <f>IF(Q$5=0,0,Q$5/WWP_fec!Q$5)</f>
        <v>0.12489037937296044</v>
      </c>
      <c r="R69" s="322">
        <f>IF(R$5=0,0,R$5/WWP_fec!R$5)</f>
        <v>0.13850759610413615</v>
      </c>
      <c r="S69" s="322">
        <f>IF(S$5=0,0,S$5/WWP_fec!S$5)</f>
        <v>0.14715196018615281</v>
      </c>
      <c r="T69" s="322">
        <f>IF(T$5=0,0,T$5/WWP_fec!T$5)</f>
        <v>0.15677250740439491</v>
      </c>
      <c r="U69" s="322">
        <f>IF(U$5=0,0,U$5/WWP_fec!U$5)</f>
        <v>0.11700740008044148</v>
      </c>
      <c r="V69" s="322">
        <f>IF(V$5=0,0,V$5/WWP_fec!V$5)</f>
        <v>0.10479587368759713</v>
      </c>
      <c r="W69" s="322">
        <f>IF(W$5=0,0,W$5/WWP_fec!W$5)</f>
        <v>0.11642798736383224</v>
      </c>
      <c r="X69" s="322">
        <f>IF(X$5=0,0,X$5/WWP_fec!X$5)</f>
        <v>8.3184351976159004E-2</v>
      </c>
      <c r="Y69" s="322">
        <f>IF(Y$5=0,0,Y$5/WWP_fec!Y$5)</f>
        <v>9.6524202022957306E-2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0.96372670899845525</v>
      </c>
      <c r="C74" s="336">
        <f>IF(C$10=0,0,C$10/WWP_fec!C$10)</f>
        <v>0.9526507321840344</v>
      </c>
      <c r="D74" s="336">
        <f>IF(D$10=0,0,D$10/WWP_fec!D$10)</f>
        <v>0.94903429948265605</v>
      </c>
      <c r="E74" s="336">
        <f>IF(E$10=0,0,E$10/WWP_fec!E$10)</f>
        <v>0.8471874040331725</v>
      </c>
      <c r="F74" s="336">
        <f>IF(F$10=0,0,F$10/WWP_fec!F$10)</f>
        <v>0.91595880050824852</v>
      </c>
      <c r="G74" s="336">
        <f>IF(G$10=0,0,G$10/WWP_fec!G$10)</f>
        <v>1.0002806177982482</v>
      </c>
      <c r="H74" s="336">
        <f>IF(H$10=0,0,H$10/WWP_fec!H$10)</f>
        <v>1.0638869712487913</v>
      </c>
      <c r="I74" s="336">
        <f>IF(I$10=0,0,I$10/WWP_fec!I$10)</f>
        <v>1.0492205333841336</v>
      </c>
      <c r="J74" s="336">
        <f>IF(J$10=0,0,J$10/WWP_fec!J$10)</f>
        <v>1.4552035409420061</v>
      </c>
      <c r="K74" s="336">
        <f>IF(K$10=0,0,K$10/WWP_fec!K$10)</f>
        <v>1.489803173693987</v>
      </c>
      <c r="L74" s="336">
        <f>IF(L$10=0,0,L$10/WWP_fec!L$10)</f>
        <v>1.7685976206559011</v>
      </c>
      <c r="M74" s="336">
        <f>IF(M$10=0,0,M$10/WWP_fec!M$10)</f>
        <v>1.8310854550671887</v>
      </c>
      <c r="N74" s="336">
        <f>IF(N$10=0,0,N$10/WWP_fec!N$10)</f>
        <v>1.5342094244354927</v>
      </c>
      <c r="O74" s="336">
        <f>IF(O$10=0,0,O$10/WWP_fec!O$10)</f>
        <v>1.0055857584199719</v>
      </c>
      <c r="P74" s="336">
        <f>IF(P$10=0,0,P$10/WWP_fec!P$10)</f>
        <v>0.97086248892755</v>
      </c>
      <c r="Q74" s="336">
        <f>IF(Q$10=0,0,Q$10/WWP_fec!Q$10)</f>
        <v>0.79277721066348938</v>
      </c>
      <c r="R74" s="336">
        <f>IF(R$10=0,0,R$10/WWP_fec!R$10)</f>
        <v>0.86739887194937204</v>
      </c>
      <c r="S74" s="336">
        <f>IF(S$10=0,0,S$10/WWP_fec!S$10)</f>
        <v>0.94146518015666025</v>
      </c>
      <c r="T74" s="336">
        <f>IF(T$10=0,0,T$10/WWP_fec!T$10)</f>
        <v>1.0125971821349748</v>
      </c>
      <c r="U74" s="336">
        <f>IF(U$10=0,0,U$10/WWP_fec!U$10)</f>
        <v>0.59487942607813071</v>
      </c>
      <c r="V74" s="336">
        <f>IF(V$10=0,0,V$10/WWP_fec!V$10)</f>
        <v>0.4577610129552957</v>
      </c>
      <c r="W74" s="336">
        <f>IF(W$10=0,0,W$10/WWP_fec!W$10)</f>
        <v>0.56311948843831316</v>
      </c>
      <c r="X74" s="336">
        <f>IF(X$10=0,0,X$10/WWP_fec!X$10)</f>
        <v>0.41379009614507478</v>
      </c>
      <c r="Y74" s="336">
        <f>IF(Y$10=0,0,Y$10/WWP_fec!Y$10)</f>
        <v>0.73091530372499158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0.94436440425190249</v>
      </c>
      <c r="C75" s="349">
        <f>IF(C$16=0,0,C$16/WWP_fec!C$16)</f>
        <v>0.57139290709852464</v>
      </c>
      <c r="D75" s="349">
        <f>IF(D$16=0,0,D$16/WWP_fec!D$16)</f>
        <v>0.65229203526238966</v>
      </c>
      <c r="E75" s="349">
        <f>IF(E$16=0,0,E$16/WWP_fec!E$16)</f>
        <v>0.72340030112822928</v>
      </c>
      <c r="F75" s="349">
        <f>IF(F$16=0,0,F$16/WWP_fec!F$16)</f>
        <v>0.48921559520179675</v>
      </c>
      <c r="G75" s="349">
        <f>IF(G$16=0,0,G$16/WWP_fec!G$16)</f>
        <v>0.42905948321137999</v>
      </c>
      <c r="H75" s="349">
        <f>IF(H$16=0,0,H$16/WWP_fec!H$16)</f>
        <v>0.33839741777687354</v>
      </c>
      <c r="I75" s="349">
        <f>IF(I$16=0,0,I$16/WWP_fec!I$16)</f>
        <v>0.50475977766183799</v>
      </c>
      <c r="J75" s="349">
        <f>IF(J$16=0,0,J$16/WWP_fec!J$16)</f>
        <v>0.44753099510218303</v>
      </c>
      <c r="K75" s="349">
        <f>IF(K$16=0,0,K$16/WWP_fec!K$16)</f>
        <v>0.19643077940868869</v>
      </c>
      <c r="L75" s="349">
        <f>IF(L$16=0,0,L$16/WWP_fec!L$16)</f>
        <v>0.23291302089240074</v>
      </c>
      <c r="M75" s="349">
        <f>IF(M$16=0,0,M$16/WWP_fec!M$16)</f>
        <v>0.19006161621211407</v>
      </c>
      <c r="N75" s="349">
        <f>IF(N$16=0,0,N$16/WWP_fec!N$16)</f>
        <v>0.11689039685920699</v>
      </c>
      <c r="O75" s="349">
        <f>IF(O$16=0,0,O$16/WWP_fec!O$16)</f>
        <v>6.1504891020374423E-2</v>
      </c>
      <c r="P75" s="349">
        <f>IF(P$16=0,0,P$16/WWP_fec!P$16)</f>
        <v>4.3504598322616807E-2</v>
      </c>
      <c r="Q75" s="349">
        <f>IF(Q$16=0,0,Q$16/WWP_fec!Q$16)</f>
        <v>3.1322701935674692E-2</v>
      </c>
      <c r="R75" s="349">
        <f>IF(R$16=0,0,R$16/WWP_fec!R$16)</f>
        <v>3.9843532052667441E-2</v>
      </c>
      <c r="S75" s="349">
        <f>IF(S$16=0,0,S$16/WWP_fec!S$16)</f>
        <v>4.6577053686673815E-2</v>
      </c>
      <c r="T75" s="349">
        <f>IF(T$16=0,0,T$16/WWP_fec!T$16)</f>
        <v>5.3679989022202834E-2</v>
      </c>
      <c r="U75" s="349">
        <f>IF(U$16=0,0,U$16/WWP_fec!U$16)</f>
        <v>2.7707788298889011E-2</v>
      </c>
      <c r="V75" s="349">
        <f>IF(V$16=0,0,V$16/WWP_fec!V$16)</f>
        <v>2.1511373655779931E-2</v>
      </c>
      <c r="W75" s="349">
        <f>IF(W$16=0,0,W$16/WWP_fec!W$16)</f>
        <v>2.684752422706646E-2</v>
      </c>
      <c r="X75" s="349">
        <f>IF(X$16=0,0,X$16/WWP_fec!X$16)</f>
        <v>1.0535196522199633E-2</v>
      </c>
      <c r="Y75" s="349">
        <f>IF(Y$16=0,0,Y$16/WWP_fec!Y$16)</f>
        <v>1.5264906701801226E-2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1.7832996676596886</v>
      </c>
      <c r="C77" s="349">
        <f>IF(C$28=0,0,C$28/WWP_fec!C$28)</f>
        <v>1.5308474568918384</v>
      </c>
      <c r="D77" s="349">
        <f>IF(D$28=0,0,D$28/WWP_fec!D$28)</f>
        <v>1.5509715808680604</v>
      </c>
      <c r="E77" s="349">
        <f>IF(E$28=0,0,E$28/WWP_fec!E$28)</f>
        <v>1.5711187389153067</v>
      </c>
      <c r="F77" s="349">
        <f>IF(F$28=0,0,F$28/WWP_fec!F$28)</f>
        <v>1.4489878954878663</v>
      </c>
      <c r="G77" s="349">
        <f>IF(G$28=0,0,G$28/WWP_fec!G$28)</f>
        <v>1.3932811937104701</v>
      </c>
      <c r="H77" s="349">
        <f>IF(H$28=0,0,H$28/WWP_fec!H$28)</f>
        <v>1.3460343254189968</v>
      </c>
      <c r="I77" s="349">
        <f>IF(I$28=0,0,I$28/WWP_fec!I$28)</f>
        <v>1.4406154360037999</v>
      </c>
      <c r="J77" s="349">
        <f>IF(J$28=0,0,J$28/WWP_fec!J$28)</f>
        <v>1.420870238196118</v>
      </c>
      <c r="K77" s="349">
        <f>IF(K$28=0,0,K$28/WWP_fec!K$28)</f>
        <v>1.2282020096570219</v>
      </c>
      <c r="L77" s="349">
        <f>IF(L$28=0,0,L$28/WWP_fec!L$28)</f>
        <v>1.2458823760214977</v>
      </c>
      <c r="M77" s="349">
        <f>IF(M$28=0,0,M$28/WWP_fec!M$28)</f>
        <v>1.2102013564204122</v>
      </c>
      <c r="N77" s="349">
        <f>IF(N$28=0,0,N$28/WWP_fec!N$28)</f>
        <v>1.1539464054598889</v>
      </c>
      <c r="O77" s="349">
        <f>IF(O$28=0,0,O$28/WWP_fec!O$28)</f>
        <v>1.0456454379657725</v>
      </c>
      <c r="P77" s="349">
        <f>IF(P$28=0,0,P$28/WWP_fec!P$28)</f>
        <v>1.0022049128121084</v>
      </c>
      <c r="Q77" s="349">
        <f>IF(Q$28=0,0,Q$28/WWP_fec!Q$28)</f>
        <v>0.93857603424529934</v>
      </c>
      <c r="R77" s="349">
        <f>IF(R$28=0,0,R$28/WWP_fec!R$28)</f>
        <v>0.98493394681319568</v>
      </c>
      <c r="S77" s="349">
        <f>IF(S$28=0,0,S$28/WWP_fec!S$28)</f>
        <v>1.0009206140666149</v>
      </c>
      <c r="T77" s="349">
        <f>IF(T$28=0,0,T$28/WWP_fec!T$28)</f>
        <v>1.0189801299207082</v>
      </c>
      <c r="U77" s="349">
        <f>IF(U$28=0,0,U$28/WWP_fec!U$28)</f>
        <v>0.9289511471320514</v>
      </c>
      <c r="V77" s="349">
        <f>IF(V$28=0,0,V$28/WWP_fec!V$28)</f>
        <v>0.88820054607395926</v>
      </c>
      <c r="W77" s="349">
        <f>IF(W$28=0,0,W$28/WWP_fec!W$28)</f>
        <v>0.93687208014043788</v>
      </c>
      <c r="X77" s="349">
        <f>IF(X$28=0,0,X$28/WWP_fec!X$28)</f>
        <v>0.78606525116936132</v>
      </c>
      <c r="Y77" s="349">
        <f>IF(Y$28=0,0,Y$28/WWP_fec!Y$28)</f>
        <v>0.82585266972047788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LV: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1337.1214232291441</v>
      </c>
      <c r="C3" s="203">
        <v>1278.498124432334</v>
      </c>
      <c r="D3" s="203">
        <v>1444.5072805334801</v>
      </c>
      <c r="E3" s="203">
        <v>1599.188311607566</v>
      </c>
      <c r="F3" s="203">
        <v>1833.7125124476411</v>
      </c>
      <c r="G3" s="203">
        <v>2119.9397997724691</v>
      </c>
      <c r="H3" s="203">
        <v>2892.6113550184082</v>
      </c>
      <c r="I3" s="203">
        <v>3660.5184467353961</v>
      </c>
      <c r="J3" s="203">
        <v>3548.897655889501</v>
      </c>
      <c r="K3" s="203">
        <v>2426.3733068934221</v>
      </c>
      <c r="L3" s="203">
        <v>1574.2855382829091</v>
      </c>
      <c r="M3" s="203">
        <v>1821.801644890214</v>
      </c>
      <c r="N3" s="203">
        <v>2078.684681328034</v>
      </c>
      <c r="O3" s="203">
        <v>2174.8530174573789</v>
      </c>
      <c r="P3" s="203">
        <v>2184.354872862184</v>
      </c>
      <c r="Q3" s="203">
        <v>2231.9055360000002</v>
      </c>
      <c r="R3" s="203">
        <v>2049.6369307039108</v>
      </c>
      <c r="S3" s="203">
        <v>2299.925016925094</v>
      </c>
      <c r="T3" s="203">
        <v>2550.7959272813041</v>
      </c>
      <c r="U3" s="203">
        <v>2599.7075589651081</v>
      </c>
      <c r="V3" s="203">
        <v>2506.8617634015909</v>
      </c>
      <c r="W3" s="203">
        <v>2373.1922634459852</v>
      </c>
      <c r="X3" s="203">
        <v>2444.9229062186382</v>
      </c>
      <c r="Y3" s="203">
        <v>2945.1470115249831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2617.0768030464219</v>
      </c>
      <c r="C5" s="203">
        <v>2456.2830001586249</v>
      </c>
      <c r="D5" s="203">
        <v>2831.3611840537101</v>
      </c>
      <c r="E5" s="203">
        <v>2880.2123701166729</v>
      </c>
      <c r="F5" s="203">
        <v>3814.4127606580951</v>
      </c>
      <c r="G5" s="203">
        <v>3714.1139583670438</v>
      </c>
      <c r="H5" s="203">
        <v>5140.263131839185</v>
      </c>
      <c r="I5" s="203">
        <v>6590.1842959881942</v>
      </c>
      <c r="J5" s="203">
        <v>5289.8935211620974</v>
      </c>
      <c r="K5" s="203">
        <v>4606.4349679994766</v>
      </c>
      <c r="L5" s="203">
        <v>4270.1602970381709</v>
      </c>
      <c r="M5" s="203">
        <v>4806.5585003677179</v>
      </c>
      <c r="N5" s="203">
        <v>5030.276941424092</v>
      </c>
      <c r="O5" s="203">
        <v>4005.515261940513</v>
      </c>
      <c r="P5" s="203">
        <v>3426.339601076163</v>
      </c>
      <c r="Q5" s="203">
        <v>3517.3100432812548</v>
      </c>
      <c r="R5" s="203">
        <v>3467.213992658149</v>
      </c>
      <c r="S5" s="203">
        <v>3216.8249134764128</v>
      </c>
      <c r="T5" s="203">
        <v>4366.555950620148</v>
      </c>
      <c r="U5" s="203">
        <v>3309.4487767752889</v>
      </c>
      <c r="V5" s="203">
        <v>3160.4561419285369</v>
      </c>
      <c r="W5" s="203">
        <v>3060.307580659523</v>
      </c>
      <c r="X5" s="203">
        <v>3447.9935881632618</v>
      </c>
      <c r="Y5" s="203">
        <v>3915.4015948142878</v>
      </c>
      <c r="DA5" s="112" t="s">
        <v>3025</v>
      </c>
    </row>
    <row r="6" spans="1:105" ht="12" customHeight="1" x14ac:dyDescent="0.25">
      <c r="A6" s="154" t="s">
        <v>2112</v>
      </c>
      <c r="B6" s="338">
        <v>3271.346003808027</v>
      </c>
      <c r="C6" s="338">
        <v>3125.2911170094121</v>
      </c>
      <c r="D6" s="338">
        <v>3010.455903300423</v>
      </c>
      <c r="E6" s="338">
        <v>3302.848422188898</v>
      </c>
      <c r="F6" s="338">
        <v>4135.3304972032629</v>
      </c>
      <c r="G6" s="338">
        <v>4147.005439464454</v>
      </c>
      <c r="H6" s="338">
        <v>5568.3467372600053</v>
      </c>
      <c r="I6" s="338">
        <v>7088.0529422090194</v>
      </c>
      <c r="J6" s="338">
        <v>7114.3215622966991</v>
      </c>
      <c r="K6" s="338">
        <v>6953.6729976715951</v>
      </c>
      <c r="L6" s="338">
        <v>6790.1056974811936</v>
      </c>
      <c r="M6" s="338">
        <v>6787.1869619158961</v>
      </c>
      <c r="N6" s="338">
        <v>6626.5383972907921</v>
      </c>
      <c r="O6" s="338">
        <v>6568.0455774511092</v>
      </c>
      <c r="P6" s="338">
        <v>6414.2246945569896</v>
      </c>
      <c r="Q6" s="338">
        <v>6404.4782772607077</v>
      </c>
      <c r="R6" s="338">
        <v>6240.9109770703053</v>
      </c>
      <c r="S6" s="338">
        <v>6087.0900941761874</v>
      </c>
      <c r="T6" s="338">
        <v>7295.645838915214</v>
      </c>
      <c r="U6" s="338">
        <v>7132.0785387248116</v>
      </c>
      <c r="V6" s="338">
        <v>6968.5112385344109</v>
      </c>
      <c r="W6" s="338">
        <v>6968.5112385344109</v>
      </c>
      <c r="X6" s="338">
        <v>6804.9439383440103</v>
      </c>
      <c r="Y6" s="338">
        <v>6802.0252027787128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17.51241339178635</v>
      </c>
      <c r="D7" s="340">
        <v>48.732086481412381</v>
      </c>
      <c r="E7" s="340">
        <v>292.39251888847429</v>
      </c>
      <c r="F7" s="340">
        <v>996.04937520476722</v>
      </c>
      <c r="G7" s="340">
        <v>165.4958251553098</v>
      </c>
      <c r="H7" s="340">
        <v>1431.0877150918341</v>
      </c>
      <c r="I7" s="340">
        <v>1683.273505139415</v>
      </c>
      <c r="J7" s="340">
        <v>29.187355652977239</v>
      </c>
      <c r="K7" s="340">
        <v>0</v>
      </c>
      <c r="L7" s="340">
        <v>0</v>
      </c>
      <c r="M7" s="340">
        <v>0</v>
      </c>
      <c r="N7" s="340">
        <v>0</v>
      </c>
      <c r="O7" s="340">
        <v>105.0744803507181</v>
      </c>
      <c r="P7" s="340">
        <v>0</v>
      </c>
      <c r="Q7" s="340">
        <v>0</v>
      </c>
      <c r="R7" s="340">
        <v>0</v>
      </c>
      <c r="S7" s="340">
        <v>0</v>
      </c>
      <c r="T7" s="340">
        <v>1218.3021620353099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163.56730019040106</v>
      </c>
      <c r="D8" s="342">
        <f t="shared" si="0"/>
        <v>163.56730019040151</v>
      </c>
      <c r="E8" s="342">
        <f t="shared" si="0"/>
        <v>0</v>
      </c>
      <c r="F8" s="342">
        <f t="shared" si="0"/>
        <v>163.56730019040242</v>
      </c>
      <c r="G8" s="342">
        <f t="shared" si="0"/>
        <v>153.82088289411877</v>
      </c>
      <c r="H8" s="342">
        <f t="shared" si="0"/>
        <v>9.7464172962827433</v>
      </c>
      <c r="I8" s="342">
        <f t="shared" si="0"/>
        <v>163.5673001904006</v>
      </c>
      <c r="J8" s="342">
        <f t="shared" si="0"/>
        <v>2.9187355652975384</v>
      </c>
      <c r="K8" s="342">
        <f t="shared" si="0"/>
        <v>160.64856462510397</v>
      </c>
      <c r="L8" s="342">
        <f t="shared" si="0"/>
        <v>163.56730019040151</v>
      </c>
      <c r="M8" s="342">
        <f t="shared" si="0"/>
        <v>2.9187355652975384</v>
      </c>
      <c r="N8" s="342">
        <f t="shared" si="0"/>
        <v>160.64856462510397</v>
      </c>
      <c r="O8" s="342">
        <f t="shared" si="0"/>
        <v>163.5673001904006</v>
      </c>
      <c r="P8" s="342">
        <f t="shared" si="0"/>
        <v>153.82088289411968</v>
      </c>
      <c r="Q8" s="342">
        <f t="shared" si="0"/>
        <v>9.7464172962818338</v>
      </c>
      <c r="R8" s="342">
        <f t="shared" si="0"/>
        <v>163.56730019040242</v>
      </c>
      <c r="S8" s="342">
        <f t="shared" si="0"/>
        <v>153.82088289411786</v>
      </c>
      <c r="T8" s="342">
        <f t="shared" si="0"/>
        <v>9.7464172962836528</v>
      </c>
      <c r="U8" s="342">
        <f t="shared" si="0"/>
        <v>163.56730019040242</v>
      </c>
      <c r="V8" s="342">
        <f t="shared" si="0"/>
        <v>163.5673001904006</v>
      </c>
      <c r="W8" s="342">
        <f t="shared" si="0"/>
        <v>0</v>
      </c>
      <c r="X8" s="342">
        <f t="shared" si="0"/>
        <v>163.5673001904006</v>
      </c>
      <c r="Y8" s="342">
        <f t="shared" si="0"/>
        <v>2.9187355652975384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654.26920076160513</v>
      </c>
      <c r="C9" s="343">
        <f t="shared" si="1"/>
        <v>669.00811685078725</v>
      </c>
      <c r="D9" s="343">
        <f t="shared" si="1"/>
        <v>179.09471924671288</v>
      </c>
      <c r="E9" s="343">
        <f t="shared" si="1"/>
        <v>422.63605207222508</v>
      </c>
      <c r="F9" s="343">
        <f t="shared" si="1"/>
        <v>320.91773654516783</v>
      </c>
      <c r="G9" s="343">
        <f t="shared" si="1"/>
        <v>432.89148109741018</v>
      </c>
      <c r="H9" s="343">
        <f t="shared" si="1"/>
        <v>428.08360542082028</v>
      </c>
      <c r="I9" s="343">
        <f t="shared" si="1"/>
        <v>497.86864622082521</v>
      </c>
      <c r="J9" s="343">
        <f t="shared" si="1"/>
        <v>1824.4280411346017</v>
      </c>
      <c r="K9" s="343">
        <f t="shared" si="1"/>
        <v>2347.2380296721185</v>
      </c>
      <c r="L9" s="343">
        <f t="shared" si="1"/>
        <v>2519.9454004430227</v>
      </c>
      <c r="M9" s="343">
        <f t="shared" si="1"/>
        <v>1980.6284615481782</v>
      </c>
      <c r="N9" s="343">
        <f t="shared" si="1"/>
        <v>1596.2614558667001</v>
      </c>
      <c r="O9" s="343">
        <f t="shared" si="1"/>
        <v>2562.5303155105962</v>
      </c>
      <c r="P9" s="343">
        <f t="shared" si="1"/>
        <v>2987.8850934808265</v>
      </c>
      <c r="Q9" s="343">
        <f t="shared" si="1"/>
        <v>2887.1682339794529</v>
      </c>
      <c r="R9" s="343">
        <f t="shared" si="1"/>
        <v>2773.6969844121563</v>
      </c>
      <c r="S9" s="343">
        <f t="shared" si="1"/>
        <v>2870.2651806997746</v>
      </c>
      <c r="T9" s="343">
        <f t="shared" si="1"/>
        <v>2929.089888295066</v>
      </c>
      <c r="U9" s="343">
        <f t="shared" si="1"/>
        <v>3822.6297619495226</v>
      </c>
      <c r="V9" s="343">
        <f t="shared" si="1"/>
        <v>3808.055096605874</v>
      </c>
      <c r="W9" s="343">
        <f t="shared" si="1"/>
        <v>3908.203657874888</v>
      </c>
      <c r="X9" s="343">
        <f t="shared" si="1"/>
        <v>3356.9503501807485</v>
      </c>
      <c r="Y9" s="343">
        <f t="shared" si="1"/>
        <v>2886.623607964425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41.602923473774723</v>
      </c>
      <c r="C12" s="210">
        <v>42.780481513327558</v>
      </c>
      <c r="D12" s="210">
        <v>50.210490111779997</v>
      </c>
      <c r="E12" s="210">
        <v>54.880481513327567</v>
      </c>
      <c r="F12" s="210">
        <v>67.171539122957782</v>
      </c>
      <c r="G12" s="210">
        <v>68.943250214961225</v>
      </c>
      <c r="H12" s="210">
        <v>83.185984522785603</v>
      </c>
      <c r="I12" s="210">
        <v>93.720464316423133</v>
      </c>
      <c r="J12" s="210">
        <v>71.354428202923529</v>
      </c>
      <c r="K12" s="210">
        <v>55.34608770421346</v>
      </c>
      <c r="L12" s="210">
        <v>56.477558039552747</v>
      </c>
      <c r="M12" s="210">
        <v>67.94127257093713</v>
      </c>
      <c r="N12" s="210">
        <v>78.151676698194365</v>
      </c>
      <c r="O12" s="210">
        <v>71.347807394669132</v>
      </c>
      <c r="P12" s="210">
        <v>58.87833190025799</v>
      </c>
      <c r="Q12" s="210">
        <v>55.034393809114249</v>
      </c>
      <c r="R12" s="210">
        <v>57.180051590713738</v>
      </c>
      <c r="S12" s="210">
        <v>55.168325374305937</v>
      </c>
      <c r="T12" s="210">
        <v>92.707861631655888</v>
      </c>
      <c r="U12" s="210">
        <v>68.993646460831187</v>
      </c>
      <c r="V12" s="210">
        <v>60.163268403896843</v>
      </c>
      <c r="W12" s="210">
        <v>59.284537273681288</v>
      </c>
      <c r="X12" s="210">
        <v>59.123229075044698</v>
      </c>
      <c r="Y12" s="210">
        <v>59.786039753141253</v>
      </c>
      <c r="DA12" s="109" t="s">
        <v>3029</v>
      </c>
    </row>
    <row r="13" spans="1:105" ht="12" customHeight="1" x14ac:dyDescent="0.25">
      <c r="A13" s="24" t="s">
        <v>28</v>
      </c>
      <c r="B13" s="213">
        <v>2.0393809114359409</v>
      </c>
      <c r="C13" s="213">
        <v>1.3595872742906281</v>
      </c>
      <c r="D13" s="213">
        <v>1.3595872742906281</v>
      </c>
      <c r="E13" s="213">
        <v>1.2524505588993979</v>
      </c>
      <c r="F13" s="213">
        <v>1.2524505588993979</v>
      </c>
      <c r="G13" s="213">
        <v>1.2524505588993979</v>
      </c>
      <c r="H13" s="213">
        <v>1.2524505588993979</v>
      </c>
      <c r="I13" s="213">
        <v>1.2524505588993979</v>
      </c>
      <c r="J13" s="213">
        <v>0.62622527944969908</v>
      </c>
      <c r="K13" s="213">
        <v>0</v>
      </c>
      <c r="L13" s="213">
        <v>0.62622527944969908</v>
      </c>
      <c r="M13" s="213">
        <v>0.62622527944969908</v>
      </c>
      <c r="N13" s="213">
        <v>0.62622527944969908</v>
      </c>
      <c r="O13" s="213">
        <v>0.57463456577815986</v>
      </c>
      <c r="P13" s="213">
        <v>0.81719690455717964</v>
      </c>
      <c r="Q13" s="213">
        <v>0.2400687876182287</v>
      </c>
      <c r="R13" s="213">
        <v>0.72012037833190023</v>
      </c>
      <c r="S13" s="213">
        <v>0.35520206362854678</v>
      </c>
      <c r="T13" s="213">
        <v>0.54144453998280306</v>
      </c>
      <c r="U13" s="213">
        <v>0.34049871023215822</v>
      </c>
      <c r="V13" s="213">
        <v>0.16414445399828029</v>
      </c>
      <c r="W13" s="213">
        <v>0.19286328460877039</v>
      </c>
      <c r="X13" s="213">
        <v>0.21478933791917459</v>
      </c>
      <c r="Y13" s="213">
        <v>6.7325881341358557E-2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13.130524505588991</v>
      </c>
      <c r="C14" s="204">
        <f t="shared" si="2"/>
        <v>11.082717110920033</v>
      </c>
      <c r="D14" s="204">
        <f t="shared" si="2"/>
        <v>13.184092863284606</v>
      </c>
      <c r="E14" s="204">
        <f t="shared" si="2"/>
        <v>11.118314703353393</v>
      </c>
      <c r="F14" s="204">
        <f t="shared" si="2"/>
        <v>17.185038693035253</v>
      </c>
      <c r="G14" s="204">
        <f t="shared" si="2"/>
        <v>16.99097162510748</v>
      </c>
      <c r="H14" s="204">
        <f t="shared" si="2"/>
        <v>20.28744625967326</v>
      </c>
      <c r="I14" s="204">
        <f t="shared" si="2"/>
        <v>34.495356835769556</v>
      </c>
      <c r="J14" s="204">
        <f t="shared" si="2"/>
        <v>23.377042132416154</v>
      </c>
      <c r="K14" s="204">
        <f t="shared" si="2"/>
        <v>21.274720550300941</v>
      </c>
      <c r="L14" s="204">
        <f t="shared" si="2"/>
        <v>16.143078245915738</v>
      </c>
      <c r="M14" s="204">
        <f t="shared" si="2"/>
        <v>28.258985382631121</v>
      </c>
      <c r="N14" s="204">
        <f t="shared" si="2"/>
        <v>31.332674118658634</v>
      </c>
      <c r="O14" s="204">
        <f t="shared" si="2"/>
        <v>30.553912295786748</v>
      </c>
      <c r="P14" s="204">
        <f t="shared" si="2"/>
        <v>23.449957007738607</v>
      </c>
      <c r="Q14" s="204">
        <f t="shared" si="2"/>
        <v>20.405331040412719</v>
      </c>
      <c r="R14" s="204">
        <f t="shared" si="2"/>
        <v>21.493035253654337</v>
      </c>
      <c r="S14" s="204">
        <f t="shared" si="2"/>
        <v>22.525881341358541</v>
      </c>
      <c r="T14" s="204">
        <f t="shared" si="2"/>
        <v>19.801805674978503</v>
      </c>
      <c r="U14" s="204">
        <f t="shared" si="2"/>
        <v>18.451332760103181</v>
      </c>
      <c r="V14" s="204">
        <f t="shared" si="2"/>
        <v>20.655546001719689</v>
      </c>
      <c r="W14" s="204">
        <f t="shared" si="2"/>
        <v>18.473516766981941</v>
      </c>
      <c r="X14" s="204">
        <f t="shared" si="2"/>
        <v>24.671195184866733</v>
      </c>
      <c r="Y14" s="204">
        <f t="shared" si="2"/>
        <v>24.288993981083401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1.0877042132416159</v>
      </c>
      <c r="C16" s="204">
        <v>0</v>
      </c>
      <c r="D16" s="204">
        <v>0</v>
      </c>
      <c r="E16" s="204">
        <v>0</v>
      </c>
      <c r="F16" s="204">
        <v>1.0877042132416159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1.0877042132416159</v>
      </c>
      <c r="N16" s="204">
        <v>1.0877042132416159</v>
      </c>
      <c r="O16" s="204">
        <v>1.0877042132416159</v>
      </c>
      <c r="P16" s="204">
        <v>1.0877042132416159</v>
      </c>
      <c r="Q16" s="204">
        <v>1.0877042132416159</v>
      </c>
      <c r="R16" s="204">
        <v>2.1754084264832332</v>
      </c>
      <c r="S16" s="204">
        <v>3.418658641444539</v>
      </c>
      <c r="T16" s="204">
        <v>2.611607910576097</v>
      </c>
      <c r="U16" s="204">
        <v>1.7337919174548591</v>
      </c>
      <c r="V16" s="204">
        <v>2.516938950988822</v>
      </c>
      <c r="W16" s="204">
        <v>2.3984522785898532</v>
      </c>
      <c r="X16" s="204">
        <v>2.695356835769561</v>
      </c>
      <c r="Y16" s="204">
        <v>3.60146173688736</v>
      </c>
      <c r="DA16" s="71" t="s">
        <v>3032</v>
      </c>
    </row>
    <row r="17" spans="1:105" ht="12" customHeight="1" x14ac:dyDescent="0.25">
      <c r="A17" s="18" t="s">
        <v>71</v>
      </c>
      <c r="B17" s="204">
        <v>9.1337059329320702</v>
      </c>
      <c r="C17" s="204">
        <v>9.1337059329320702</v>
      </c>
      <c r="D17" s="204">
        <v>11.163456577815991</v>
      </c>
      <c r="E17" s="204">
        <v>10.14858125537403</v>
      </c>
      <c r="F17" s="204">
        <v>13.193121238177129</v>
      </c>
      <c r="G17" s="204">
        <v>14.20799656061909</v>
      </c>
      <c r="H17" s="204">
        <v>18.267497850386931</v>
      </c>
      <c r="I17" s="204">
        <v>32.475408426483227</v>
      </c>
      <c r="J17" s="204">
        <v>22.326827171109191</v>
      </c>
      <c r="K17" s="204">
        <v>19.2822871883061</v>
      </c>
      <c r="L17" s="204">
        <v>14.20799656061909</v>
      </c>
      <c r="M17" s="204">
        <v>24.356491831470329</v>
      </c>
      <c r="N17" s="204">
        <v>28.41599312123817</v>
      </c>
      <c r="O17" s="204">
        <v>28.41599312123817</v>
      </c>
      <c r="P17" s="204">
        <v>21.312037833190029</v>
      </c>
      <c r="Q17" s="204">
        <v>18.26741186586414</v>
      </c>
      <c r="R17" s="204">
        <v>18.26741186586414</v>
      </c>
      <c r="S17" s="204">
        <v>18.64488392089423</v>
      </c>
      <c r="T17" s="204">
        <v>16.518830610490109</v>
      </c>
      <c r="U17" s="204">
        <v>15.94041272570937</v>
      </c>
      <c r="V17" s="204">
        <v>17.923387790197761</v>
      </c>
      <c r="W17" s="204">
        <v>15.80834049871023</v>
      </c>
      <c r="X17" s="204">
        <v>21.637661220980231</v>
      </c>
      <c r="Y17" s="204">
        <v>20.210834049871021</v>
      </c>
      <c r="DA17" s="71" t="s">
        <v>3033</v>
      </c>
    </row>
    <row r="18" spans="1:105" ht="12" customHeight="1" x14ac:dyDescent="0.25">
      <c r="A18" s="18" t="s">
        <v>32</v>
      </c>
      <c r="B18" s="204">
        <v>2.9091143594153048</v>
      </c>
      <c r="C18" s="204">
        <v>0.96973344797936367</v>
      </c>
      <c r="D18" s="204">
        <v>0.96973344797936367</v>
      </c>
      <c r="E18" s="204">
        <v>0.96973344797936367</v>
      </c>
      <c r="F18" s="204">
        <v>0.96973344797936367</v>
      </c>
      <c r="G18" s="204">
        <v>0.96973344797936367</v>
      </c>
      <c r="H18" s="204">
        <v>0.96973344797936367</v>
      </c>
      <c r="I18" s="204">
        <v>0.96973344797936367</v>
      </c>
      <c r="J18" s="204">
        <v>0</v>
      </c>
      <c r="K18" s="204">
        <v>0</v>
      </c>
      <c r="L18" s="204">
        <v>0.96973344797936367</v>
      </c>
      <c r="M18" s="204">
        <v>0.96973344797936367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7.3688736027515037E-2</v>
      </c>
      <c r="T18" s="204">
        <v>4.368013757523645E-2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3034</v>
      </c>
    </row>
    <row r="19" spans="1:105" ht="12" customHeight="1" x14ac:dyDescent="0.25">
      <c r="A19" s="18" t="s">
        <v>33</v>
      </c>
      <c r="B19" s="204">
        <v>0</v>
      </c>
      <c r="C19" s="204">
        <v>0.9792777300085983</v>
      </c>
      <c r="D19" s="204">
        <v>1.050902837489252</v>
      </c>
      <c r="E19" s="204">
        <v>0</v>
      </c>
      <c r="F19" s="204">
        <v>1.934479793637145</v>
      </c>
      <c r="G19" s="204">
        <v>1.8132416165090279</v>
      </c>
      <c r="H19" s="204">
        <v>1.0502149613069649</v>
      </c>
      <c r="I19" s="204">
        <v>1.0502149613069649</v>
      </c>
      <c r="J19" s="204">
        <v>1.0502149613069649</v>
      </c>
      <c r="K19" s="204">
        <v>1.9924333619948409</v>
      </c>
      <c r="L19" s="204">
        <v>0.96534823731728281</v>
      </c>
      <c r="M19" s="204">
        <v>1.8450558899398111</v>
      </c>
      <c r="N19" s="204">
        <v>1.828976784178848</v>
      </c>
      <c r="O19" s="204">
        <v>1.0502149613069649</v>
      </c>
      <c r="P19" s="204">
        <v>1.0502149613069649</v>
      </c>
      <c r="Q19" s="204">
        <v>1.0502149613069649</v>
      </c>
      <c r="R19" s="204">
        <v>1.0502149613069649</v>
      </c>
      <c r="S19" s="204">
        <v>0.38865004299226141</v>
      </c>
      <c r="T19" s="204">
        <v>0.62768701633705937</v>
      </c>
      <c r="U19" s="204">
        <v>0.77712811693895101</v>
      </c>
      <c r="V19" s="204">
        <v>0.21521926053310411</v>
      </c>
      <c r="W19" s="204">
        <v>0.26672398968185718</v>
      </c>
      <c r="X19" s="204">
        <v>0.3381771281169389</v>
      </c>
      <c r="Y19" s="204">
        <v>0.47669819432502142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5.6104901117798782</v>
      </c>
      <c r="C20" s="204">
        <f t="shared" si="3"/>
        <v>8.5554600171969053</v>
      </c>
      <c r="D20" s="204">
        <f t="shared" si="3"/>
        <v>12.05932932072227</v>
      </c>
      <c r="E20" s="204">
        <f t="shared" si="3"/>
        <v>14.445399828030951</v>
      </c>
      <c r="F20" s="204">
        <f t="shared" si="3"/>
        <v>12.81169389509888</v>
      </c>
      <c r="G20" s="204">
        <f t="shared" si="3"/>
        <v>12.01633705932932</v>
      </c>
      <c r="H20" s="204">
        <f t="shared" si="3"/>
        <v>19.217540842648319</v>
      </c>
      <c r="I20" s="204">
        <f t="shared" si="3"/>
        <v>19.17454858125538</v>
      </c>
      <c r="J20" s="204">
        <f t="shared" si="3"/>
        <v>17.605331040412722</v>
      </c>
      <c r="K20" s="204">
        <f t="shared" si="3"/>
        <v>13.65004299226139</v>
      </c>
      <c r="L20" s="204">
        <f t="shared" si="3"/>
        <v>17.669819432502141</v>
      </c>
      <c r="M20" s="204">
        <f t="shared" si="3"/>
        <v>19.303525365434218</v>
      </c>
      <c r="N20" s="204">
        <f t="shared" si="3"/>
        <v>24.11865864144454</v>
      </c>
      <c r="O20" s="204">
        <f t="shared" si="3"/>
        <v>17.21840068787618</v>
      </c>
      <c r="P20" s="204">
        <f t="shared" si="3"/>
        <v>14.036973344797939</v>
      </c>
      <c r="Q20" s="204">
        <f t="shared" si="3"/>
        <v>14.4883920894239</v>
      </c>
      <c r="R20" s="204">
        <f t="shared" si="3"/>
        <v>12.510662080825449</v>
      </c>
      <c r="S20" s="204">
        <f t="shared" si="3"/>
        <v>8.7930352536543399</v>
      </c>
      <c r="T20" s="204">
        <f t="shared" si="3"/>
        <v>10.002407566638</v>
      </c>
      <c r="U20" s="204">
        <f t="shared" si="3"/>
        <v>8.9944969905417018</v>
      </c>
      <c r="V20" s="204">
        <f t="shared" si="3"/>
        <v>10.24703353396389</v>
      </c>
      <c r="W20" s="204">
        <f t="shared" si="3"/>
        <v>11.99131556319862</v>
      </c>
      <c r="X20" s="204">
        <f t="shared" si="3"/>
        <v>6.6627687016337047</v>
      </c>
      <c r="Y20" s="204">
        <f t="shared" si="3"/>
        <v>8.6184866723989675</v>
      </c>
      <c r="DA20" s="71"/>
    </row>
    <row r="21" spans="1:105" ht="12" customHeight="1" x14ac:dyDescent="0.25">
      <c r="A21" s="18" t="s">
        <v>73</v>
      </c>
      <c r="B21" s="204">
        <v>5.6104901117798782</v>
      </c>
      <c r="C21" s="204">
        <v>8.5554600171969053</v>
      </c>
      <c r="D21" s="204">
        <v>12.05932932072227</v>
      </c>
      <c r="E21" s="204">
        <v>14.445399828030951</v>
      </c>
      <c r="F21" s="204">
        <v>12.81169389509888</v>
      </c>
      <c r="G21" s="204">
        <v>12.01633705932932</v>
      </c>
      <c r="H21" s="204">
        <v>19.217540842648319</v>
      </c>
      <c r="I21" s="204">
        <v>19.17454858125538</v>
      </c>
      <c r="J21" s="204">
        <v>17.605331040412722</v>
      </c>
      <c r="K21" s="204">
        <v>13.65004299226139</v>
      </c>
      <c r="L21" s="204">
        <v>17.669819432502141</v>
      </c>
      <c r="M21" s="204">
        <v>19.303525365434218</v>
      </c>
      <c r="N21" s="204">
        <v>24.11865864144454</v>
      </c>
      <c r="O21" s="204">
        <v>17.21840068787618</v>
      </c>
      <c r="P21" s="204">
        <v>14.036973344797939</v>
      </c>
      <c r="Q21" s="204">
        <v>14.4883920894239</v>
      </c>
      <c r="R21" s="204">
        <v>12.510662080825449</v>
      </c>
      <c r="S21" s="204">
        <v>8.7930352536543399</v>
      </c>
      <c r="T21" s="204">
        <v>10.002407566638</v>
      </c>
      <c r="U21" s="204">
        <v>8.9944969905417018</v>
      </c>
      <c r="V21" s="204">
        <v>10.24703353396389</v>
      </c>
      <c r="W21" s="204">
        <v>11.99131556319862</v>
      </c>
      <c r="X21" s="204">
        <v>6.6627687016337047</v>
      </c>
      <c r="Y21" s="204">
        <v>8.6184866723989675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7.6668959587274266</v>
      </c>
      <c r="C23" s="204">
        <f t="shared" si="4"/>
        <v>6.7354256233877887</v>
      </c>
      <c r="D23" s="204">
        <f t="shared" si="4"/>
        <v>6.9981083404987086</v>
      </c>
      <c r="E23" s="204">
        <f t="shared" si="4"/>
        <v>10.103181427343079</v>
      </c>
      <c r="F23" s="204">
        <f t="shared" si="4"/>
        <v>16.408598452278589</v>
      </c>
      <c r="G23" s="204">
        <f t="shared" si="4"/>
        <v>17.029750644883929</v>
      </c>
      <c r="H23" s="204">
        <f t="shared" si="4"/>
        <v>18.008942390369729</v>
      </c>
      <c r="I23" s="204">
        <f t="shared" si="4"/>
        <v>13.51865864144454</v>
      </c>
      <c r="J23" s="204">
        <f t="shared" si="4"/>
        <v>8.3356835769561464</v>
      </c>
      <c r="K23" s="204">
        <f t="shared" si="4"/>
        <v>4.5141874462596734</v>
      </c>
      <c r="L23" s="204">
        <f t="shared" si="4"/>
        <v>3.3749785038693032</v>
      </c>
      <c r="M23" s="204">
        <f t="shared" si="4"/>
        <v>4.1081685296646606</v>
      </c>
      <c r="N23" s="204">
        <f t="shared" si="4"/>
        <v>7.4758383490971623</v>
      </c>
      <c r="O23" s="204">
        <f t="shared" si="4"/>
        <v>7.9535683576956142</v>
      </c>
      <c r="P23" s="204">
        <f t="shared" si="4"/>
        <v>4.5858985382631126</v>
      </c>
      <c r="Q23" s="204">
        <f t="shared" si="4"/>
        <v>4.7768701633705923</v>
      </c>
      <c r="R23" s="204">
        <f t="shared" si="4"/>
        <v>5.9472055030094566</v>
      </c>
      <c r="S23" s="204">
        <f t="shared" si="4"/>
        <v>4.9714208171261136</v>
      </c>
      <c r="T23" s="204">
        <f t="shared" si="4"/>
        <v>42.554981150142567</v>
      </c>
      <c r="U23" s="204">
        <f t="shared" si="4"/>
        <v>21.808865721364256</v>
      </c>
      <c r="V23" s="204">
        <f t="shared" si="4"/>
        <v>12.129132548350924</v>
      </c>
      <c r="W23" s="204">
        <f t="shared" si="4"/>
        <v>11.743694625357957</v>
      </c>
      <c r="X23" s="204">
        <f t="shared" si="4"/>
        <v>10.727528301184098</v>
      </c>
      <c r="Y23" s="204">
        <f t="shared" si="4"/>
        <v>9.6733140437688565</v>
      </c>
      <c r="DA23" s="71"/>
    </row>
    <row r="24" spans="1:105" ht="12" customHeight="1" x14ac:dyDescent="0.25">
      <c r="A24" s="18" t="s">
        <v>38</v>
      </c>
      <c r="B24" s="204">
        <v>7.6668959587274266</v>
      </c>
      <c r="C24" s="204">
        <v>6.7354256233877887</v>
      </c>
      <c r="D24" s="204">
        <v>6.9981083404987086</v>
      </c>
      <c r="E24" s="204">
        <v>10.103181427343079</v>
      </c>
      <c r="F24" s="204">
        <v>16.408598452278589</v>
      </c>
      <c r="G24" s="204">
        <v>17.029750644883929</v>
      </c>
      <c r="H24" s="204">
        <v>18.008942390369729</v>
      </c>
      <c r="I24" s="204">
        <v>13.51865864144454</v>
      </c>
      <c r="J24" s="204">
        <v>8.3356835769561464</v>
      </c>
      <c r="K24" s="204">
        <v>4.5141874462596734</v>
      </c>
      <c r="L24" s="204">
        <v>3.3438521066208078</v>
      </c>
      <c r="M24" s="204">
        <v>4.1081685296646606</v>
      </c>
      <c r="N24" s="204">
        <v>7.4758383490971623</v>
      </c>
      <c r="O24" s="204">
        <v>7.9535683576956142</v>
      </c>
      <c r="P24" s="204">
        <v>4.5858985382631126</v>
      </c>
      <c r="Q24" s="204">
        <v>4.7768701633705923</v>
      </c>
      <c r="R24" s="204">
        <v>5.9472055030094566</v>
      </c>
      <c r="S24" s="204">
        <v>4.9611349957007738</v>
      </c>
      <c r="T24" s="204">
        <v>42.539724849527083</v>
      </c>
      <c r="U24" s="204">
        <v>21.796904557179701</v>
      </c>
      <c r="V24" s="204">
        <v>12.1189165950129</v>
      </c>
      <c r="W24" s="204">
        <v>11.733533963886501</v>
      </c>
      <c r="X24" s="204">
        <v>10.717540842648321</v>
      </c>
      <c r="Y24" s="204">
        <v>9.663370593293207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3.112639724849527E-2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1.0285821425339939E-2</v>
      </c>
      <c r="T29" s="204">
        <v>1.525630061548503E-2</v>
      </c>
      <c r="U29" s="204">
        <v>1.196116418455577E-2</v>
      </c>
      <c r="V29" s="204">
        <v>1.0215953338024849E-2</v>
      </c>
      <c r="W29" s="204">
        <v>1.0160661471457111E-2</v>
      </c>
      <c r="X29" s="204">
        <v>9.9874585357766551E-3</v>
      </c>
      <c r="Y29" s="204">
        <v>9.9434504756494829E-3</v>
      </c>
      <c r="DA29" s="71" t="s">
        <v>3043</v>
      </c>
    </row>
    <row r="30" spans="1:105" ht="12" customHeight="1" x14ac:dyDescent="0.25">
      <c r="A30" s="14" t="s">
        <v>39</v>
      </c>
      <c r="B30" s="204">
        <v>1.2897678417884779</v>
      </c>
      <c r="C30" s="204">
        <v>1.2897678417884779</v>
      </c>
      <c r="D30" s="204">
        <v>1.6480653482373171</v>
      </c>
      <c r="E30" s="204">
        <v>1.194153052450559</v>
      </c>
      <c r="F30" s="204">
        <v>1.457007738607051</v>
      </c>
      <c r="G30" s="204">
        <v>1.7913155631986251</v>
      </c>
      <c r="H30" s="204">
        <v>2.1496130696474629</v>
      </c>
      <c r="I30" s="204">
        <v>2.5795356835769558</v>
      </c>
      <c r="J30" s="204">
        <v>1.7196904557179711</v>
      </c>
      <c r="K30" s="204">
        <v>0.85984522785898521</v>
      </c>
      <c r="L30" s="204">
        <v>2.412381771281169</v>
      </c>
      <c r="M30" s="204">
        <v>1.4569217540842649</v>
      </c>
      <c r="N30" s="204">
        <v>1.098710232158211</v>
      </c>
      <c r="O30" s="204">
        <v>1.7196904557179711</v>
      </c>
      <c r="P30" s="204">
        <v>2.3167669819432501</v>
      </c>
      <c r="Q30" s="204">
        <v>1.6241616509028369</v>
      </c>
      <c r="R30" s="204">
        <v>2.1496130696474629</v>
      </c>
      <c r="S30" s="204">
        <v>1.9353396388650039</v>
      </c>
      <c r="T30" s="204">
        <v>1.8147893379191751</v>
      </c>
      <c r="U30" s="204">
        <v>1.5663800515907129</v>
      </c>
      <c r="V30" s="204">
        <v>0.81736887360275157</v>
      </c>
      <c r="W30" s="204">
        <v>0.88030954428202934</v>
      </c>
      <c r="X30" s="204">
        <v>0.83155631986242473</v>
      </c>
      <c r="Y30" s="204">
        <v>1.1486672398968181</v>
      </c>
      <c r="DA30" s="71" t="s">
        <v>3044</v>
      </c>
    </row>
    <row r="31" spans="1:105" ht="12" customHeight="1" x14ac:dyDescent="0.25">
      <c r="A31" s="21" t="s">
        <v>40</v>
      </c>
      <c r="B31" s="207">
        <v>11.865864144453999</v>
      </c>
      <c r="C31" s="207">
        <v>13.75752364574377</v>
      </c>
      <c r="D31" s="207">
        <v>14.961306964746351</v>
      </c>
      <c r="E31" s="207">
        <v>16.766981943250212</v>
      </c>
      <c r="F31" s="207">
        <v>18.05674978503869</v>
      </c>
      <c r="G31" s="207">
        <v>19.86242476354256</v>
      </c>
      <c r="H31" s="207">
        <v>22.269991401547731</v>
      </c>
      <c r="I31" s="207">
        <v>22.699914015477219</v>
      </c>
      <c r="J31" s="207">
        <v>19.690455717970771</v>
      </c>
      <c r="K31" s="207">
        <v>15.047291487532251</v>
      </c>
      <c r="L31" s="207">
        <v>16.25107480653482</v>
      </c>
      <c r="M31" s="207">
        <v>14.18744625967326</v>
      </c>
      <c r="N31" s="207">
        <v>13.499570077386069</v>
      </c>
      <c r="O31" s="207">
        <v>13.327601031814281</v>
      </c>
      <c r="P31" s="207">
        <v>13.671539122957871</v>
      </c>
      <c r="Q31" s="207">
        <v>13.499570077386069</v>
      </c>
      <c r="R31" s="207">
        <v>14.35941530524506</v>
      </c>
      <c r="S31" s="207">
        <v>16.587446259673261</v>
      </c>
      <c r="T31" s="207">
        <v>17.992433361994841</v>
      </c>
      <c r="U31" s="207">
        <v>17.832072226999141</v>
      </c>
      <c r="V31" s="207">
        <v>16.15004299226139</v>
      </c>
      <c r="W31" s="207">
        <v>16.002837489251931</v>
      </c>
      <c r="X31" s="207">
        <v>16.015391229578679</v>
      </c>
      <c r="Y31" s="207">
        <v>15.98925193465176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61.642212122805851</v>
      </c>
      <c r="C33" s="203">
        <f>OIS_emi!C5</f>
        <v>59.79739224285855</v>
      </c>
      <c r="D33" s="203">
        <f>OIS_emi!D5</f>
        <v>74.368214042428903</v>
      </c>
      <c r="E33" s="203">
        <f>OIS_emi!E5</f>
        <v>73.493505261681818</v>
      </c>
      <c r="F33" s="203">
        <f>OIS_emi!F5</f>
        <v>87.736167983539218</v>
      </c>
      <c r="G33" s="203">
        <f>OIS_emi!G5</f>
        <v>85.770961462130842</v>
      </c>
      <c r="H33" s="203">
        <f>OIS_emi!H5</f>
        <v>112.93771346249861</v>
      </c>
      <c r="I33" s="203">
        <f>OIS_emi!I5</f>
        <v>156.91562234257239</v>
      </c>
      <c r="J33" s="203">
        <f>OIS_emi!J5</f>
        <v>116.13391411259811</v>
      </c>
      <c r="K33" s="203">
        <f>OIS_emi!K5</f>
        <v>97.821626043651051</v>
      </c>
      <c r="L33" s="203">
        <f>OIS_emi!L5</f>
        <v>94.155305351705053</v>
      </c>
      <c r="M33" s="203">
        <f>OIS_emi!M5</f>
        <v>134.87487655242629</v>
      </c>
      <c r="N33" s="203">
        <f>OIS_emi!N5</f>
        <v>155.5870621915997</v>
      </c>
      <c r="O33" s="203">
        <f>OIS_emi!O5</f>
        <v>136.8458769489333</v>
      </c>
      <c r="P33" s="203">
        <f>OIS_emi!P5</f>
        <v>108.39778311452839</v>
      </c>
      <c r="Q33" s="203">
        <f>OIS_emi!Q5</f>
        <v>97.661605251454034</v>
      </c>
      <c r="R33" s="203">
        <f>OIS_emi!R5</f>
        <v>98.050136762479255</v>
      </c>
      <c r="S33" s="203">
        <f>OIS_emi!S5</f>
        <v>90.335983481608338</v>
      </c>
      <c r="T33" s="203">
        <f>OIS_emi!T5</f>
        <v>85.79444874894628</v>
      </c>
      <c r="U33" s="203">
        <f>OIS_emi!U5</f>
        <v>78.792609651111576</v>
      </c>
      <c r="V33" s="203">
        <f>OIS_emi!V5</f>
        <v>87.611862067556473</v>
      </c>
      <c r="W33" s="203">
        <f>OIS_emi!W5</f>
        <v>85.099637664798138</v>
      </c>
      <c r="X33" s="203">
        <f>OIS_emi!X5</f>
        <v>91.749359277896019</v>
      </c>
      <c r="Y33" s="203">
        <f>OIS_emi!Y5</f>
        <v>94.120729394940696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31.11379621254126</v>
      </c>
      <c r="C35" s="284">
        <f t="shared" si="5"/>
        <v>33.461512923472235</v>
      </c>
      <c r="D35" s="284">
        <f t="shared" si="5"/>
        <v>34.759596430165757</v>
      </c>
      <c r="E35" s="284">
        <f t="shared" si="5"/>
        <v>34.317710500372264</v>
      </c>
      <c r="F35" s="284">
        <f t="shared" si="5"/>
        <v>36.63144504222047</v>
      </c>
      <c r="G35" s="284">
        <f t="shared" si="5"/>
        <v>32.521324531178117</v>
      </c>
      <c r="H35" s="284">
        <f t="shared" si="5"/>
        <v>28.758092364695226</v>
      </c>
      <c r="I35" s="284">
        <f t="shared" si="5"/>
        <v>25.603057512251301</v>
      </c>
      <c r="J35" s="284">
        <f t="shared" si="5"/>
        <v>20.106082260362943</v>
      </c>
      <c r="K35" s="284">
        <f t="shared" si="5"/>
        <v>22.810211251077089</v>
      </c>
      <c r="L35" s="284">
        <f t="shared" si="5"/>
        <v>35.875040878005812</v>
      </c>
      <c r="M35" s="284">
        <f t="shared" si="5"/>
        <v>37.293452205128197</v>
      </c>
      <c r="N35" s="284">
        <f t="shared" si="5"/>
        <v>37.59669631483726</v>
      </c>
      <c r="O35" s="284">
        <f t="shared" si="5"/>
        <v>32.805806563462333</v>
      </c>
      <c r="P35" s="284">
        <f t="shared" si="5"/>
        <v>26.954563396152324</v>
      </c>
      <c r="Q35" s="284">
        <f t="shared" si="5"/>
        <v>24.658030065083473</v>
      </c>
      <c r="R35" s="284">
        <f t="shared" si="5"/>
        <v>27.897648961212013</v>
      </c>
      <c r="S35" s="284">
        <f t="shared" si="5"/>
        <v>23.987010432219979</v>
      </c>
      <c r="T35" s="284">
        <f t="shared" si="5"/>
        <v>36.344679964447813</v>
      </c>
      <c r="U35" s="284">
        <f t="shared" si="5"/>
        <v>26.539002905502258</v>
      </c>
      <c r="V35" s="284">
        <f t="shared" si="5"/>
        <v>23.999435980969519</v>
      </c>
      <c r="W35" s="284">
        <f t="shared" si="5"/>
        <v>24.980924717661683</v>
      </c>
      <c r="X35" s="284">
        <f t="shared" si="5"/>
        <v>24.182042274079613</v>
      </c>
      <c r="Y35" s="284">
        <f t="shared" si="5"/>
        <v>20.299849046307649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15.896714771743277</v>
      </c>
      <c r="C36" s="344">
        <f t="shared" si="6"/>
        <v>17.416755931855096</v>
      </c>
      <c r="D36" s="344">
        <f t="shared" si="6"/>
        <v>17.733693035903226</v>
      </c>
      <c r="E36" s="344">
        <f t="shared" si="6"/>
        <v>19.054317689464142</v>
      </c>
      <c r="F36" s="344">
        <f t="shared" si="6"/>
        <v>17.609929322742925</v>
      </c>
      <c r="G36" s="344">
        <f t="shared" si="6"/>
        <v>18.562502655484749</v>
      </c>
      <c r="H36" s="344">
        <f t="shared" si="6"/>
        <v>16.183215214708607</v>
      </c>
      <c r="I36" s="344">
        <f t="shared" si="6"/>
        <v>14.221220546666034</v>
      </c>
      <c r="J36" s="344">
        <f t="shared" si="6"/>
        <v>13.488821262180757</v>
      </c>
      <c r="K36" s="344">
        <f t="shared" si="6"/>
        <v>12.014950409307449</v>
      </c>
      <c r="L36" s="344">
        <f t="shared" si="6"/>
        <v>13.226097877104564</v>
      </c>
      <c r="M36" s="344">
        <f t="shared" si="6"/>
        <v>14.135118206870757</v>
      </c>
      <c r="N36" s="344">
        <f t="shared" si="6"/>
        <v>15.536257269379945</v>
      </c>
      <c r="O36" s="344">
        <f t="shared" si="6"/>
        <v>17.812391846961518</v>
      </c>
      <c r="P36" s="344">
        <f t="shared" si="6"/>
        <v>17.18403274496351</v>
      </c>
      <c r="Q36" s="344">
        <f t="shared" si="6"/>
        <v>15.646728076826957</v>
      </c>
      <c r="R36" s="344">
        <f t="shared" si="6"/>
        <v>16.491641909554158</v>
      </c>
      <c r="S36" s="344">
        <f t="shared" si="6"/>
        <v>17.149931021482207</v>
      </c>
      <c r="T36" s="344">
        <f t="shared" si="6"/>
        <v>21.231346324209888</v>
      </c>
      <c r="U36" s="344">
        <f t="shared" si="6"/>
        <v>20.8474737379251</v>
      </c>
      <c r="V36" s="344">
        <f t="shared" si="6"/>
        <v>19.036261128808043</v>
      </c>
      <c r="W36" s="344">
        <f t="shared" si="6"/>
        <v>19.37208457357249</v>
      </c>
      <c r="X36" s="344">
        <f t="shared" si="6"/>
        <v>17.147140086922118</v>
      </c>
      <c r="Y36" s="344">
        <f t="shared" si="6"/>
        <v>15.269452776523419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6.1277906118190657</v>
      </c>
      <c r="C37" s="344">
        <f>IF(OIS_ued!C$5=0,"",OIS_ued!C$5/C$5*1000)</f>
        <v>6.9640608686285042</v>
      </c>
      <c r="D37" s="344">
        <f>IF(OIS_ued!D$5=0,"",OIS_ued!D$5/D$5*1000)</f>
        <v>6.9813679701805924</v>
      </c>
      <c r="E37" s="344">
        <f>IF(OIS_ued!E$5=0,"",OIS_ued!E$5/E$5*1000)</f>
        <v>7.5651414097578868</v>
      </c>
      <c r="F37" s="344">
        <f>IF(OIS_ued!F$5=0,"",OIS_ued!F$5/F$5*1000)</f>
        <v>6.8591495558386342</v>
      </c>
      <c r="G37" s="344">
        <f>IF(OIS_ued!G$5=0,"",OIS_ued!G$5/G$5*1000)</f>
        <v>7.3037112433282818</v>
      </c>
      <c r="H37" s="344">
        <f>IF(OIS_ued!H$5=0,"",OIS_ued!H$5/H$5*1000)</f>
        <v>6.2209452167551511</v>
      </c>
      <c r="I37" s="344">
        <f>IF(OIS_ued!I$5=0,"",OIS_ued!I$5/I$5*1000)</f>
        <v>5.3295942475447742</v>
      </c>
      <c r="J37" s="344">
        <f>IF(OIS_ued!J$5=0,"",OIS_ued!J$5/J$5*1000)</f>
        <v>5.1061395319857406</v>
      </c>
      <c r="K37" s="344">
        <f>IF(OIS_ued!K$5=0,"",OIS_ued!K$5/K$5*1000)</f>
        <v>4.4631310765232826</v>
      </c>
      <c r="L37" s="344">
        <f>IF(OIS_ued!L$5=0,"",OIS_ued!L$5/L$5*1000)</f>
        <v>5.0305486085090489</v>
      </c>
      <c r="M37" s="344">
        <f>IF(OIS_ued!M$5=0,"",OIS_ued!M$5/M$5*1000)</f>
        <v>5.0878775805823722</v>
      </c>
      <c r="N37" s="344">
        <f>IF(OIS_ued!N$5=0,"",OIS_ued!N$5/N$5*1000)</f>
        <v>5.4680885941283881</v>
      </c>
      <c r="O37" s="344">
        <f>IF(OIS_ued!O$5=0,"",OIS_ued!O$5/O$5*1000)</f>
        <v>6.4484607478726259</v>
      </c>
      <c r="P37" s="344">
        <f>IF(OIS_ued!P$5=0,"",OIS_ued!P$5/P$5*1000)</f>
        <v>6.3713517981518581</v>
      </c>
      <c r="Q37" s="344">
        <f>IF(OIS_ued!Q$5=0,"",OIS_ued!Q$5/Q$5*1000)</f>
        <v>5.8075327450425558</v>
      </c>
      <c r="R37" s="344">
        <f>IF(OIS_ued!R$5=0,"",OIS_ued!R$5/R$5*1000)</f>
        <v>6.1988596144305292</v>
      </c>
      <c r="S37" s="344">
        <f>IF(OIS_ued!S$5=0,"",OIS_ued!S$5/S$5*1000)</f>
        <v>6.6511887817530209</v>
      </c>
      <c r="T37" s="344">
        <f>IF(OIS_ued!T$5=0,"",OIS_ued!T$5/T$5*1000)</f>
        <v>8.1836477355118031</v>
      </c>
      <c r="U37" s="344">
        <f>IF(OIS_ued!U$5=0,"",OIS_ued!U$5/U$5*1000)</f>
        <v>8.200710814960658</v>
      </c>
      <c r="V37" s="344">
        <f>IF(OIS_ued!V$5=0,"",OIS_ued!V$5/V$5*1000)</f>
        <v>7.353142461039007</v>
      </c>
      <c r="W37" s="344">
        <f>IF(OIS_ued!W$5=0,"",OIS_ued!W$5/W$5*1000)</f>
        <v>7.5085242558018876</v>
      </c>
      <c r="X37" s="344">
        <f>IF(OIS_ued!X$5=0,"",OIS_ued!X$5/X$5*1000)</f>
        <v>6.5988281795092423</v>
      </c>
      <c r="Y37" s="344">
        <f>IF(OIS_ued!Y$5=0,"",OIS_ued!Y$5/Y$5*1000)</f>
        <v>5.8178852645368915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1.4816798190075107</v>
      </c>
      <c r="C38" s="345">
        <f t="shared" si="7"/>
        <v>1.39777277224497</v>
      </c>
      <c r="D38" s="345">
        <f t="shared" si="7"/>
        <v>1.4811290205865011</v>
      </c>
      <c r="E38" s="345">
        <f t="shared" si="7"/>
        <v>1.3391556202697334</v>
      </c>
      <c r="F38" s="345">
        <f t="shared" si="7"/>
        <v>1.3061509253634609</v>
      </c>
      <c r="G38" s="345">
        <f t="shared" si="7"/>
        <v>1.2440806198533105</v>
      </c>
      <c r="H38" s="345">
        <f t="shared" si="7"/>
        <v>1.3576531444616571</v>
      </c>
      <c r="I38" s="345">
        <f t="shared" si="7"/>
        <v>1.6742941201484769</v>
      </c>
      <c r="J38" s="345">
        <f t="shared" si="7"/>
        <v>1.6275642176309932</v>
      </c>
      <c r="K38" s="345">
        <f t="shared" si="7"/>
        <v>1.7674533124444125</v>
      </c>
      <c r="L38" s="345">
        <f t="shared" si="7"/>
        <v>1.6671277693303519</v>
      </c>
      <c r="M38" s="345">
        <f t="shared" si="7"/>
        <v>1.9851685352464383</v>
      </c>
      <c r="N38" s="345">
        <f t="shared" si="7"/>
        <v>1.9908346022113486</v>
      </c>
      <c r="O38" s="345">
        <f t="shared" si="7"/>
        <v>1.9180109655220878</v>
      </c>
      <c r="P38" s="345">
        <f t="shared" si="7"/>
        <v>1.8410471155697503</v>
      </c>
      <c r="Q38" s="345">
        <f t="shared" si="7"/>
        <v>1.7745558457533204</v>
      </c>
      <c r="R38" s="345">
        <f t="shared" si="7"/>
        <v>1.7147612503798961</v>
      </c>
      <c r="S38" s="345">
        <f t="shared" si="7"/>
        <v>1.6374610407094461</v>
      </c>
      <c r="T38" s="345">
        <f t="shared" si="7"/>
        <v>0.92542797599865079</v>
      </c>
      <c r="U38" s="345">
        <f t="shared" si="7"/>
        <v>1.1420270371684649</v>
      </c>
      <c r="V38" s="345">
        <f t="shared" si="7"/>
        <v>1.4562350815016851</v>
      </c>
      <c r="W38" s="345">
        <f t="shared" si="7"/>
        <v>1.4354440732487117</v>
      </c>
      <c r="X38" s="345">
        <f t="shared" si="7"/>
        <v>1.5518326842642374</v>
      </c>
      <c r="Y38" s="345">
        <f t="shared" si="7"/>
        <v>1.5742927577001025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LV: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41.602923473774723</v>
      </c>
      <c r="C5" s="223">
        <v>42.780481513327558</v>
      </c>
      <c r="D5" s="223">
        <v>50.210490111779997</v>
      </c>
      <c r="E5" s="223">
        <v>54.880481513327567</v>
      </c>
      <c r="F5" s="223">
        <v>67.171539122957782</v>
      </c>
      <c r="G5" s="223">
        <v>68.943250214961225</v>
      </c>
      <c r="H5" s="223">
        <v>83.185984522785603</v>
      </c>
      <c r="I5" s="223">
        <v>93.720464316423133</v>
      </c>
      <c r="J5" s="223">
        <v>71.354428202923529</v>
      </c>
      <c r="K5" s="223">
        <v>55.34608770421346</v>
      </c>
      <c r="L5" s="223">
        <v>56.477558039552747</v>
      </c>
      <c r="M5" s="223">
        <v>67.94127257093713</v>
      </c>
      <c r="N5" s="223">
        <v>78.151676698194365</v>
      </c>
      <c r="O5" s="223">
        <v>71.347807394669132</v>
      </c>
      <c r="P5" s="223">
        <v>58.87833190025799</v>
      </c>
      <c r="Q5" s="223">
        <v>55.034393809114249</v>
      </c>
      <c r="R5" s="223">
        <v>57.180051590713738</v>
      </c>
      <c r="S5" s="223">
        <v>55.168325374305937</v>
      </c>
      <c r="T5" s="223">
        <v>92.707861631655888</v>
      </c>
      <c r="U5" s="223">
        <v>68.993646460831187</v>
      </c>
      <c r="V5" s="223">
        <v>60.163268403896843</v>
      </c>
      <c r="W5" s="223">
        <v>59.284537273681288</v>
      </c>
      <c r="X5" s="223">
        <v>59.123229075044698</v>
      </c>
      <c r="Y5" s="223">
        <v>59.786039753141253</v>
      </c>
      <c r="DA5" s="89" t="s">
        <v>3029</v>
      </c>
    </row>
    <row r="6" spans="1:105" ht="12" customHeight="1" x14ac:dyDescent="0.25">
      <c r="A6" s="55" t="s">
        <v>91</v>
      </c>
      <c r="B6" s="259">
        <v>0.87361863846480614</v>
      </c>
      <c r="C6" s="259">
        <v>0.97175585733387226</v>
      </c>
      <c r="D6" s="259">
        <v>1.006316268157271</v>
      </c>
      <c r="E6" s="259">
        <v>1.120095599165787</v>
      </c>
      <c r="F6" s="259">
        <v>1.21528295933477</v>
      </c>
      <c r="G6" s="259">
        <v>1.3791576794828539</v>
      </c>
      <c r="H6" s="259">
        <v>1.5898674342075421</v>
      </c>
      <c r="I6" s="259">
        <v>1.571079438199962</v>
      </c>
      <c r="J6" s="259">
        <v>1.6806402484755609</v>
      </c>
      <c r="K6" s="259">
        <v>1.3239172672005699</v>
      </c>
      <c r="L6" s="259">
        <v>1.346865415754912</v>
      </c>
      <c r="M6" s="259">
        <v>1.162755034667089</v>
      </c>
      <c r="N6" s="259">
        <v>1.095537153388048</v>
      </c>
      <c r="O6" s="259">
        <v>1.05800148560913</v>
      </c>
      <c r="P6" s="259">
        <v>1.0655223223123991</v>
      </c>
      <c r="Q6" s="259">
        <v>1.037909419338549</v>
      </c>
      <c r="R6" s="259">
        <v>0.9906157497034358</v>
      </c>
      <c r="S6" s="259">
        <v>1.1675620195756851</v>
      </c>
      <c r="T6" s="259">
        <v>1.243068872051287</v>
      </c>
      <c r="U6" s="259">
        <v>1.2905129507211679</v>
      </c>
      <c r="V6" s="259">
        <v>1.126251030420889</v>
      </c>
      <c r="W6" s="259">
        <v>1.0350738818496421</v>
      </c>
      <c r="X6" s="259">
        <v>1.022953957454251</v>
      </c>
      <c r="Y6" s="259">
        <v>1.0507836278093881</v>
      </c>
      <c r="DA6" s="67" t="s">
        <v>3047</v>
      </c>
    </row>
    <row r="7" spans="1:105" ht="12" customHeight="1" x14ac:dyDescent="0.25">
      <c r="A7" s="173" t="s">
        <v>92</v>
      </c>
      <c r="B7" s="224">
        <v>0.40762462716993869</v>
      </c>
      <c r="C7" s="224">
        <v>0.45948638572283368</v>
      </c>
      <c r="D7" s="224">
        <v>0.48464323266447651</v>
      </c>
      <c r="E7" s="224">
        <v>0.54046509643772134</v>
      </c>
      <c r="F7" s="224">
        <v>0.58498861093530774</v>
      </c>
      <c r="G7" s="224">
        <v>0.65627348068760027</v>
      </c>
      <c r="H7" s="224">
        <v>0.75114365403719874</v>
      </c>
      <c r="I7" s="224">
        <v>0.75185390496442073</v>
      </c>
      <c r="J7" s="224">
        <v>0.75173968884234088</v>
      </c>
      <c r="K7" s="224">
        <v>0.58736345540958745</v>
      </c>
      <c r="L7" s="224">
        <v>0.60771319114692512</v>
      </c>
      <c r="M7" s="224">
        <v>0.52873718361783706</v>
      </c>
      <c r="N7" s="224">
        <v>0.50068732887263712</v>
      </c>
      <c r="O7" s="224">
        <v>0.48623519486517719</v>
      </c>
      <c r="P7" s="224">
        <v>0.4911501298911769</v>
      </c>
      <c r="Q7" s="224">
        <v>0.48006874216303941</v>
      </c>
      <c r="R7" s="224">
        <v>0.47413457030457618</v>
      </c>
      <c r="S7" s="224">
        <v>0.55373885334650241</v>
      </c>
      <c r="T7" s="224">
        <v>0.59280663696491376</v>
      </c>
      <c r="U7" s="224">
        <v>0.60566846973264632</v>
      </c>
      <c r="V7" s="224">
        <v>0.53585453828968233</v>
      </c>
      <c r="W7" s="224">
        <v>0.50547742823434749</v>
      </c>
      <c r="X7" s="224">
        <v>0.50167723500348516</v>
      </c>
      <c r="Y7" s="224">
        <v>0.51048042297256613</v>
      </c>
      <c r="DA7" s="177" t="s">
        <v>3048</v>
      </c>
    </row>
    <row r="8" spans="1:105" ht="12" customHeight="1" x14ac:dyDescent="0.25">
      <c r="A8" s="173" t="s">
        <v>93</v>
      </c>
      <c r="B8" s="224">
        <v>0.66152655960993345</v>
      </c>
      <c r="C8" s="224">
        <v>0.75332161699524947</v>
      </c>
      <c r="D8" s="224">
        <v>0.80549679844873301</v>
      </c>
      <c r="E8" s="224">
        <v>0.8995236045188667</v>
      </c>
      <c r="F8" s="224">
        <v>0.9719178861772988</v>
      </c>
      <c r="G8" s="224">
        <v>1.081098147133035</v>
      </c>
      <c r="H8" s="224">
        <v>1.2307314865589629</v>
      </c>
      <c r="I8" s="224">
        <v>1.2437924420805351</v>
      </c>
      <c r="J8" s="224">
        <v>1.179225730105929</v>
      </c>
      <c r="K8" s="224">
        <v>0.91506160702011075</v>
      </c>
      <c r="L8" s="224">
        <v>0.96020331491790412</v>
      </c>
      <c r="M8" s="224">
        <v>0.84074115995350052</v>
      </c>
      <c r="N8" s="224">
        <v>0.79938338321694435</v>
      </c>
      <c r="O8" s="224">
        <v>0.77977668457631055</v>
      </c>
      <c r="P8" s="224">
        <v>0.78951952452696894</v>
      </c>
      <c r="Q8" s="224">
        <v>0.77380090095024701</v>
      </c>
      <c r="R8" s="224">
        <v>0.7844428432598356</v>
      </c>
      <c r="S8" s="224">
        <v>0.90991457663354924</v>
      </c>
      <c r="T8" s="224">
        <v>0.97813827971889888</v>
      </c>
      <c r="U8" s="224">
        <v>0.98735622318611693</v>
      </c>
      <c r="V8" s="224">
        <v>0.8826385260492321</v>
      </c>
      <c r="W8" s="224">
        <v>0.84862728690820111</v>
      </c>
      <c r="X8" s="224">
        <v>0.84479086845297169</v>
      </c>
      <c r="Y8" s="224">
        <v>0.8538223618770493</v>
      </c>
      <c r="DA8" s="177" t="s">
        <v>3049</v>
      </c>
    </row>
    <row r="9" spans="1:105" ht="12" customHeight="1" x14ac:dyDescent="0.25">
      <c r="A9" s="173" t="s">
        <v>94</v>
      </c>
      <c r="B9" s="224">
        <v>0.3156945628616365</v>
      </c>
      <c r="C9" s="224">
        <v>0.35030719798602378</v>
      </c>
      <c r="D9" s="224">
        <v>0.36153079602446397</v>
      </c>
      <c r="E9" s="224">
        <v>0.40226365250437929</v>
      </c>
      <c r="F9" s="224">
        <v>0.43664559039366763</v>
      </c>
      <c r="G9" s="224">
        <v>0.49658951158439563</v>
      </c>
      <c r="H9" s="224">
        <v>0.57321522748523057</v>
      </c>
      <c r="I9" s="224">
        <v>0.56509821328743992</v>
      </c>
      <c r="J9" s="224">
        <v>0.6118677072676898</v>
      </c>
      <c r="K9" s="224">
        <v>0.48267098722295509</v>
      </c>
      <c r="L9" s="224">
        <v>0.48961271242709792</v>
      </c>
      <c r="M9" s="224">
        <v>0.42211106936745391</v>
      </c>
      <c r="N9" s="224">
        <v>0.39735668790817519</v>
      </c>
      <c r="O9" s="224">
        <v>0.38336367620426021</v>
      </c>
      <c r="P9" s="224">
        <v>0.38588448585102852</v>
      </c>
      <c r="Q9" s="224">
        <v>0.37565361785078882</v>
      </c>
      <c r="R9" s="224">
        <v>0.35630312518430202</v>
      </c>
      <c r="S9" s="224">
        <v>0.42065956386816611</v>
      </c>
      <c r="T9" s="224">
        <v>0.4474074955934671</v>
      </c>
      <c r="U9" s="224">
        <v>0.46585158488049683</v>
      </c>
      <c r="V9" s="224">
        <v>0.40553634828862789</v>
      </c>
      <c r="W9" s="224">
        <v>0.37088375206325253</v>
      </c>
      <c r="X9" s="224">
        <v>0.36624416920922842</v>
      </c>
      <c r="Y9" s="224">
        <v>0.37688672289490061</v>
      </c>
      <c r="DA9" s="177" t="s">
        <v>3050</v>
      </c>
    </row>
    <row r="10" spans="1:105" ht="12" customHeight="1" x14ac:dyDescent="0.25">
      <c r="A10" s="56" t="s">
        <v>95</v>
      </c>
      <c r="B10" s="260">
        <v>0.76402433640925949</v>
      </c>
      <c r="C10" s="260">
        <v>0.84986679141433707</v>
      </c>
      <c r="D10" s="260">
        <v>0.84500013231567472</v>
      </c>
      <c r="E10" s="260">
        <v>0.98593751833702536</v>
      </c>
      <c r="F10" s="260">
        <v>1.0633351530685839</v>
      </c>
      <c r="G10" s="260">
        <v>1.1766434299846891</v>
      </c>
      <c r="H10" s="260">
        <v>1.298623357286067</v>
      </c>
      <c r="I10" s="260">
        <v>1.32566508231754</v>
      </c>
      <c r="J10" s="260">
        <v>1.3053027781879269</v>
      </c>
      <c r="K10" s="260">
        <v>0.95907846894310778</v>
      </c>
      <c r="L10" s="260">
        <v>1.0039525631393149</v>
      </c>
      <c r="M10" s="260">
        <v>0.99575931992854971</v>
      </c>
      <c r="N10" s="260">
        <v>1.111145142664747</v>
      </c>
      <c r="O10" s="260">
        <v>0.98999090994127081</v>
      </c>
      <c r="P10" s="260">
        <v>0.86104887672945218</v>
      </c>
      <c r="Q10" s="260">
        <v>0.81320803437337619</v>
      </c>
      <c r="R10" s="260">
        <v>0.80713765594478581</v>
      </c>
      <c r="S10" s="260">
        <v>0.89511541928232563</v>
      </c>
      <c r="T10" s="260">
        <v>0.95724573094312126</v>
      </c>
      <c r="U10" s="260">
        <v>0.95420015211369669</v>
      </c>
      <c r="V10" s="260">
        <v>0.88729963601632889</v>
      </c>
      <c r="W10" s="260">
        <v>0.84179970648452385</v>
      </c>
      <c r="X10" s="260">
        <v>0.82557653811058329</v>
      </c>
      <c r="Y10" s="260">
        <v>0.84126674204743979</v>
      </c>
      <c r="DA10" s="68" t="s">
        <v>3051</v>
      </c>
    </row>
    <row r="11" spans="1:105" ht="12" customHeight="1" x14ac:dyDescent="0.25">
      <c r="A11" s="37" t="s">
        <v>159</v>
      </c>
      <c r="B11" s="226">
        <v>4.5809098442114823E-2</v>
      </c>
      <c r="C11" s="226">
        <v>5.8878037479154308E-2</v>
      </c>
      <c r="D11" s="226">
        <v>5.9083597385303638E-2</v>
      </c>
      <c r="E11" s="226">
        <v>4.2515178000300732E-2</v>
      </c>
      <c r="F11" s="226">
        <v>6.5827087932212716E-2</v>
      </c>
      <c r="G11" s="226">
        <v>8.7862866120807889E-2</v>
      </c>
      <c r="H11" s="226">
        <v>0.12003780394806909</v>
      </c>
      <c r="I11" s="226">
        <v>0.30388122836184173</v>
      </c>
      <c r="J11" s="226">
        <v>0.1466373366391048</v>
      </c>
      <c r="K11" s="226">
        <v>0.1020091903711985</v>
      </c>
      <c r="L11" s="226">
        <v>6.0555189078886927E-2</v>
      </c>
      <c r="M11" s="226">
        <v>0.19969045682790751</v>
      </c>
      <c r="N11" s="226">
        <v>0.27392104642984011</v>
      </c>
      <c r="O11" s="226">
        <v>0.29370089488048701</v>
      </c>
      <c r="P11" s="226">
        <v>0.1911256712823938</v>
      </c>
      <c r="Q11" s="226">
        <v>0.13180541702073201</v>
      </c>
      <c r="R11" s="226">
        <v>0.15717254541585551</v>
      </c>
      <c r="S11" s="226">
        <v>0.13529720611409149</v>
      </c>
      <c r="T11" s="226">
        <v>0.1020601603034524</v>
      </c>
      <c r="U11" s="226">
        <v>8.6485644924965466E-2</v>
      </c>
      <c r="V11" s="226">
        <v>0.14972296249121411</v>
      </c>
      <c r="W11" s="226">
        <v>0.1193020391589527</v>
      </c>
      <c r="X11" s="226">
        <v>0.20223794388014349</v>
      </c>
      <c r="Y11" s="226">
        <v>0.1775493074233607</v>
      </c>
      <c r="DA11" s="69" t="s">
        <v>3052</v>
      </c>
    </row>
    <row r="12" spans="1:105" ht="12" customHeight="1" x14ac:dyDescent="0.25">
      <c r="A12" s="37" t="s">
        <v>35</v>
      </c>
      <c r="B12" s="226">
        <v>0.19823853252436249</v>
      </c>
      <c r="C12" s="226">
        <v>0.21082126083751199</v>
      </c>
      <c r="D12" s="226">
        <v>0.27922781840677052</v>
      </c>
      <c r="E12" s="226">
        <v>0.35944847120751872</v>
      </c>
      <c r="F12" s="226">
        <v>0.37005176775585408</v>
      </c>
      <c r="G12" s="226">
        <v>0.30895944831242839</v>
      </c>
      <c r="H12" s="226">
        <v>0.41167494090463408</v>
      </c>
      <c r="I12" s="226">
        <v>0.45022185978508639</v>
      </c>
      <c r="J12" s="226">
        <v>0.31978101171804713</v>
      </c>
      <c r="K12" s="226">
        <v>0.2182300311888026</v>
      </c>
      <c r="L12" s="226">
        <v>0.28328043561924598</v>
      </c>
      <c r="M12" s="226">
        <v>0.44405305909629228</v>
      </c>
      <c r="N12" s="226">
        <v>0.60405839254525251</v>
      </c>
      <c r="O12" s="226">
        <v>0.42845961545324729</v>
      </c>
      <c r="P12" s="226">
        <v>0.28477815953605717</v>
      </c>
      <c r="Q12" s="226">
        <v>0.27496214178085421</v>
      </c>
      <c r="R12" s="226">
        <v>0.2492984742267198</v>
      </c>
      <c r="S12" s="226">
        <v>0.14757453963079609</v>
      </c>
      <c r="T12" s="226">
        <v>0.16555251319614089</v>
      </c>
      <c r="U12" s="226">
        <v>0.1070989137457526</v>
      </c>
      <c r="V12" s="226">
        <v>0.15389590094736999</v>
      </c>
      <c r="W12" s="226">
        <v>0.21786633974879091</v>
      </c>
      <c r="X12" s="226">
        <v>0.1190681782275054</v>
      </c>
      <c r="Y12" s="226">
        <v>0.16345639154219929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1.0285821424656231E-2</v>
      </c>
      <c r="T14" s="226">
        <v>1.5256300615723129E-2</v>
      </c>
      <c r="U14" s="226">
        <v>1.196116418432633E-2</v>
      </c>
      <c r="V14" s="226">
        <v>1.0215953337856579E-2</v>
      </c>
      <c r="W14" s="226">
        <v>1.016066147127455E-2</v>
      </c>
      <c r="X14" s="226">
        <v>9.98745853545829E-3</v>
      </c>
      <c r="Y14" s="226">
        <v>9.9434504754152379E-3</v>
      </c>
      <c r="DA14" s="69" t="s">
        <v>3055</v>
      </c>
    </row>
    <row r="15" spans="1:105" ht="12" customHeight="1" x14ac:dyDescent="0.25">
      <c r="A15" s="37" t="s">
        <v>40</v>
      </c>
      <c r="B15" s="226">
        <v>0.51997670544278218</v>
      </c>
      <c r="C15" s="226">
        <v>0.58016749309767057</v>
      </c>
      <c r="D15" s="226">
        <v>0.50668871652360048</v>
      </c>
      <c r="E15" s="226">
        <v>0.58397386912920612</v>
      </c>
      <c r="F15" s="226">
        <v>0.62745629738051678</v>
      </c>
      <c r="G15" s="226">
        <v>0.77982111555145206</v>
      </c>
      <c r="H15" s="226">
        <v>0.76691061243336345</v>
      </c>
      <c r="I15" s="226">
        <v>0.57156199417061226</v>
      </c>
      <c r="J15" s="226">
        <v>0.83888442983077449</v>
      </c>
      <c r="K15" s="226">
        <v>0.63883924738310671</v>
      </c>
      <c r="L15" s="226">
        <v>0.66011693844118213</v>
      </c>
      <c r="M15" s="226">
        <v>0.3520158040043499</v>
      </c>
      <c r="N15" s="226">
        <v>0.23316570368965489</v>
      </c>
      <c r="O15" s="226">
        <v>0.26783039960753652</v>
      </c>
      <c r="P15" s="226">
        <v>0.38514504591100102</v>
      </c>
      <c r="Q15" s="226">
        <v>0.40644047557179003</v>
      </c>
      <c r="R15" s="226">
        <v>0.40066663630221039</v>
      </c>
      <c r="S15" s="226">
        <v>0.60195785211278174</v>
      </c>
      <c r="T15" s="226">
        <v>0.67437675682780474</v>
      </c>
      <c r="U15" s="226">
        <v>0.74865442925865211</v>
      </c>
      <c r="V15" s="226">
        <v>0.57346481923988823</v>
      </c>
      <c r="W15" s="226">
        <v>0.49447066610550572</v>
      </c>
      <c r="X15" s="226">
        <v>0.49428295746747608</v>
      </c>
      <c r="Y15" s="226">
        <v>0.49031759260646451</v>
      </c>
      <c r="DA15" s="69" t="s">
        <v>3056</v>
      </c>
    </row>
    <row r="16" spans="1:105" ht="12" customHeight="1" x14ac:dyDescent="0.25">
      <c r="A16" s="57" t="s">
        <v>3057</v>
      </c>
      <c r="B16" s="261">
        <v>10.639047722057629</v>
      </c>
      <c r="C16" s="261">
        <v>10.843218463802071</v>
      </c>
      <c r="D16" s="261">
        <v>12.070921680480261</v>
      </c>
      <c r="E16" s="261">
        <v>13.399378762358189</v>
      </c>
      <c r="F16" s="261">
        <v>20.686173163090359</v>
      </c>
      <c r="G16" s="261">
        <v>20.7282401766705</v>
      </c>
      <c r="H16" s="261">
        <v>22.021800071810269</v>
      </c>
      <c r="I16" s="261">
        <v>20.122749829610459</v>
      </c>
      <c r="J16" s="261">
        <v>13.75421761725887</v>
      </c>
      <c r="K16" s="261">
        <v>9.5557458945719418</v>
      </c>
      <c r="L16" s="261">
        <v>9.8760419572243077</v>
      </c>
      <c r="M16" s="261">
        <v>11.71673605717165</v>
      </c>
      <c r="N16" s="261">
        <v>14.93275387442849</v>
      </c>
      <c r="O16" s="261">
        <v>14.28755172812104</v>
      </c>
      <c r="P16" s="261">
        <v>10.68908355690554</v>
      </c>
      <c r="Q16" s="261">
        <v>9.7798132120161707</v>
      </c>
      <c r="R16" s="261">
        <v>11.012743038791569</v>
      </c>
      <c r="S16" s="261">
        <v>9.1994609824653111</v>
      </c>
      <c r="T16" s="261">
        <v>40.018448832522907</v>
      </c>
      <c r="U16" s="261">
        <v>22.58282868352363</v>
      </c>
      <c r="V16" s="261">
        <v>13.826310555819131</v>
      </c>
      <c r="W16" s="261">
        <v>13.678155927081839</v>
      </c>
      <c r="X16" s="261">
        <v>12.84905025787813</v>
      </c>
      <c r="Y16" s="261">
        <v>12.553078747779461</v>
      </c>
      <c r="DA16" s="70" t="s">
        <v>3058</v>
      </c>
    </row>
    <row r="17" spans="1:105" ht="12" customHeight="1" x14ac:dyDescent="0.25">
      <c r="A17" s="46" t="s">
        <v>28</v>
      </c>
      <c r="B17" s="229">
        <v>0.31885555471267463</v>
      </c>
      <c r="C17" s="229">
        <v>0.12751136051664819</v>
      </c>
      <c r="D17" s="229">
        <v>0.13657785862603369</v>
      </c>
      <c r="E17" s="229">
        <v>0.1340106640401274</v>
      </c>
      <c r="F17" s="229">
        <v>0.1115510358976162</v>
      </c>
      <c r="G17" s="229">
        <v>0.11478752960849049</v>
      </c>
      <c r="H17" s="229">
        <v>0.13921402504980221</v>
      </c>
      <c r="I17" s="229">
        <v>0.2309633277899652</v>
      </c>
      <c r="J17" s="229">
        <v>0.12887567649443959</v>
      </c>
      <c r="K17" s="229">
        <v>0</v>
      </c>
      <c r="L17" s="229">
        <v>6.0989272069392239E-2</v>
      </c>
      <c r="M17" s="229">
        <v>7.6603212366555928E-2</v>
      </c>
      <c r="N17" s="229">
        <v>7.0261743933584572E-2</v>
      </c>
      <c r="O17" s="229">
        <v>5.1432446386542152E-2</v>
      </c>
      <c r="P17" s="229">
        <v>9.2158353315497876E-2</v>
      </c>
      <c r="Q17" s="229">
        <v>4.1869652873983913E-2</v>
      </c>
      <c r="R17" s="229">
        <v>7.7486667515479751E-2</v>
      </c>
      <c r="S17" s="229">
        <v>4.7865795425113072E-2</v>
      </c>
      <c r="T17" s="229">
        <v>3.4910245660607943E-2</v>
      </c>
      <c r="U17" s="229">
        <v>1.7656651013955141E-2</v>
      </c>
      <c r="V17" s="229">
        <v>1.2966543054965821E-2</v>
      </c>
      <c r="W17" s="229">
        <v>1.7289551512543959E-2</v>
      </c>
      <c r="X17" s="229">
        <v>1.7687334493367519E-2</v>
      </c>
      <c r="Y17" s="229">
        <v>9.341590117876197E-3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0.317146968115051</v>
      </c>
      <c r="C19" s="229">
        <v>0</v>
      </c>
      <c r="D19" s="229">
        <v>0</v>
      </c>
      <c r="E19" s="229">
        <v>0</v>
      </c>
      <c r="F19" s="229">
        <v>0.233939938211805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0.1330537740542265</v>
      </c>
      <c r="N19" s="229">
        <v>0.1220391405684258</v>
      </c>
      <c r="O19" s="229">
        <v>9.7354548374945088E-2</v>
      </c>
      <c r="P19" s="229">
        <v>0.1271453263698375</v>
      </c>
      <c r="Q19" s="229">
        <v>0.1242254724283503</v>
      </c>
      <c r="R19" s="229">
        <v>0.22209864915135019</v>
      </c>
      <c r="S19" s="229">
        <v>0.41879108485208838</v>
      </c>
      <c r="T19" s="229">
        <v>0.25582771012034089</v>
      </c>
      <c r="U19" s="229">
        <v>0.1649649475493552</v>
      </c>
      <c r="V19" s="229">
        <v>0.27512683404911692</v>
      </c>
      <c r="W19" s="229">
        <v>0.29742513356548039</v>
      </c>
      <c r="X19" s="229">
        <v>0.33921103882526521</v>
      </c>
      <c r="Y19" s="229">
        <v>0.45094175063901087</v>
      </c>
      <c r="DA19" s="73" t="s">
        <v>3061</v>
      </c>
    </row>
    <row r="20" spans="1:105" ht="12" customHeight="1" x14ac:dyDescent="0.25">
      <c r="A20" s="46" t="s">
        <v>159</v>
      </c>
      <c r="B20" s="229">
        <v>0.21397182931459149</v>
      </c>
      <c r="C20" s="229">
        <v>0.45467127111583361</v>
      </c>
      <c r="D20" s="229">
        <v>0.27208575193072582</v>
      </c>
      <c r="E20" s="229">
        <v>0.28595442136792032</v>
      </c>
      <c r="F20" s="229">
        <v>0.21272061378132459</v>
      </c>
      <c r="G20" s="229">
        <v>0.41151421249680148</v>
      </c>
      <c r="H20" s="229">
        <v>0.61001441576584015</v>
      </c>
      <c r="I20" s="229">
        <v>1.7066549224231049</v>
      </c>
      <c r="J20" s="229">
        <v>1.2865910609767459</v>
      </c>
      <c r="K20" s="229">
        <v>0.87114148798562518</v>
      </c>
      <c r="L20" s="229">
        <v>0.52356770521057483</v>
      </c>
      <c r="M20" s="229">
        <v>1.2819221095320159</v>
      </c>
      <c r="N20" s="229">
        <v>1.539694486263897</v>
      </c>
      <c r="O20" s="229">
        <v>1.8038311964862359</v>
      </c>
      <c r="P20" s="229">
        <v>1.173135457352857</v>
      </c>
      <c r="Q20" s="229">
        <v>0.91455721772578447</v>
      </c>
      <c r="R20" s="229">
        <v>0.74924303539552239</v>
      </c>
      <c r="S20" s="229">
        <v>1.043989241918593</v>
      </c>
      <c r="T20" s="229">
        <v>0.70333249328410363</v>
      </c>
      <c r="U20" s="229">
        <v>0.95496440868366816</v>
      </c>
      <c r="V20" s="229">
        <v>0.99485708206753753</v>
      </c>
      <c r="W20" s="229">
        <v>0.82305957285024189</v>
      </c>
      <c r="X20" s="229">
        <v>1.440573118604791</v>
      </c>
      <c r="Y20" s="229">
        <v>1.244649352693759</v>
      </c>
      <c r="DA20" s="73" t="s">
        <v>3062</v>
      </c>
    </row>
    <row r="21" spans="1:105" ht="12" customHeight="1" x14ac:dyDescent="0.25">
      <c r="A21" s="46" t="s">
        <v>32</v>
      </c>
      <c r="B21" s="229">
        <v>0.14312531768808781</v>
      </c>
      <c r="C21" s="229">
        <v>3.9585518111609139E-2</v>
      </c>
      <c r="D21" s="229">
        <v>5.2481040714686698E-2</v>
      </c>
      <c r="E21" s="229">
        <v>6.6056310791391182E-2</v>
      </c>
      <c r="F21" s="229">
        <v>3.1242096881095419E-2</v>
      </c>
      <c r="G21" s="229">
        <v>3.6197921280969797E-2</v>
      </c>
      <c r="H21" s="229">
        <v>5.9053669669048327E-2</v>
      </c>
      <c r="I21" s="229">
        <v>9.6109269538129163E-2</v>
      </c>
      <c r="J21" s="229">
        <v>0</v>
      </c>
      <c r="K21" s="229">
        <v>0</v>
      </c>
      <c r="L21" s="229">
        <v>9.444418651635389E-2</v>
      </c>
      <c r="M21" s="229">
        <v>0.1186229615639183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9.633604128157414E-3</v>
      </c>
      <c r="T21" s="229">
        <v>2.081477891644575E-3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3063</v>
      </c>
    </row>
    <row r="22" spans="1:105" ht="12" customHeight="1" x14ac:dyDescent="0.25">
      <c r="A22" s="46" t="s">
        <v>33</v>
      </c>
      <c r="B22" s="229">
        <v>0</v>
      </c>
      <c r="C22" s="229">
        <v>0.97927773003919227</v>
      </c>
      <c r="D22" s="229">
        <v>1.050902837527224</v>
      </c>
      <c r="E22" s="229">
        <v>0</v>
      </c>
      <c r="F22" s="229">
        <v>1.934479793588787</v>
      </c>
      <c r="G22" s="229">
        <v>1.8132416165284999</v>
      </c>
      <c r="H22" s="229">
        <v>1.0502149613247591</v>
      </c>
      <c r="I22" s="229">
        <v>1.050214961324218</v>
      </c>
      <c r="J22" s="229">
        <v>1.050214961340461</v>
      </c>
      <c r="K22" s="229">
        <v>1.992433362041041</v>
      </c>
      <c r="L22" s="229">
        <v>0.96534823733554831</v>
      </c>
      <c r="M22" s="229">
        <v>1.8450558899645411</v>
      </c>
      <c r="N22" s="229">
        <v>1.828976784199323</v>
      </c>
      <c r="O22" s="229">
        <v>1.050214961323551</v>
      </c>
      <c r="P22" s="229">
        <v>1.050214961326503</v>
      </c>
      <c r="Q22" s="229">
        <v>1.050214961342044</v>
      </c>
      <c r="R22" s="229">
        <v>1.050214961334069</v>
      </c>
      <c r="S22" s="229">
        <v>0.386741025430064</v>
      </c>
      <c r="T22" s="229">
        <v>0.62647607236301739</v>
      </c>
      <c r="U22" s="229">
        <v>0.77625908658704634</v>
      </c>
      <c r="V22" s="229">
        <v>0.21417927335047171</v>
      </c>
      <c r="W22" s="229">
        <v>0.26585495930006747</v>
      </c>
      <c r="X22" s="229">
        <v>0.33783521453108872</v>
      </c>
      <c r="Y22" s="229">
        <v>0.47635628074454522</v>
      </c>
      <c r="DA22" s="73" t="s">
        <v>3064</v>
      </c>
    </row>
    <row r="23" spans="1:105" ht="12" customHeight="1" x14ac:dyDescent="0.25">
      <c r="A23" s="46" t="s">
        <v>35</v>
      </c>
      <c r="B23" s="229">
        <v>1.3303722448311011</v>
      </c>
      <c r="C23" s="229">
        <v>1.8857763597678969</v>
      </c>
      <c r="D23" s="229">
        <v>2.6091927451418182</v>
      </c>
      <c r="E23" s="229">
        <v>2.771562624515894</v>
      </c>
      <c r="F23" s="229">
        <v>1.9705854765113651</v>
      </c>
      <c r="G23" s="229">
        <v>1.525928667758117</v>
      </c>
      <c r="H23" s="229">
        <v>2.078396516578441</v>
      </c>
      <c r="I23" s="229">
        <v>2.701624755375359</v>
      </c>
      <c r="J23" s="229">
        <v>2.392662123397078</v>
      </c>
      <c r="K23" s="229">
        <v>1.8167623652999421</v>
      </c>
      <c r="L23" s="229">
        <v>2.8395396727926259</v>
      </c>
      <c r="M23" s="229">
        <v>3.2622833208755271</v>
      </c>
      <c r="N23" s="229">
        <v>3.5570363815794521</v>
      </c>
      <c r="O23" s="229">
        <v>2.3870907556908141</v>
      </c>
      <c r="P23" s="229">
        <v>1.957156930334925</v>
      </c>
      <c r="Q23" s="229">
        <v>1.896908838666614</v>
      </c>
      <c r="R23" s="229">
        <v>1.548989394839186</v>
      </c>
      <c r="S23" s="229">
        <v>1.1027864784159811</v>
      </c>
      <c r="T23" s="229">
        <v>0.80854602416962207</v>
      </c>
      <c r="U23" s="229">
        <v>0.79065331261589367</v>
      </c>
      <c r="V23" s="229">
        <v>0.96528475272526271</v>
      </c>
      <c r="W23" s="229">
        <v>1.323665456392721</v>
      </c>
      <c r="X23" s="229">
        <v>0.752379159615433</v>
      </c>
      <c r="Y23" s="229">
        <v>1.049270030654339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7.0970399648332956</v>
      </c>
      <c r="C25" s="229">
        <v>6.1220326314607512</v>
      </c>
      <c r="D25" s="229">
        <v>6.3451530962014733</v>
      </c>
      <c r="E25" s="229">
        <v>8.975336690470618</v>
      </c>
      <c r="F25" s="229">
        <v>14.77818346758672</v>
      </c>
      <c r="G25" s="229">
        <v>15.134181666354211</v>
      </c>
      <c r="H25" s="229">
        <v>16.061929662029598</v>
      </c>
      <c r="I25" s="229">
        <v>11.844706659037881</v>
      </c>
      <c r="J25" s="229">
        <v>7.2474153385619378</v>
      </c>
      <c r="K25" s="229">
        <v>4.0313912016089253</v>
      </c>
      <c r="L25" s="229">
        <v>3.0233081099318762</v>
      </c>
      <c r="M25" s="229">
        <v>3.5699680360276398</v>
      </c>
      <c r="N25" s="229">
        <v>6.7714393547496607</v>
      </c>
      <c r="O25" s="229">
        <v>7.2491693633889831</v>
      </c>
      <c r="P25" s="229">
        <v>4.0279097951428753</v>
      </c>
      <c r="Q25" s="229">
        <v>4.2307629177943751</v>
      </c>
      <c r="R25" s="229">
        <v>5.32986625807888</v>
      </c>
      <c r="S25" s="229">
        <v>4.4159680125502554</v>
      </c>
      <c r="T25" s="229">
        <v>35.898580356167606</v>
      </c>
      <c r="U25" s="229">
        <v>18.398126698135599</v>
      </c>
      <c r="V25" s="229">
        <v>10.57546163505004</v>
      </c>
      <c r="W25" s="229">
        <v>10.09904450886021</v>
      </c>
      <c r="X25" s="229">
        <v>9.1613923403991571</v>
      </c>
      <c r="Y25" s="229">
        <v>8.2155659617774024</v>
      </c>
      <c r="DA25" s="73" t="s">
        <v>3067</v>
      </c>
    </row>
    <row r="26" spans="1:105" ht="12" customHeight="1" x14ac:dyDescent="0.25">
      <c r="A26" s="46" t="s">
        <v>39</v>
      </c>
      <c r="B26" s="229">
        <v>1.2185358425628221</v>
      </c>
      <c r="C26" s="229">
        <v>1.234363592790134</v>
      </c>
      <c r="D26" s="229">
        <v>1.604528350338295</v>
      </c>
      <c r="E26" s="229">
        <v>1.1664580511722431</v>
      </c>
      <c r="F26" s="229">
        <v>1.4134707406316489</v>
      </c>
      <c r="G26" s="229">
        <v>1.6923885626434041</v>
      </c>
      <c r="H26" s="229">
        <v>2.0229768213927728</v>
      </c>
      <c r="I26" s="229">
        <v>2.4924759341217948</v>
      </c>
      <c r="J26" s="229">
        <v>1.648458456488203</v>
      </c>
      <c r="K26" s="229">
        <v>0.84401747763640933</v>
      </c>
      <c r="L26" s="229">
        <v>2.368844773367937</v>
      </c>
      <c r="M26" s="229">
        <v>1.4292267527872211</v>
      </c>
      <c r="N26" s="229">
        <v>1.043305983134148</v>
      </c>
      <c r="O26" s="229">
        <v>1.6484584564699649</v>
      </c>
      <c r="P26" s="229">
        <v>2.261362733063045</v>
      </c>
      <c r="Q26" s="229">
        <v>1.5212741511850181</v>
      </c>
      <c r="R26" s="229">
        <v>2.0348440724770871</v>
      </c>
      <c r="S26" s="229">
        <v>1.7736857397450589</v>
      </c>
      <c r="T26" s="229">
        <v>1.688694452865958</v>
      </c>
      <c r="U26" s="229">
        <v>1.480203578938118</v>
      </c>
      <c r="V26" s="229">
        <v>0.78843443552173409</v>
      </c>
      <c r="W26" s="229">
        <v>0.85181674460056922</v>
      </c>
      <c r="X26" s="229">
        <v>0.79997205140902572</v>
      </c>
      <c r="Y26" s="229">
        <v>1.106953781152527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12.083948473405709</v>
      </c>
      <c r="C27" s="261">
        <f t="shared" si="0"/>
        <v>11.687146076826787</v>
      </c>
      <c r="D27" s="261">
        <f t="shared" si="0"/>
        <v>14.787058109620862</v>
      </c>
      <c r="E27" s="261">
        <f t="shared" si="0"/>
        <v>15.929395833012423</v>
      </c>
      <c r="F27" s="261">
        <f t="shared" si="0"/>
        <v>17.804551872146032</v>
      </c>
      <c r="G27" s="261">
        <f t="shared" si="0"/>
        <v>17.618746926781778</v>
      </c>
      <c r="H27" s="261">
        <f t="shared" si="0"/>
        <v>24.545151587368743</v>
      </c>
      <c r="I27" s="261">
        <f t="shared" si="0"/>
        <v>30.751065222152725</v>
      </c>
      <c r="J27" s="261">
        <f t="shared" si="0"/>
        <v>23.263294172394204</v>
      </c>
      <c r="K27" s="261">
        <f t="shared" si="0"/>
        <v>18.667272818682711</v>
      </c>
      <c r="L27" s="261">
        <f t="shared" si="0"/>
        <v>19.66346293752737</v>
      </c>
      <c r="M27" s="261">
        <f t="shared" si="0"/>
        <v>25.842952235949959</v>
      </c>
      <c r="N27" s="261">
        <f t="shared" si="0"/>
        <v>30.670102105683767</v>
      </c>
      <c r="O27" s="261">
        <f t="shared" si="0"/>
        <v>26.490130064117707</v>
      </c>
      <c r="P27" s="261">
        <f t="shared" si="0"/>
        <v>21.24697902879371</v>
      </c>
      <c r="Q27" s="261">
        <f t="shared" si="0"/>
        <v>19.623400488534873</v>
      </c>
      <c r="R27" s="261">
        <f t="shared" si="0"/>
        <v>19.687379178450389</v>
      </c>
      <c r="S27" s="261">
        <f t="shared" si="0"/>
        <v>18.098411003681708</v>
      </c>
      <c r="T27" s="261">
        <f t="shared" si="0"/>
        <v>18.163723043864991</v>
      </c>
      <c r="U27" s="261">
        <f t="shared" si="0"/>
        <v>16.252881809782231</v>
      </c>
      <c r="V27" s="261">
        <f t="shared" si="0"/>
        <v>18.404642303904243</v>
      </c>
      <c r="W27" s="261">
        <f t="shared" si="0"/>
        <v>18.429125500981911</v>
      </c>
      <c r="X27" s="261">
        <f t="shared" si="0"/>
        <v>17.685116222439149</v>
      </c>
      <c r="Y27" s="261">
        <f t="shared" si="0"/>
        <v>18.748515083867396</v>
      </c>
      <c r="DA27" s="70"/>
    </row>
    <row r="28" spans="1:105" ht="12" customHeight="1" x14ac:dyDescent="0.25">
      <c r="A28" s="60" t="s">
        <v>3070</v>
      </c>
      <c r="B28" s="262">
        <v>11.758899060286749</v>
      </c>
      <c r="C28" s="262">
        <v>11.27822815553227</v>
      </c>
      <c r="D28" s="262">
        <v>14.29484391812441</v>
      </c>
      <c r="E28" s="262">
        <v>15.37353044094283</v>
      </c>
      <c r="F28" s="262">
        <v>17.212414086204799</v>
      </c>
      <c r="G28" s="262">
        <v>17.00602069529042</v>
      </c>
      <c r="H28" s="262">
        <v>23.880899399349381</v>
      </c>
      <c r="I28" s="262">
        <v>30.019892296694579</v>
      </c>
      <c r="J28" s="262">
        <v>22.89095228633477</v>
      </c>
      <c r="K28" s="262">
        <v>18.411526123351631</v>
      </c>
      <c r="L28" s="262">
        <v>19.323974455294241</v>
      </c>
      <c r="M28" s="262">
        <v>25.51792713606152</v>
      </c>
      <c r="N28" s="262">
        <v>30.344243354138989</v>
      </c>
      <c r="O28" s="262">
        <v>26.15435761629697</v>
      </c>
      <c r="P28" s="262">
        <v>20.897444266976969</v>
      </c>
      <c r="Q28" s="262">
        <v>19.270080575087182</v>
      </c>
      <c r="R28" s="262">
        <v>19.225831267752518</v>
      </c>
      <c r="S28" s="262">
        <v>17.594094095779699</v>
      </c>
      <c r="T28" s="262">
        <v>17.601387698283471</v>
      </c>
      <c r="U28" s="262">
        <v>15.745234692099411</v>
      </c>
      <c r="V28" s="262">
        <v>17.904846287283451</v>
      </c>
      <c r="W28" s="262">
        <v>17.868370848075859</v>
      </c>
      <c r="X28" s="262">
        <v>17.11440420452173</v>
      </c>
      <c r="Y28" s="262">
        <v>18.200064854491039</v>
      </c>
      <c r="DA28" s="72" t="s">
        <v>3071</v>
      </c>
    </row>
    <row r="29" spans="1:105" ht="12" customHeight="1" x14ac:dyDescent="0.25">
      <c r="A29" s="59" t="s">
        <v>28</v>
      </c>
      <c r="B29" s="230">
        <v>1.625161183698252</v>
      </c>
      <c r="C29" s="230">
        <v>1.2320759140161239</v>
      </c>
      <c r="D29" s="230">
        <v>1.223009415833006</v>
      </c>
      <c r="E29" s="230">
        <v>1.1184398950155789</v>
      </c>
      <c r="F29" s="230">
        <v>1.1408995232184429</v>
      </c>
      <c r="G29" s="230">
        <v>1.137663029453422</v>
      </c>
      <c r="H29" s="230">
        <v>1.113236533984451</v>
      </c>
      <c r="I29" s="230">
        <v>0.93621384851324496</v>
      </c>
      <c r="J29" s="230">
        <v>0.41201424910705442</v>
      </c>
      <c r="K29" s="230">
        <v>0</v>
      </c>
      <c r="L29" s="230">
        <v>0.56523600739152191</v>
      </c>
      <c r="M29" s="230">
        <v>0.54962206709127337</v>
      </c>
      <c r="N29" s="230">
        <v>0.55596353552288613</v>
      </c>
      <c r="O29" s="230">
        <v>0.52320211940005401</v>
      </c>
      <c r="P29" s="230">
        <v>0.72503855128519623</v>
      </c>
      <c r="Q29" s="230">
        <v>0.19819913477951909</v>
      </c>
      <c r="R29" s="230">
        <v>0.64263371089934918</v>
      </c>
      <c r="S29" s="230">
        <v>0.28465628190152958</v>
      </c>
      <c r="T29" s="230">
        <v>0.48033518706804129</v>
      </c>
      <c r="U29" s="230">
        <v>0.29968166252611722</v>
      </c>
      <c r="V29" s="230">
        <v>0.14393416237550419</v>
      </c>
      <c r="W29" s="230">
        <v>0.16628040221037321</v>
      </c>
      <c r="X29" s="230">
        <v>0.18408005721552401</v>
      </c>
      <c r="Y29" s="230">
        <v>5.7984291225603099E-2</v>
      </c>
      <c r="DA29" s="71" t="s">
        <v>3072</v>
      </c>
    </row>
    <row r="30" spans="1:105" ht="12" customHeight="1" x14ac:dyDescent="0.25">
      <c r="A30" s="59" t="s">
        <v>31</v>
      </c>
      <c r="B30" s="230">
        <v>0.6179697430024077</v>
      </c>
      <c r="C30" s="230">
        <v>0</v>
      </c>
      <c r="D30" s="230">
        <v>0</v>
      </c>
      <c r="E30" s="230">
        <v>0</v>
      </c>
      <c r="F30" s="230">
        <v>0.70507107766939536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0.95465043920151105</v>
      </c>
      <c r="N30" s="230">
        <v>0.96566507268495205</v>
      </c>
      <c r="O30" s="230">
        <v>0.99034966488263954</v>
      </c>
      <c r="P30" s="230">
        <v>0.9605588868912579</v>
      </c>
      <c r="Q30" s="230">
        <v>0.96347874084813601</v>
      </c>
      <c r="R30" s="230">
        <v>1.9533097773848771</v>
      </c>
      <c r="S30" s="230">
        <v>2.988969679746678</v>
      </c>
      <c r="T30" s="230">
        <v>2.343913161081066</v>
      </c>
      <c r="U30" s="230">
        <v>1.557350605409729</v>
      </c>
      <c r="V30" s="230">
        <v>2.2340060683378939</v>
      </c>
      <c r="W30" s="230">
        <v>2.0939055653311969</v>
      </c>
      <c r="X30" s="230">
        <v>2.337201782295617</v>
      </c>
      <c r="Y30" s="230">
        <v>3.041987402161233</v>
      </c>
      <c r="DA30" s="71" t="s">
        <v>3073</v>
      </c>
    </row>
    <row r="31" spans="1:105" ht="12" customHeight="1" x14ac:dyDescent="0.25">
      <c r="A31" s="59" t="s">
        <v>159</v>
      </c>
      <c r="B31" s="230">
        <v>3.4851477254058398</v>
      </c>
      <c r="C31" s="230">
        <v>3.6784947120125029</v>
      </c>
      <c r="D31" s="230">
        <v>4.2915589169526864</v>
      </c>
      <c r="E31" s="230">
        <v>3.594365261952738</v>
      </c>
      <c r="F31" s="230">
        <v>5.4076975208981608</v>
      </c>
      <c r="G31" s="230">
        <v>6.0796935185269119</v>
      </c>
      <c r="H31" s="230">
        <v>6.4549065795324063</v>
      </c>
      <c r="I31" s="230">
        <v>13.53163387154266</v>
      </c>
      <c r="J31" s="230">
        <v>8.4086014811555607</v>
      </c>
      <c r="K31" s="230">
        <v>7.3172337179531137</v>
      </c>
      <c r="L31" s="230">
        <v>4.1206284787351892</v>
      </c>
      <c r="M31" s="230">
        <v>8.4772454218540148</v>
      </c>
      <c r="N31" s="230">
        <v>9.8002373685004684</v>
      </c>
      <c r="O31" s="230">
        <v>11.06081027114713</v>
      </c>
      <c r="P31" s="230">
        <v>7.9803843300183734</v>
      </c>
      <c r="Q31" s="230">
        <v>6.3196122829468324</v>
      </c>
      <c r="R31" s="230">
        <v>6.5177936916888033</v>
      </c>
      <c r="S31" s="230">
        <v>7.0696529045351477</v>
      </c>
      <c r="T31" s="230">
        <v>6.0927081470734086</v>
      </c>
      <c r="U31" s="230">
        <v>6.0919920400963559</v>
      </c>
      <c r="V31" s="230">
        <v>6.6813456608769561</v>
      </c>
      <c r="W31" s="230">
        <v>5.4495351153102334</v>
      </c>
      <c r="X31" s="230">
        <v>9.0133257100501822</v>
      </c>
      <c r="Y31" s="230">
        <v>8.0643918055748678</v>
      </c>
      <c r="DA31" s="71" t="s">
        <v>3074</v>
      </c>
    </row>
    <row r="32" spans="1:105" ht="12" customHeight="1" x14ac:dyDescent="0.25">
      <c r="A32" s="59" t="s">
        <v>32</v>
      </c>
      <c r="B32" s="230">
        <v>2.7659890418970932</v>
      </c>
      <c r="C32" s="230">
        <v>0.93014792991146678</v>
      </c>
      <c r="D32" s="230">
        <v>0.9172524073016729</v>
      </c>
      <c r="E32" s="230">
        <v>0.90367713721632803</v>
      </c>
      <c r="F32" s="230">
        <v>0.93849135115086524</v>
      </c>
      <c r="G32" s="230">
        <v>0.93353552672902729</v>
      </c>
      <c r="H32" s="230">
        <v>0.91067977832563884</v>
      </c>
      <c r="I32" s="230">
        <v>0.87362417845619478</v>
      </c>
      <c r="J32" s="230">
        <v>0</v>
      </c>
      <c r="K32" s="230">
        <v>0</v>
      </c>
      <c r="L32" s="230">
        <v>0.87528926148037645</v>
      </c>
      <c r="M32" s="230">
        <v>0.85111048642803511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6.069045545107242E-2</v>
      </c>
      <c r="T32" s="230">
        <v>3.8522827774085742E-2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3075</v>
      </c>
    </row>
    <row r="33" spans="1:105" ht="12" customHeight="1" x14ac:dyDescent="0.25">
      <c r="A33" s="59" t="s">
        <v>35</v>
      </c>
      <c r="B33" s="230">
        <v>3.2646313662831581</v>
      </c>
      <c r="C33" s="230">
        <v>5.4375095995921781</v>
      </c>
      <c r="D33" s="230">
        <v>7.8630231780370403</v>
      </c>
      <c r="E33" s="230">
        <v>9.7570481467581835</v>
      </c>
      <c r="F33" s="230">
        <v>9.0202546132679373</v>
      </c>
      <c r="G33" s="230">
        <v>8.8551286205810591</v>
      </c>
      <c r="H33" s="230">
        <v>15.402076507506891</v>
      </c>
      <c r="I33" s="230">
        <v>14.678420398182491</v>
      </c>
      <c r="J33" s="230">
        <v>14.07033655607216</v>
      </c>
      <c r="K33" s="230">
        <v>11.094292405398519</v>
      </c>
      <c r="L33" s="230">
        <v>13.762820707687149</v>
      </c>
      <c r="M33" s="230">
        <v>14.68529872148669</v>
      </c>
      <c r="N33" s="230">
        <v>19.022377377430679</v>
      </c>
      <c r="O33" s="230">
        <v>13.57999556086714</v>
      </c>
      <c r="P33" s="230">
        <v>11.23146249878214</v>
      </c>
      <c r="Q33" s="230">
        <v>11.7887904165127</v>
      </c>
      <c r="R33" s="230">
        <v>10.112094087779489</v>
      </c>
      <c r="S33" s="230">
        <v>7.1901247741452696</v>
      </c>
      <c r="T33" s="230">
        <v>8.6459083752868686</v>
      </c>
      <c r="U33" s="230">
        <v>7.7962103840672077</v>
      </c>
      <c r="V33" s="230">
        <v>8.8455603956930933</v>
      </c>
      <c r="W33" s="230">
        <v>10.158649765224061</v>
      </c>
      <c r="X33" s="230">
        <v>5.5797966549604103</v>
      </c>
      <c r="Y33" s="230">
        <v>7.0357013555293308</v>
      </c>
      <c r="DA33" s="71" t="s">
        <v>3076</v>
      </c>
    </row>
    <row r="34" spans="1:105" ht="12" customHeight="1" x14ac:dyDescent="0.25">
      <c r="A34" s="60" t="s">
        <v>3077</v>
      </c>
      <c r="B34" s="262">
        <v>0.32504941311895869</v>
      </c>
      <c r="C34" s="262">
        <v>0.40891792129451737</v>
      </c>
      <c r="D34" s="262">
        <v>0.49221419149645212</v>
      </c>
      <c r="E34" s="262">
        <v>0.55586539206959373</v>
      </c>
      <c r="F34" s="262">
        <v>0.59213778594123201</v>
      </c>
      <c r="G34" s="262">
        <v>0.61272623149135952</v>
      </c>
      <c r="H34" s="262">
        <v>0.66425218801936103</v>
      </c>
      <c r="I34" s="262">
        <v>0.73117292545814772</v>
      </c>
      <c r="J34" s="262">
        <v>0.37234188605943391</v>
      </c>
      <c r="K34" s="262">
        <v>0.25574669533107952</v>
      </c>
      <c r="L34" s="262">
        <v>0.33948848223312961</v>
      </c>
      <c r="M34" s="262">
        <v>0.32502509988844019</v>
      </c>
      <c r="N34" s="262">
        <v>0.32585875154477878</v>
      </c>
      <c r="O34" s="262">
        <v>0.33577244782073778</v>
      </c>
      <c r="P34" s="262">
        <v>0.34953476181674148</v>
      </c>
      <c r="Q34" s="262">
        <v>0.35331991344768993</v>
      </c>
      <c r="R34" s="262">
        <v>0.46154791069786932</v>
      </c>
      <c r="S34" s="262">
        <v>0.50431690790200823</v>
      </c>
      <c r="T34" s="262">
        <v>0.56233534558152143</v>
      </c>
      <c r="U34" s="262">
        <v>0.50764711768282178</v>
      </c>
      <c r="V34" s="262">
        <v>0.49979601662079037</v>
      </c>
      <c r="W34" s="262">
        <v>0.56075465290605142</v>
      </c>
      <c r="X34" s="262">
        <v>0.57071201791741843</v>
      </c>
      <c r="Y34" s="262">
        <v>0.54845022937635624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1.4741985615723778</v>
      </c>
      <c r="C35" s="261">
        <f t="shared" si="1"/>
        <v>1.5833836751128547</v>
      </c>
      <c r="D35" s="261">
        <f t="shared" si="1"/>
        <v>1.7377523036518197</v>
      </c>
      <c r="E35" s="261">
        <f t="shared" si="1"/>
        <v>2.3536320448839811</v>
      </c>
      <c r="F35" s="261">
        <f t="shared" si="1"/>
        <v>2.8543905920156361</v>
      </c>
      <c r="G35" s="261">
        <f t="shared" si="1"/>
        <v>3.0305716060823196</v>
      </c>
      <c r="H35" s="261">
        <f t="shared" si="1"/>
        <v>3.1066106323907658</v>
      </c>
      <c r="I35" s="261">
        <f t="shared" si="1"/>
        <v>2.9176319524772327</v>
      </c>
      <c r="J35" s="261">
        <f t="shared" si="1"/>
        <v>1.9196436743945859</v>
      </c>
      <c r="K35" s="261">
        <f t="shared" si="1"/>
        <v>0.89397469394628937</v>
      </c>
      <c r="L35" s="261">
        <f t="shared" si="1"/>
        <v>0.99960188183722987</v>
      </c>
      <c r="M35" s="261">
        <f t="shared" si="1"/>
        <v>1.2803202984082107</v>
      </c>
      <c r="N35" s="261">
        <f t="shared" si="1"/>
        <v>1.5829550110264683</v>
      </c>
      <c r="O35" s="261">
        <f t="shared" si="1"/>
        <v>1.5057040902382164</v>
      </c>
      <c r="P35" s="261">
        <f t="shared" si="1"/>
        <v>1.1520859396326444</v>
      </c>
      <c r="Q35" s="261">
        <f t="shared" si="1"/>
        <v>1.0444078824546583</v>
      </c>
      <c r="R35" s="261">
        <f t="shared" si="1"/>
        <v>1.1886404732983311</v>
      </c>
      <c r="S35" s="261">
        <f t="shared" si="1"/>
        <v>1.0438118265532943</v>
      </c>
      <c r="T35" s="261">
        <f t="shared" si="1"/>
        <v>6.6951849266938099</v>
      </c>
      <c r="U35" s="261">
        <f t="shared" si="1"/>
        <v>3.5652240322419564</v>
      </c>
      <c r="V35" s="261">
        <f t="shared" si="1"/>
        <v>1.7579673417752946</v>
      </c>
      <c r="W35" s="261">
        <f t="shared" si="1"/>
        <v>1.8608592444366836</v>
      </c>
      <c r="X35" s="261">
        <f t="shared" si="1"/>
        <v>1.7615566507935347</v>
      </c>
      <c r="Y35" s="261">
        <f t="shared" si="1"/>
        <v>1.8538796577276113</v>
      </c>
      <c r="DA35" s="70"/>
    </row>
    <row r="36" spans="1:105" ht="12" customHeight="1" x14ac:dyDescent="0.25">
      <c r="A36" s="60" t="s">
        <v>3080</v>
      </c>
      <c r="B36" s="262">
        <v>0.51055410336745755</v>
      </c>
      <c r="C36" s="262">
        <v>0.54997789335172254</v>
      </c>
      <c r="D36" s="262">
        <v>0.60985858602771148</v>
      </c>
      <c r="E36" s="262">
        <v>0.78055288115476806</v>
      </c>
      <c r="F36" s="262">
        <v>0.86898368567363693</v>
      </c>
      <c r="G36" s="262">
        <v>0.84187432673939977</v>
      </c>
      <c r="H36" s="262">
        <v>0.84878657552778136</v>
      </c>
      <c r="I36" s="262">
        <v>0.86439788299903952</v>
      </c>
      <c r="J36" s="262">
        <v>0.5740120980678286</v>
      </c>
      <c r="K36" s="262">
        <v>0.27704259091203892</v>
      </c>
      <c r="L36" s="262">
        <v>0.35580650393994728</v>
      </c>
      <c r="M36" s="262">
        <v>0.43920111656836341</v>
      </c>
      <c r="N36" s="262">
        <v>0.53171099009154621</v>
      </c>
      <c r="O36" s="262">
        <v>0.49035093092925552</v>
      </c>
      <c r="P36" s="262">
        <v>0.36503835295873238</v>
      </c>
      <c r="Q36" s="262">
        <v>0.29769624938763778</v>
      </c>
      <c r="R36" s="262">
        <v>0.33809218858436868</v>
      </c>
      <c r="S36" s="262">
        <v>0.26344383899629908</v>
      </c>
      <c r="T36" s="262">
        <v>0.33981643915771792</v>
      </c>
      <c r="U36" s="262">
        <v>0.26671673446821598</v>
      </c>
      <c r="V36" s="262">
        <v>0.23094752903490309</v>
      </c>
      <c r="W36" s="262">
        <v>0.2429432266744623</v>
      </c>
      <c r="X36" s="262">
        <v>0.21586563408108381</v>
      </c>
      <c r="Y36" s="262">
        <v>0.36392524203559529</v>
      </c>
      <c r="DA36" s="72" t="s">
        <v>3081</v>
      </c>
    </row>
    <row r="37" spans="1:105" ht="12" customHeight="1" x14ac:dyDescent="0.25">
      <c r="A37" s="59" t="s">
        <v>28</v>
      </c>
      <c r="B37" s="230">
        <v>5.6001737097681449E-2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5.9943045925328328E-2</v>
      </c>
      <c r="J37" s="230">
        <v>5.9742066120522887E-2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1.7696576105647201E-2</v>
      </c>
      <c r="T37" s="230">
        <v>2.6012230727847099E-2</v>
      </c>
      <c r="U37" s="230">
        <v>2.27917468057579E-2</v>
      </c>
      <c r="V37" s="230">
        <v>6.8628812075081976E-3</v>
      </c>
      <c r="W37" s="230">
        <v>8.8095570497449694E-3</v>
      </c>
      <c r="X37" s="230">
        <v>1.242615561263693E-2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8.9605612735349088E-2</v>
      </c>
      <c r="C38" s="230">
        <v>0</v>
      </c>
      <c r="D38" s="230">
        <v>0</v>
      </c>
      <c r="E38" s="230">
        <v>0</v>
      </c>
      <c r="F38" s="230">
        <v>0.1022353062620623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8.5033168224097223E-3</v>
      </c>
      <c r="T38" s="230">
        <v>1.178239260278837E-2</v>
      </c>
      <c r="U38" s="230">
        <v>1.129369237661435E-2</v>
      </c>
      <c r="V38" s="230">
        <v>7.3956162784106624E-3</v>
      </c>
      <c r="W38" s="230">
        <v>6.7508586644546252E-3</v>
      </c>
      <c r="X38" s="230">
        <v>1.8077272873498019E-2</v>
      </c>
      <c r="Y38" s="230">
        <v>9.5166321504064885E-2</v>
      </c>
      <c r="DA38" s="71" t="s">
        <v>3083</v>
      </c>
    </row>
    <row r="39" spans="1:105" ht="12" customHeight="1" x14ac:dyDescent="0.25">
      <c r="A39" s="59" t="s">
        <v>159</v>
      </c>
      <c r="B39" s="230">
        <v>0</v>
      </c>
      <c r="C39" s="230">
        <v>8.0311164912330535E-2</v>
      </c>
      <c r="D39" s="230">
        <v>0</v>
      </c>
      <c r="E39" s="230">
        <v>0</v>
      </c>
      <c r="F39" s="230">
        <v>0</v>
      </c>
      <c r="G39" s="230">
        <v>9.8126332365984545E-2</v>
      </c>
      <c r="H39" s="230">
        <v>9.9207283962957443E-2</v>
      </c>
      <c r="I39" s="230">
        <v>9.4082570405625787E-2</v>
      </c>
      <c r="J39" s="230">
        <v>9.3048310778774193E-2</v>
      </c>
      <c r="K39" s="230">
        <v>0</v>
      </c>
      <c r="L39" s="230">
        <v>0</v>
      </c>
      <c r="M39" s="230">
        <v>0</v>
      </c>
      <c r="N39" s="230">
        <v>8.3776518916653386E-2</v>
      </c>
      <c r="O39" s="230">
        <v>8.6578364881999159E-2</v>
      </c>
      <c r="P39" s="230">
        <v>8.8992551199876216E-2</v>
      </c>
      <c r="Q39" s="230">
        <v>0</v>
      </c>
      <c r="R39" s="230">
        <v>0</v>
      </c>
      <c r="S39" s="230">
        <v>3.8711799248753738E-2</v>
      </c>
      <c r="T39" s="230">
        <v>4.9015669689281817E-2</v>
      </c>
      <c r="U39" s="230">
        <v>3.7790803850976988E-2</v>
      </c>
      <c r="V39" s="230">
        <v>3.3610275500722632E-2</v>
      </c>
      <c r="W39" s="230">
        <v>4.0137927692598718E-2</v>
      </c>
      <c r="X39" s="230">
        <v>6.2096115979110113E-2</v>
      </c>
      <c r="Y39" s="230">
        <v>6.5839520094217216E-2</v>
      </c>
      <c r="DA39" s="71" t="s">
        <v>3084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0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2.6253654678251291E-3</v>
      </c>
      <c r="T40" s="230">
        <v>3.0538922003550718E-3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3085</v>
      </c>
    </row>
    <row r="41" spans="1:105" ht="12" customHeight="1" x14ac:dyDescent="0.25">
      <c r="A41" s="59" t="s">
        <v>35</v>
      </c>
      <c r="B41" s="230">
        <v>0.36494675353442702</v>
      </c>
      <c r="C41" s="230">
        <v>0.469666728439392</v>
      </c>
      <c r="D41" s="230">
        <v>0.60985858602771148</v>
      </c>
      <c r="E41" s="230">
        <v>0.78055288115476806</v>
      </c>
      <c r="F41" s="230">
        <v>0.76674837941157459</v>
      </c>
      <c r="G41" s="230">
        <v>0.74374799437341521</v>
      </c>
      <c r="H41" s="230">
        <v>0.74957929156482395</v>
      </c>
      <c r="I41" s="230">
        <v>0.71037226666808539</v>
      </c>
      <c r="J41" s="230">
        <v>0.42122172116853152</v>
      </c>
      <c r="K41" s="230">
        <v>0.27704259091203892</v>
      </c>
      <c r="L41" s="230">
        <v>0.35580650393994728</v>
      </c>
      <c r="M41" s="230">
        <v>0.43920111656836341</v>
      </c>
      <c r="N41" s="230">
        <v>0.44793447117489282</v>
      </c>
      <c r="O41" s="230">
        <v>0.40377256604725642</v>
      </c>
      <c r="P41" s="230">
        <v>0.27604580175885618</v>
      </c>
      <c r="Q41" s="230">
        <v>0.29769624938763778</v>
      </c>
      <c r="R41" s="230">
        <v>0.33809218858436868</v>
      </c>
      <c r="S41" s="230">
        <v>0.19590678135166331</v>
      </c>
      <c r="T41" s="230">
        <v>0.24995225393744561</v>
      </c>
      <c r="U41" s="230">
        <v>0.19484049143486681</v>
      </c>
      <c r="V41" s="230">
        <v>0.18307875604826171</v>
      </c>
      <c r="W41" s="230">
        <v>0.18724488326766389</v>
      </c>
      <c r="X41" s="230">
        <v>0.12326608961583881</v>
      </c>
      <c r="Y41" s="230">
        <v>0.20291940043731321</v>
      </c>
      <c r="DA41" s="71" t="s">
        <v>3086</v>
      </c>
    </row>
    <row r="42" spans="1:105" ht="12" customHeight="1" x14ac:dyDescent="0.25">
      <c r="A42" s="60" t="s">
        <v>3087</v>
      </c>
      <c r="B42" s="262">
        <v>0.92997862613188531</v>
      </c>
      <c r="C42" s="262">
        <v>0.99105356848420001</v>
      </c>
      <c r="D42" s="262">
        <v>1.0769143906476899</v>
      </c>
      <c r="E42" s="262">
        <v>1.5155073909791481</v>
      </c>
      <c r="F42" s="262">
        <v>1.9240783499409431</v>
      </c>
      <c r="G42" s="262">
        <v>2.1252363482241718</v>
      </c>
      <c r="H42" s="262">
        <v>2.189026508818122</v>
      </c>
      <c r="I42" s="262">
        <v>1.9775054450557421</v>
      </c>
      <c r="J42" s="262">
        <v>1.3070675952706019</v>
      </c>
      <c r="K42" s="262">
        <v>0.59044405244638865</v>
      </c>
      <c r="L42" s="262">
        <v>0.60863407080885135</v>
      </c>
      <c r="M42" s="262">
        <v>0.80745586792283019</v>
      </c>
      <c r="N42" s="262">
        <v>1.017494364524927</v>
      </c>
      <c r="O42" s="262">
        <v>0.98057672721324141</v>
      </c>
      <c r="P42" s="262">
        <v>0.75084577205717795</v>
      </c>
      <c r="Q42" s="262">
        <v>0.71011778488850985</v>
      </c>
      <c r="R42" s="262">
        <v>0.80274510824882594</v>
      </c>
      <c r="S42" s="262">
        <v>0.72813516495285868</v>
      </c>
      <c r="T42" s="262">
        <v>6.2971266124580056</v>
      </c>
      <c r="U42" s="262">
        <v>3.2459295605851621</v>
      </c>
      <c r="V42" s="262">
        <v>1.4752552253046669</v>
      </c>
      <c r="W42" s="262">
        <v>1.5598378572826661</v>
      </c>
      <c r="X42" s="262">
        <v>1.486581557713861</v>
      </c>
      <c r="Y42" s="262">
        <v>1.4331506419351789</v>
      </c>
      <c r="DA42" s="72" t="s">
        <v>3088</v>
      </c>
    </row>
    <row r="43" spans="1:105" ht="12" customHeight="1" x14ac:dyDescent="0.25">
      <c r="A43" s="64" t="s">
        <v>28</v>
      </c>
      <c r="B43" s="229">
        <v>3.6608213185693718E-2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2.355795165653533E-2</v>
      </c>
      <c r="J43" s="229">
        <v>2.3802503704510938E-2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4.6347167707816196E-3</v>
      </c>
      <c r="T43" s="229">
        <v>1.7380063790970609E-4</v>
      </c>
      <c r="U43" s="229">
        <v>3.428551622399027E-4</v>
      </c>
      <c r="V43" s="229">
        <v>3.5421775220396073E-4</v>
      </c>
      <c r="W43" s="229">
        <v>4.4992377577821301E-4</v>
      </c>
      <c r="X43" s="229">
        <v>5.5410263088680753E-4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5.8574993270810193E-2</v>
      </c>
      <c r="C45" s="229">
        <v>0</v>
      </c>
      <c r="D45" s="229">
        <v>0</v>
      </c>
      <c r="E45" s="229">
        <v>0</v>
      </c>
      <c r="F45" s="229">
        <v>4.3207193144470482E-2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2.2270107420110171E-3</v>
      </c>
      <c r="T45" s="229">
        <v>7.8724019169758663E-5</v>
      </c>
      <c r="U45" s="229">
        <v>1.6989047680599241E-4</v>
      </c>
      <c r="V45" s="229">
        <v>3.8171410739787533E-4</v>
      </c>
      <c r="W45" s="229">
        <v>3.447814462072664E-4</v>
      </c>
      <c r="X45" s="229">
        <v>8.0609520520388475E-4</v>
      </c>
      <c r="Y45" s="229">
        <v>1.2431013929387041E-2</v>
      </c>
      <c r="DA45" s="73" t="s">
        <v>3091</v>
      </c>
    </row>
    <row r="46" spans="1:105" ht="12" customHeight="1" x14ac:dyDescent="0.25">
      <c r="A46" s="64" t="s">
        <v>159</v>
      </c>
      <c r="B46" s="229">
        <v>0</v>
      </c>
      <c r="C46" s="229">
        <v>5.3891342672541732E-2</v>
      </c>
      <c r="D46" s="229">
        <v>0</v>
      </c>
      <c r="E46" s="229">
        <v>0</v>
      </c>
      <c r="F46" s="229">
        <v>0</v>
      </c>
      <c r="G46" s="229">
        <v>3.150499602153127E-2</v>
      </c>
      <c r="H46" s="229">
        <v>3.0444366669488659E-2</v>
      </c>
      <c r="I46" s="229">
        <v>3.6974975347420558E-2</v>
      </c>
      <c r="J46" s="229">
        <v>3.7072416570631858E-2</v>
      </c>
      <c r="K46" s="229">
        <v>0</v>
      </c>
      <c r="L46" s="229">
        <v>0</v>
      </c>
      <c r="M46" s="229">
        <v>0</v>
      </c>
      <c r="N46" s="229">
        <v>4.8978423913548841E-2</v>
      </c>
      <c r="O46" s="229">
        <v>4.5768464433153917E-2</v>
      </c>
      <c r="P46" s="229">
        <v>4.3972915416876333E-2</v>
      </c>
      <c r="Q46" s="229">
        <v>0</v>
      </c>
      <c r="R46" s="229">
        <v>0</v>
      </c>
      <c r="S46" s="229">
        <v>1.013858410430454E-2</v>
      </c>
      <c r="T46" s="229">
        <v>3.2749804308204738E-4</v>
      </c>
      <c r="U46" s="229">
        <v>5.6848526336865824E-4</v>
      </c>
      <c r="V46" s="229">
        <v>1.7347460751319719E-3</v>
      </c>
      <c r="W46" s="229">
        <v>2.049933711467332E-3</v>
      </c>
      <c r="X46" s="229">
        <v>2.768967515334027E-3</v>
      </c>
      <c r="Y46" s="229">
        <v>8.6002272490947659E-3</v>
      </c>
      <c r="DA46" s="73" t="s">
        <v>3092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6.8758076650076675E-4</v>
      </c>
      <c r="T47" s="229">
        <v>2.0404571145102882E-5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1.7754420054812441E-3</v>
      </c>
      <c r="T48" s="229">
        <v>1.1262132125070771E-3</v>
      </c>
      <c r="U48" s="229">
        <v>8.0822359954451728E-4</v>
      </c>
      <c r="V48" s="229">
        <v>9.6721840600109933E-4</v>
      </c>
      <c r="W48" s="229">
        <v>8.0822359953718048E-4</v>
      </c>
      <c r="X48" s="229">
        <v>3.1798961293290362E-4</v>
      </c>
      <c r="Y48" s="229">
        <v>3.179896129261337E-4</v>
      </c>
      <c r="DA48" s="73" t="s">
        <v>3094</v>
      </c>
    </row>
    <row r="49" spans="1:105" ht="12" customHeight="1" x14ac:dyDescent="0.25">
      <c r="A49" s="64" t="s">
        <v>35</v>
      </c>
      <c r="B49" s="229">
        <v>0.23856489543372139</v>
      </c>
      <c r="C49" s="229">
        <v>0.31516129335004528</v>
      </c>
      <c r="D49" s="229">
        <v>0.42915629953390572</v>
      </c>
      <c r="E49" s="229">
        <v>0.4408217453460439</v>
      </c>
      <c r="F49" s="229">
        <v>0.32404701011532261</v>
      </c>
      <c r="G49" s="229">
        <v>0.2387919433935648</v>
      </c>
      <c r="H49" s="229">
        <v>0.2300281379417248</v>
      </c>
      <c r="I49" s="229">
        <v>0.2791802661672721</v>
      </c>
      <c r="J49" s="229">
        <v>0.16782364972627251</v>
      </c>
      <c r="K49" s="229">
        <v>0.1267092002755715</v>
      </c>
      <c r="L49" s="229">
        <v>0.27002813131040942</v>
      </c>
      <c r="M49" s="229">
        <v>0.2811565593870628</v>
      </c>
      <c r="N49" s="229">
        <v>0.2618767728523283</v>
      </c>
      <c r="O49" s="229">
        <v>0.21344882585163499</v>
      </c>
      <c r="P49" s="229">
        <v>0.13639949106148211</v>
      </c>
      <c r="Q49" s="229">
        <v>0.10653375085789681</v>
      </c>
      <c r="R49" s="229">
        <v>0.1218630991653928</v>
      </c>
      <c r="S49" s="229">
        <v>5.1307803250746117E-2</v>
      </c>
      <c r="T49" s="229">
        <v>1.670055199640786E-3</v>
      </c>
      <c r="U49" s="229">
        <v>2.9309762376320951E-3</v>
      </c>
      <c r="V49" s="229">
        <v>9.4493469262975065E-3</v>
      </c>
      <c r="W49" s="229">
        <v>9.5630148484454128E-3</v>
      </c>
      <c r="X49" s="229">
        <v>5.496636826743475E-3</v>
      </c>
      <c r="Y49" s="229">
        <v>2.6506161565479469E-2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0.52998268821480887</v>
      </c>
      <c r="C51" s="229">
        <v>0.57047336559947182</v>
      </c>
      <c r="D51" s="229">
        <v>0.60726741373352011</v>
      </c>
      <c r="E51" s="229">
        <v>1.048928486984946</v>
      </c>
      <c r="F51" s="229">
        <v>1.5163334693002339</v>
      </c>
      <c r="G51" s="229">
        <v>1.7629344141321459</v>
      </c>
      <c r="H51" s="229">
        <v>1.8107786013145839</v>
      </c>
      <c r="I51" s="229">
        <v>1.5568241466894559</v>
      </c>
      <c r="J51" s="229">
        <v>1.012121189242869</v>
      </c>
      <c r="K51" s="229">
        <v>0.44901458300619501</v>
      </c>
      <c r="L51" s="229">
        <v>0.29811526211906958</v>
      </c>
      <c r="M51" s="229">
        <v>0.50054214988832946</v>
      </c>
      <c r="N51" s="229">
        <v>0.65511160089772702</v>
      </c>
      <c r="O51" s="229">
        <v>0.65511160090166787</v>
      </c>
      <c r="P51" s="229">
        <v>0.51894579871854385</v>
      </c>
      <c r="Q51" s="229">
        <v>0.50789565967501893</v>
      </c>
      <c r="R51" s="229">
        <v>0.5741434956821968</v>
      </c>
      <c r="S51" s="229">
        <v>0.5070211882369462</v>
      </c>
      <c r="T51" s="229">
        <v>6.1764579974345493</v>
      </c>
      <c r="U51" s="229">
        <v>3.1609624978186068</v>
      </c>
      <c r="V51" s="229">
        <v>1.4354581110432749</v>
      </c>
      <c r="W51" s="229">
        <v>1.5201228454901761</v>
      </c>
      <c r="X51" s="229">
        <v>1.4472634754280831</v>
      </c>
      <c r="Y51" s="229">
        <v>1.3465005168013029</v>
      </c>
      <c r="DA51" s="73" t="s">
        <v>3097</v>
      </c>
    </row>
    <row r="52" spans="1:105" ht="12" customHeight="1" x14ac:dyDescent="0.25">
      <c r="A52" s="64" t="s">
        <v>39</v>
      </c>
      <c r="B52" s="229">
        <v>6.6247836026851137E-2</v>
      </c>
      <c r="C52" s="229">
        <v>5.1527566862141071E-2</v>
      </c>
      <c r="D52" s="229">
        <v>4.0490677380263941E-2</v>
      </c>
      <c r="E52" s="229">
        <v>2.5757158648158109E-2</v>
      </c>
      <c r="F52" s="229">
        <v>4.0490677380915698E-2</v>
      </c>
      <c r="G52" s="229">
        <v>9.2004994676930116E-2</v>
      </c>
      <c r="H52" s="229">
        <v>0.1177754028923247</v>
      </c>
      <c r="I52" s="229">
        <v>8.096810519505758E-2</v>
      </c>
      <c r="J52" s="229">
        <v>6.6247836026317244E-2</v>
      </c>
      <c r="K52" s="229">
        <v>1.472026916462222E-2</v>
      </c>
      <c r="L52" s="229">
        <v>4.0490677379372293E-2</v>
      </c>
      <c r="M52" s="229">
        <v>2.575715864743798E-2</v>
      </c>
      <c r="N52" s="229">
        <v>5.1527566861323093E-2</v>
      </c>
      <c r="O52" s="229">
        <v>6.6247836026784648E-2</v>
      </c>
      <c r="P52" s="229">
        <v>5.1527566860275667E-2</v>
      </c>
      <c r="Q52" s="229">
        <v>9.5688374355594061E-2</v>
      </c>
      <c r="R52" s="229">
        <v>0.1067385134012364</v>
      </c>
      <c r="S52" s="229">
        <v>0.1503428390760872</v>
      </c>
      <c r="T52" s="229">
        <v>0.1172719193400016</v>
      </c>
      <c r="U52" s="229">
        <v>8.0146632026963718E-2</v>
      </c>
      <c r="V52" s="229">
        <v>2.6909870994359351E-2</v>
      </c>
      <c r="W52" s="229">
        <v>2.64991344110551E-2</v>
      </c>
      <c r="X52" s="229">
        <v>2.937429049467696E-2</v>
      </c>
      <c r="Y52" s="229">
        <v>3.8794732776988333E-2</v>
      </c>
      <c r="DA52" s="73" t="s">
        <v>3098</v>
      </c>
    </row>
    <row r="53" spans="1:105" ht="12" customHeight="1" x14ac:dyDescent="0.25">
      <c r="A53" s="60" t="s">
        <v>3099</v>
      </c>
      <c r="B53" s="262">
        <v>3.3665832073035008E-2</v>
      </c>
      <c r="C53" s="262">
        <v>4.2352213276932157E-2</v>
      </c>
      <c r="D53" s="262">
        <v>5.0979326976418243E-2</v>
      </c>
      <c r="E53" s="262">
        <v>5.7571772750065059E-2</v>
      </c>
      <c r="F53" s="262">
        <v>6.1328556401056167E-2</v>
      </c>
      <c r="G53" s="262">
        <v>6.3460931118747982E-2</v>
      </c>
      <c r="H53" s="262">
        <v>6.8797548044862378E-2</v>
      </c>
      <c r="I53" s="262">
        <v>7.5728624422450985E-2</v>
      </c>
      <c r="J53" s="262">
        <v>3.8563981056155633E-2</v>
      </c>
      <c r="K53" s="262">
        <v>2.64880505878618E-2</v>
      </c>
      <c r="L53" s="262">
        <v>3.5161307088431279E-2</v>
      </c>
      <c r="M53" s="262">
        <v>3.3663313917017018E-2</v>
      </c>
      <c r="N53" s="262">
        <v>3.3749656409994951E-2</v>
      </c>
      <c r="O53" s="262">
        <v>3.4776432095719283E-2</v>
      </c>
      <c r="P53" s="262">
        <v>3.6201814616733927E-2</v>
      </c>
      <c r="Q53" s="262">
        <v>3.6593848178510732E-2</v>
      </c>
      <c r="R53" s="262">
        <v>4.780317646513646E-2</v>
      </c>
      <c r="S53" s="262">
        <v>5.2232822604136558E-2</v>
      </c>
      <c r="T53" s="262">
        <v>5.8241875078086161E-2</v>
      </c>
      <c r="U53" s="262">
        <v>5.2577737188577937E-2</v>
      </c>
      <c r="V53" s="262">
        <v>5.1764587435724728E-2</v>
      </c>
      <c r="W53" s="262">
        <v>5.8078160479555302E-2</v>
      </c>
      <c r="X53" s="262">
        <v>5.9109458998589777E-2</v>
      </c>
      <c r="Y53" s="262">
        <v>5.6803773756836887E-2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0.48168058836739913</v>
      </c>
      <c r="C54" s="261">
        <f t="shared" si="2"/>
        <v>0.55901393807188382</v>
      </c>
      <c r="D54" s="261">
        <f t="shared" si="2"/>
        <v>0.64457570028283873</v>
      </c>
      <c r="E54" s="261">
        <f t="shared" si="2"/>
        <v>0.786073490511082</v>
      </c>
      <c r="F54" s="261">
        <f t="shared" si="2"/>
        <v>0.87373385362819378</v>
      </c>
      <c r="G54" s="261">
        <f t="shared" si="2"/>
        <v>0.89273251903901407</v>
      </c>
      <c r="H54" s="261">
        <f t="shared" si="2"/>
        <v>0.93442414490455517</v>
      </c>
      <c r="I54" s="261">
        <f t="shared" si="2"/>
        <v>0.96821044541797008</v>
      </c>
      <c r="J54" s="261">
        <f t="shared" si="2"/>
        <v>0.56655851745102703</v>
      </c>
      <c r="K54" s="261">
        <f t="shared" si="2"/>
        <v>0.32178441814057496</v>
      </c>
      <c r="L54" s="261">
        <f t="shared" si="2"/>
        <v>0.40933638515646176</v>
      </c>
      <c r="M54" s="261">
        <f t="shared" si="2"/>
        <v>0.44703830495203656</v>
      </c>
      <c r="N54" s="261">
        <f t="shared" si="2"/>
        <v>0.49868753177326186</v>
      </c>
      <c r="O54" s="261">
        <f t="shared" si="2"/>
        <v>0.48639715608429623</v>
      </c>
      <c r="P54" s="261">
        <f t="shared" si="2"/>
        <v>0.42954934562032121</v>
      </c>
      <c r="Q54" s="261">
        <f t="shared" si="2"/>
        <v>0.40361677452124556</v>
      </c>
      <c r="R54" s="261">
        <f t="shared" si="2"/>
        <v>0.49815075229766981</v>
      </c>
      <c r="S54" s="261">
        <f t="shared" si="2"/>
        <v>0.49126657529870715</v>
      </c>
      <c r="T54" s="261">
        <f t="shared" si="2"/>
        <v>0.97796904672943319</v>
      </c>
      <c r="U54" s="261">
        <f t="shared" si="2"/>
        <v>0.68397299542177703</v>
      </c>
      <c r="V54" s="261">
        <f t="shared" si="2"/>
        <v>0.53205180188372481</v>
      </c>
      <c r="W54" s="261">
        <f t="shared" si="2"/>
        <v>0.58346250708903602</v>
      </c>
      <c r="X54" s="261">
        <f t="shared" si="2"/>
        <v>0.57330740961022597</v>
      </c>
      <c r="Y54" s="261">
        <f t="shared" si="2"/>
        <v>0.61079003696206424</v>
      </c>
      <c r="DA54" s="70"/>
    </row>
    <row r="55" spans="1:105" ht="12" customHeight="1" x14ac:dyDescent="0.25">
      <c r="A55" s="60" t="s">
        <v>3102</v>
      </c>
      <c r="B55" s="262">
        <v>0.1957878628232145</v>
      </c>
      <c r="C55" s="262">
        <v>0.21281358067933209</v>
      </c>
      <c r="D55" s="262">
        <v>0.23658307216592259</v>
      </c>
      <c r="E55" s="262">
        <v>0.30280068665486681</v>
      </c>
      <c r="F55" s="262">
        <v>0.33562693577507929</v>
      </c>
      <c r="G55" s="262">
        <v>0.32581484685613471</v>
      </c>
      <c r="H55" s="262">
        <v>0.32847925615401158</v>
      </c>
      <c r="I55" s="262">
        <v>0.33372487723717847</v>
      </c>
      <c r="J55" s="262">
        <v>0.22087974777269201</v>
      </c>
      <c r="K55" s="262">
        <v>0.107473418888291</v>
      </c>
      <c r="L55" s="262">
        <v>0.1380283851491175</v>
      </c>
      <c r="M55" s="262">
        <v>0.1703797434963478</v>
      </c>
      <c r="N55" s="262">
        <v>0.20567291809474189</v>
      </c>
      <c r="O55" s="262">
        <v>0.18957451808755829</v>
      </c>
      <c r="P55" s="262">
        <v>0.14086843265728091</v>
      </c>
      <c r="Q55" s="262">
        <v>0.11548561398658359</v>
      </c>
      <c r="R55" s="262">
        <v>0.13115645246807409</v>
      </c>
      <c r="S55" s="262">
        <v>0.1014747288819923</v>
      </c>
      <c r="T55" s="262">
        <v>0.1306526984261219</v>
      </c>
      <c r="U55" s="262">
        <v>0.1025424006196629</v>
      </c>
      <c r="V55" s="262">
        <v>8.9053459247973171E-2</v>
      </c>
      <c r="W55" s="262">
        <v>9.3606629609555986E-2</v>
      </c>
      <c r="X55" s="262">
        <v>8.2348442537350353E-2</v>
      </c>
      <c r="Y55" s="262">
        <v>0.138639138802401</v>
      </c>
      <c r="DA55" s="72" t="s">
        <v>3103</v>
      </c>
    </row>
    <row r="56" spans="1:105" ht="12" customHeight="1" x14ac:dyDescent="0.25">
      <c r="A56" s="60" t="s">
        <v>3104</v>
      </c>
      <c r="B56" s="262">
        <v>6.996704397230484E-2</v>
      </c>
      <c r="C56" s="262">
        <v>7.4562023961193699E-2</v>
      </c>
      <c r="D56" s="262">
        <v>8.102177233713026E-2</v>
      </c>
      <c r="E56" s="262">
        <v>0.1140193648385565</v>
      </c>
      <c r="F56" s="262">
        <v>0.1447582457635819</v>
      </c>
      <c r="G56" s="262">
        <v>0.15989238983504739</v>
      </c>
      <c r="H56" s="262">
        <v>0.16469164956625371</v>
      </c>
      <c r="I56" s="262">
        <v>0.1487778391264509</v>
      </c>
      <c r="J56" s="262">
        <v>9.8337373938854028E-2</v>
      </c>
      <c r="K56" s="262">
        <v>4.4422123068066859E-2</v>
      </c>
      <c r="L56" s="262">
        <v>4.5790651095336768E-2</v>
      </c>
      <c r="M56" s="262">
        <v>6.0749030815510738E-2</v>
      </c>
      <c r="N56" s="262">
        <v>7.6551300152345597E-2</v>
      </c>
      <c r="O56" s="262">
        <v>7.3773797658676435E-2</v>
      </c>
      <c r="P56" s="262">
        <v>5.6489964041919333E-2</v>
      </c>
      <c r="Q56" s="262">
        <v>5.3425789458696651E-2</v>
      </c>
      <c r="R56" s="262">
        <v>6.0394616294582523E-2</v>
      </c>
      <c r="S56" s="262">
        <v>5.4781329024666467E-2</v>
      </c>
      <c r="T56" s="262">
        <v>0.47376501159558643</v>
      </c>
      <c r="U56" s="262">
        <v>0.24420786662709679</v>
      </c>
      <c r="V56" s="262">
        <v>0.1109909887376552</v>
      </c>
      <c r="W56" s="262">
        <v>0.1173545723347461</v>
      </c>
      <c r="X56" s="262">
        <v>0.111843126599162</v>
      </c>
      <c r="Y56" s="262">
        <v>0.10782324578822659</v>
      </c>
      <c r="DA56" s="72" t="s">
        <v>3105</v>
      </c>
    </row>
    <row r="57" spans="1:105" ht="12" customHeight="1" x14ac:dyDescent="0.25">
      <c r="A57" s="64" t="s">
        <v>28</v>
      </c>
      <c r="B57" s="229">
        <v>2.7542229356007819E-3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1.772385077607674E-3</v>
      </c>
      <c r="J57" s="229">
        <v>1.7907839777688481E-3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3.4869342476099939E-4</v>
      </c>
      <c r="T57" s="229">
        <v>1.3075910062172241E-5</v>
      </c>
      <c r="U57" s="229">
        <v>2.579474574845662E-5</v>
      </c>
      <c r="V57" s="229">
        <v>2.664961145108168E-5</v>
      </c>
      <c r="W57" s="229">
        <v>3.3850064635351449E-5</v>
      </c>
      <c r="X57" s="229">
        <v>4.1687972229728462E-5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4.4068960454528034E-3</v>
      </c>
      <c r="C59" s="229">
        <v>0</v>
      </c>
      <c r="D59" s="229">
        <v>0</v>
      </c>
      <c r="E59" s="229">
        <v>0</v>
      </c>
      <c r="F59" s="229">
        <v>3.2506979168253642E-3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1.6754939751807021E-4</v>
      </c>
      <c r="T59" s="229">
        <v>5.92281021966836E-6</v>
      </c>
      <c r="U59" s="229">
        <v>1.27817286625198E-5</v>
      </c>
      <c r="V59" s="229">
        <v>2.8718302750937322E-5</v>
      </c>
      <c r="W59" s="229">
        <v>2.5939669934089008E-5</v>
      </c>
      <c r="X59" s="229">
        <v>6.0646661206561862E-5</v>
      </c>
      <c r="Y59" s="229">
        <v>9.3524869688178293E-4</v>
      </c>
      <c r="DA59" s="73" t="s">
        <v>3108</v>
      </c>
    </row>
    <row r="60" spans="1:105" ht="12" customHeight="1" x14ac:dyDescent="0.25">
      <c r="A60" s="64" t="s">
        <v>159</v>
      </c>
      <c r="B60" s="229">
        <v>0</v>
      </c>
      <c r="C60" s="229">
        <v>4.0545210788119146E-3</v>
      </c>
      <c r="D60" s="229">
        <v>0</v>
      </c>
      <c r="E60" s="229">
        <v>0</v>
      </c>
      <c r="F60" s="229">
        <v>0</v>
      </c>
      <c r="G60" s="229">
        <v>2.3702818323409112E-3</v>
      </c>
      <c r="H60" s="229">
        <v>2.2904852666699922E-3</v>
      </c>
      <c r="I60" s="229">
        <v>2.7818163270786631E-3</v>
      </c>
      <c r="J60" s="229">
        <v>2.789147328198007E-3</v>
      </c>
      <c r="K60" s="229">
        <v>0</v>
      </c>
      <c r="L60" s="229">
        <v>0</v>
      </c>
      <c r="M60" s="229">
        <v>0</v>
      </c>
      <c r="N60" s="229">
        <v>3.6848970969441119E-3</v>
      </c>
      <c r="O60" s="229">
        <v>3.4433954432466891E-3</v>
      </c>
      <c r="P60" s="229">
        <v>3.3083071160032351E-3</v>
      </c>
      <c r="Q60" s="229">
        <v>0</v>
      </c>
      <c r="R60" s="229">
        <v>0</v>
      </c>
      <c r="S60" s="229">
        <v>7.6277748747118784E-4</v>
      </c>
      <c r="T60" s="229">
        <v>2.4639351203664999E-5</v>
      </c>
      <c r="U60" s="229">
        <v>4.2770051162532272E-5</v>
      </c>
      <c r="V60" s="229">
        <v>1.3051381129519529E-4</v>
      </c>
      <c r="W60" s="229">
        <v>1.5422698769660179E-4</v>
      </c>
      <c r="X60" s="229">
        <v>2.083235748213687E-4</v>
      </c>
      <c r="Y60" s="229">
        <v>6.4703904068424533E-4</v>
      </c>
      <c r="DA60" s="73" t="s">
        <v>3109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5.1730214407581182E-5</v>
      </c>
      <c r="T61" s="229">
        <v>1.535140148847865E-6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1.335755740800935E-4</v>
      </c>
      <c r="T62" s="229">
        <v>8.4730774608682884E-5</v>
      </c>
      <c r="U62" s="229">
        <v>6.0806791188302232E-5</v>
      </c>
      <c r="V62" s="229">
        <v>7.2768782896634408E-5</v>
      </c>
      <c r="W62" s="229">
        <v>6.0806791187750258E-5</v>
      </c>
      <c r="X62" s="229">
        <v>2.392398341814949E-5</v>
      </c>
      <c r="Y62" s="229">
        <v>2.3923983417640139E-5</v>
      </c>
      <c r="DA62" s="73" t="s">
        <v>3111</v>
      </c>
    </row>
    <row r="63" spans="1:105" ht="12" customHeight="1" x14ac:dyDescent="0.25">
      <c r="A63" s="64" t="s">
        <v>35</v>
      </c>
      <c r="B63" s="229">
        <v>1.7948456082787809E-2</v>
      </c>
      <c r="C63" s="229">
        <v>2.371119448401594E-2</v>
      </c>
      <c r="D63" s="229">
        <v>3.2287621281547767E-2</v>
      </c>
      <c r="E63" s="229">
        <v>3.3165272377131821E-2</v>
      </c>
      <c r="F63" s="229">
        <v>2.437971235977349E-2</v>
      </c>
      <c r="G63" s="229">
        <v>1.796553806095786E-2</v>
      </c>
      <c r="H63" s="229">
        <v>1.730619219624261E-2</v>
      </c>
      <c r="I63" s="229">
        <v>2.1004157956158408E-2</v>
      </c>
      <c r="J63" s="229">
        <v>1.262623070040921E-2</v>
      </c>
      <c r="K63" s="229">
        <v>9.5329805849959752E-3</v>
      </c>
      <c r="L63" s="229">
        <v>2.031559608604961E-2</v>
      </c>
      <c r="M63" s="229">
        <v>2.115284459338404E-2</v>
      </c>
      <c r="N63" s="229">
        <v>1.97023277381062E-2</v>
      </c>
      <c r="O63" s="229">
        <v>1.605884583209792E-2</v>
      </c>
      <c r="P63" s="229">
        <v>1.0262030675472E-2</v>
      </c>
      <c r="Q63" s="229">
        <v>8.0150784344499171E-3</v>
      </c>
      <c r="R63" s="229">
        <v>9.1683836362677941E-3</v>
      </c>
      <c r="S63" s="229">
        <v>3.8601482069526849E-3</v>
      </c>
      <c r="T63" s="229">
        <v>1.25646786179871E-4</v>
      </c>
      <c r="U63" s="229">
        <v>2.2051231881871559E-4</v>
      </c>
      <c r="V63" s="229">
        <v>7.1092265276219467E-4</v>
      </c>
      <c r="W63" s="229">
        <v>7.1947447135639467E-4</v>
      </c>
      <c r="X63" s="229">
        <v>4.1354007473932091E-4</v>
      </c>
      <c r="Y63" s="229">
        <v>1.994193973578392E-3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3.9873305696411947E-2</v>
      </c>
      <c r="C65" s="229">
        <v>4.2919626251997862E-2</v>
      </c>
      <c r="D65" s="229">
        <v>4.5687830500327528E-2</v>
      </c>
      <c r="E65" s="229">
        <v>7.8916249804509994E-2</v>
      </c>
      <c r="F65" s="229">
        <v>0.1140815149316791</v>
      </c>
      <c r="G65" s="229">
        <v>0.13263456407263791</v>
      </c>
      <c r="H65" s="229">
        <v>0.13623412674467089</v>
      </c>
      <c r="I65" s="229">
        <v>0.117127835487608</v>
      </c>
      <c r="J65" s="229">
        <v>7.614704872046664E-2</v>
      </c>
      <c r="K65" s="229">
        <v>3.3781661417393978E-2</v>
      </c>
      <c r="L65" s="229">
        <v>2.2428734454099281E-2</v>
      </c>
      <c r="M65" s="229">
        <v>3.7658343565266157E-2</v>
      </c>
      <c r="N65" s="229">
        <v>4.9287393170988847E-2</v>
      </c>
      <c r="O65" s="229">
        <v>4.9287393171285339E-2</v>
      </c>
      <c r="P65" s="229">
        <v>3.9042944104216458E-2</v>
      </c>
      <c r="Q65" s="229">
        <v>3.8211585680879158E-2</v>
      </c>
      <c r="R65" s="229">
        <v>4.3195748891450537E-2</v>
      </c>
      <c r="S65" s="229">
        <v>3.8145794726290608E-2</v>
      </c>
      <c r="T65" s="229">
        <v>0.46468649510479337</v>
      </c>
      <c r="U65" s="229">
        <v>0.23781536033744999</v>
      </c>
      <c r="V65" s="229">
        <v>0.10799684847974481</v>
      </c>
      <c r="W65" s="229">
        <v>0.11436660906509161</v>
      </c>
      <c r="X65" s="229">
        <v>0.1088850263644953</v>
      </c>
      <c r="Y65" s="229">
        <v>0.1013041141167124</v>
      </c>
      <c r="DA65" s="73" t="s">
        <v>3114</v>
      </c>
    </row>
    <row r="66" spans="1:105" ht="12" customHeight="1" x14ac:dyDescent="0.25">
      <c r="A66" s="64" t="s">
        <v>39</v>
      </c>
      <c r="B66" s="229">
        <v>4.9841632120514959E-3</v>
      </c>
      <c r="C66" s="229">
        <v>3.8766821463679792E-3</v>
      </c>
      <c r="D66" s="229">
        <v>3.0463205552549669E-3</v>
      </c>
      <c r="E66" s="229">
        <v>1.9378426569147159E-3</v>
      </c>
      <c r="F66" s="229">
        <v>3.0463205553040019E-3</v>
      </c>
      <c r="G66" s="229">
        <v>6.9220058691107306E-3</v>
      </c>
      <c r="H66" s="229">
        <v>8.8608453586701968E-3</v>
      </c>
      <c r="I66" s="229">
        <v>6.091644277998064E-3</v>
      </c>
      <c r="J66" s="229">
        <v>4.9841632120113284E-3</v>
      </c>
      <c r="K66" s="229">
        <v>1.1074810656769071E-3</v>
      </c>
      <c r="L66" s="229">
        <v>3.046320555187883E-3</v>
      </c>
      <c r="M66" s="229">
        <v>1.9378426568605379E-3</v>
      </c>
      <c r="N66" s="229">
        <v>3.8766821463064381E-3</v>
      </c>
      <c r="O66" s="229">
        <v>4.9841632120464921E-3</v>
      </c>
      <c r="P66" s="229">
        <v>3.8766821462276361E-3</v>
      </c>
      <c r="Q66" s="229">
        <v>7.1991253433675781E-3</v>
      </c>
      <c r="R66" s="229">
        <v>8.0304837668641812E-3</v>
      </c>
      <c r="S66" s="229">
        <v>1.1311059993185241E-2</v>
      </c>
      <c r="T66" s="229">
        <v>8.822965718370027E-3</v>
      </c>
      <c r="U66" s="229">
        <v>6.0298406540662351E-3</v>
      </c>
      <c r="V66" s="229">
        <v>2.0245670967543078E-3</v>
      </c>
      <c r="W66" s="229">
        <v>1.9936652848442709E-3</v>
      </c>
      <c r="X66" s="229">
        <v>2.2099779682515572E-3</v>
      </c>
      <c r="Y66" s="229">
        <v>2.9187259769520978E-3</v>
      </c>
      <c r="DA66" s="73" t="s">
        <v>3115</v>
      </c>
    </row>
    <row r="67" spans="1:105" ht="12" customHeight="1" x14ac:dyDescent="0.25">
      <c r="A67" s="60" t="s">
        <v>3116</v>
      </c>
      <c r="B67" s="262">
        <v>0.2159256815718798</v>
      </c>
      <c r="C67" s="262">
        <v>0.27163833343135801</v>
      </c>
      <c r="D67" s="262">
        <v>0.32697085577978591</v>
      </c>
      <c r="E67" s="262">
        <v>0.36925343901765872</v>
      </c>
      <c r="F67" s="262">
        <v>0.39334867208953261</v>
      </c>
      <c r="G67" s="262">
        <v>0.40702528234783192</v>
      </c>
      <c r="H67" s="262">
        <v>0.44125323918428982</v>
      </c>
      <c r="I67" s="262">
        <v>0.48570772905434068</v>
      </c>
      <c r="J67" s="262">
        <v>0.247341395739481</v>
      </c>
      <c r="K67" s="262">
        <v>0.16988887618421711</v>
      </c>
      <c r="L67" s="262">
        <v>0.2255173489120075</v>
      </c>
      <c r="M67" s="262">
        <v>0.21590953064017801</v>
      </c>
      <c r="N67" s="262">
        <v>0.2164633135261744</v>
      </c>
      <c r="O67" s="262">
        <v>0.22304884033806149</v>
      </c>
      <c r="P67" s="262">
        <v>0.23219094892112099</v>
      </c>
      <c r="Q67" s="262">
        <v>0.23470537107596531</v>
      </c>
      <c r="R67" s="262">
        <v>0.30659968353501321</v>
      </c>
      <c r="S67" s="262">
        <v>0.3350105173920484</v>
      </c>
      <c r="T67" s="262">
        <v>0.37355133670772489</v>
      </c>
      <c r="U67" s="262">
        <v>0.33722272817501731</v>
      </c>
      <c r="V67" s="262">
        <v>0.33200735389809649</v>
      </c>
      <c r="W67" s="262">
        <v>0.37250130514473401</v>
      </c>
      <c r="X67" s="262">
        <v>0.37911584047371361</v>
      </c>
      <c r="Y67" s="262">
        <v>0.36432765237143661</v>
      </c>
      <c r="DA67" s="72" t="s">
        <v>3117</v>
      </c>
    </row>
    <row r="68" spans="1:105" ht="12" customHeight="1" x14ac:dyDescent="0.25">
      <c r="A68" s="57" t="s">
        <v>3118</v>
      </c>
      <c r="B68" s="261">
        <v>5.3887772805205501</v>
      </c>
      <c r="C68" s="261">
        <v>4.8034048842420454</v>
      </c>
      <c r="D68" s="261">
        <v>6.5407283121442621</v>
      </c>
      <c r="E68" s="261">
        <v>6.225746394541769</v>
      </c>
      <c r="F68" s="261">
        <v>7.5068760165420532</v>
      </c>
      <c r="G68" s="261">
        <v>7.4969243538418793</v>
      </c>
      <c r="H68" s="261">
        <v>10.95059691585492</v>
      </c>
      <c r="I68" s="261">
        <v>16.79939904286676</v>
      </c>
      <c r="J68" s="261">
        <v>12.352087418497261</v>
      </c>
      <c r="K68" s="261">
        <v>10.99190279291151</v>
      </c>
      <c r="L68" s="261">
        <v>9.5343715853613702</v>
      </c>
      <c r="M68" s="261">
        <v>14.3976338440078</v>
      </c>
      <c r="N68" s="261">
        <v>16.66570038069738</v>
      </c>
      <c r="O68" s="261">
        <v>15.12186053488772</v>
      </c>
      <c r="P68" s="261">
        <v>11.831118601668029</v>
      </c>
      <c r="Q68" s="261">
        <v>10.90143694909591</v>
      </c>
      <c r="R68" s="261">
        <v>10.843202594069281</v>
      </c>
      <c r="S68" s="261">
        <v>10.34633140868088</v>
      </c>
      <c r="T68" s="261">
        <v>9.5713620034162652</v>
      </c>
      <c r="U68" s="261">
        <v>8.7685685738723276</v>
      </c>
      <c r="V68" s="261">
        <v>10.061986550152451</v>
      </c>
      <c r="W68" s="261">
        <v>9.3741016837269164</v>
      </c>
      <c r="X68" s="261">
        <v>10.916451042680141</v>
      </c>
      <c r="Y68" s="261">
        <v>10.64915679874067</v>
      </c>
      <c r="DA68" s="70" t="s">
        <v>3119</v>
      </c>
    </row>
    <row r="69" spans="1:105" ht="12" customHeight="1" x14ac:dyDescent="0.25">
      <c r="A69" s="41" t="s">
        <v>3120</v>
      </c>
      <c r="B69" s="350">
        <v>8.5127821233354766</v>
      </c>
      <c r="C69" s="350">
        <v>9.9195766258196088</v>
      </c>
      <c r="D69" s="350">
        <v>10.92646677798936</v>
      </c>
      <c r="E69" s="350">
        <v>12.23796951705633</v>
      </c>
      <c r="F69" s="350">
        <v>13.17364342562588</v>
      </c>
      <c r="G69" s="350">
        <v>14.38627238367315</v>
      </c>
      <c r="H69" s="350">
        <v>16.183820010881352</v>
      </c>
      <c r="I69" s="350">
        <v>16.703918743048089</v>
      </c>
      <c r="J69" s="350">
        <v>13.969850650048119</v>
      </c>
      <c r="K69" s="350">
        <v>10.647315300164101</v>
      </c>
      <c r="L69" s="350">
        <v>11.58639609505985</v>
      </c>
      <c r="M69" s="350">
        <v>10.306488062913051</v>
      </c>
      <c r="N69" s="350">
        <v>9.897368098534443</v>
      </c>
      <c r="O69" s="350">
        <v>9.75879587002402</v>
      </c>
      <c r="P69" s="350">
        <v>9.9363900883267213</v>
      </c>
      <c r="Q69" s="350">
        <v>9.8010777878153927</v>
      </c>
      <c r="R69" s="350">
        <v>10.53730160940956</v>
      </c>
      <c r="S69" s="350">
        <v>12.04205314491981</v>
      </c>
      <c r="T69" s="350">
        <v>13.062506763156779</v>
      </c>
      <c r="U69" s="350">
        <v>12.83658098535515</v>
      </c>
      <c r="V69" s="350">
        <v>11.74272977129724</v>
      </c>
      <c r="W69" s="350">
        <v>11.75697035482494</v>
      </c>
      <c r="X69" s="350">
        <v>11.77650472341301</v>
      </c>
      <c r="Y69" s="350">
        <v>11.737379550462711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0.99999999999999978</v>
      </c>
      <c r="C73" s="232">
        <f t="shared" si="3"/>
        <v>1.0000000000000004</v>
      </c>
      <c r="D73" s="232">
        <f t="shared" si="3"/>
        <v>1.0000000000000004</v>
      </c>
      <c r="E73" s="232">
        <f t="shared" si="3"/>
        <v>0.99999999999999978</v>
      </c>
      <c r="F73" s="232">
        <f t="shared" si="3"/>
        <v>1.0000000000000002</v>
      </c>
      <c r="G73" s="232">
        <f t="shared" si="3"/>
        <v>1</v>
      </c>
      <c r="H73" s="232">
        <f t="shared" si="3"/>
        <v>1</v>
      </c>
      <c r="I73" s="232">
        <f t="shared" si="3"/>
        <v>1.0000000000000002</v>
      </c>
      <c r="J73" s="232">
        <f t="shared" si="3"/>
        <v>0.99999999999999989</v>
      </c>
      <c r="K73" s="232">
        <f t="shared" si="3"/>
        <v>1</v>
      </c>
      <c r="L73" s="232">
        <f t="shared" si="3"/>
        <v>0.99999999999999978</v>
      </c>
      <c r="M73" s="232">
        <f t="shared" si="3"/>
        <v>1</v>
      </c>
      <c r="N73" s="232">
        <f t="shared" si="3"/>
        <v>0.99999999999999989</v>
      </c>
      <c r="O73" s="232">
        <f t="shared" si="3"/>
        <v>1</v>
      </c>
      <c r="P73" s="232">
        <f t="shared" si="3"/>
        <v>0.99999999999999989</v>
      </c>
      <c r="Q73" s="232">
        <f t="shared" si="3"/>
        <v>1</v>
      </c>
      <c r="R73" s="232">
        <f t="shared" si="3"/>
        <v>0.99999999999999989</v>
      </c>
      <c r="S73" s="232">
        <f t="shared" si="3"/>
        <v>0.99999999999999989</v>
      </c>
      <c r="T73" s="232">
        <f t="shared" si="3"/>
        <v>1</v>
      </c>
      <c r="U73" s="232">
        <f t="shared" si="3"/>
        <v>1.0000000000000002</v>
      </c>
      <c r="V73" s="232">
        <f t="shared" si="3"/>
        <v>1</v>
      </c>
      <c r="W73" s="232">
        <f t="shared" si="3"/>
        <v>1.0000000000000002</v>
      </c>
      <c r="X73" s="232">
        <f t="shared" si="3"/>
        <v>1.0000000000000002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2.099897232019067E-2</v>
      </c>
      <c r="C74" s="299">
        <f t="shared" si="4"/>
        <v>2.2714935011452306E-2</v>
      </c>
      <c r="D74" s="299">
        <f t="shared" si="4"/>
        <v>2.0041952705838594E-2</v>
      </c>
      <c r="E74" s="299">
        <f t="shared" si="4"/>
        <v>2.0409726159085814E-2</v>
      </c>
      <c r="F74" s="299">
        <f t="shared" si="4"/>
        <v>1.8092230358309782E-2</v>
      </c>
      <c r="G74" s="299">
        <f t="shared" si="4"/>
        <v>2.0004245160805692E-2</v>
      </c>
      <c r="H74" s="299">
        <f t="shared" si="4"/>
        <v>1.9112203135277662E-2</v>
      </c>
      <c r="I74" s="299">
        <f t="shared" si="4"/>
        <v>1.6763461957418551E-2</v>
      </c>
      <c r="J74" s="299">
        <f t="shared" si="4"/>
        <v>2.355341204187103E-2</v>
      </c>
      <c r="K74" s="299">
        <f t="shared" si="4"/>
        <v>2.3920701934272058E-2</v>
      </c>
      <c r="L74" s="299">
        <f t="shared" si="4"/>
        <v>2.3847798355794102E-2</v>
      </c>
      <c r="M74" s="299">
        <f t="shared" si="4"/>
        <v>1.7114119160088773E-2</v>
      </c>
      <c r="N74" s="299">
        <f t="shared" si="4"/>
        <v>1.4018088922375731E-2</v>
      </c>
      <c r="O74" s="299">
        <f t="shared" si="4"/>
        <v>1.4828787656454042E-2</v>
      </c>
      <c r="P74" s="299">
        <f t="shared" si="4"/>
        <v>1.809701953033303E-2</v>
      </c>
      <c r="Q74" s="299">
        <f t="shared" si="4"/>
        <v>1.8859286847757752E-2</v>
      </c>
      <c r="R74" s="299">
        <f t="shared" si="4"/>
        <v>1.7324499054217637E-2</v>
      </c>
      <c r="S74" s="299">
        <f t="shared" si="4"/>
        <v>2.1163629884612459E-2</v>
      </c>
      <c r="T74" s="299">
        <f t="shared" si="4"/>
        <v>1.3408451561424329E-2</v>
      </c>
      <c r="U74" s="299">
        <f t="shared" si="4"/>
        <v>1.8704808586306756E-2</v>
      </c>
      <c r="V74" s="299">
        <f t="shared" si="4"/>
        <v>1.8719911007160982E-2</v>
      </c>
      <c r="W74" s="299">
        <f t="shared" si="4"/>
        <v>1.7459424150876382E-2</v>
      </c>
      <c r="X74" s="299">
        <f t="shared" si="4"/>
        <v>1.7302065084365111E-2</v>
      </c>
      <c r="Y74" s="299">
        <f t="shared" si="4"/>
        <v>1.7575735608983505E-2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9.7979803613294971E-3</v>
      </c>
      <c r="C75" s="233">
        <f t="shared" si="5"/>
        <v>1.0740561337059477E-2</v>
      </c>
      <c r="D75" s="233">
        <f t="shared" si="5"/>
        <v>9.6522306710320922E-3</v>
      </c>
      <c r="E75" s="233">
        <f t="shared" si="5"/>
        <v>9.8480385290801598E-3</v>
      </c>
      <c r="F75" s="233">
        <f t="shared" si="5"/>
        <v>8.7088760890901076E-3</v>
      </c>
      <c r="G75" s="233">
        <f t="shared" si="5"/>
        <v>9.5190388999847851E-3</v>
      </c>
      <c r="H75" s="233">
        <f t="shared" si="5"/>
        <v>9.0296900174506173E-3</v>
      </c>
      <c r="I75" s="233">
        <f t="shared" si="5"/>
        <v>8.0223023909269022E-3</v>
      </c>
      <c r="J75" s="233">
        <f t="shared" si="5"/>
        <v>1.0535291330546192E-2</v>
      </c>
      <c r="K75" s="233">
        <f t="shared" si="5"/>
        <v>1.0612556004837031E-2</v>
      </c>
      <c r="L75" s="233">
        <f t="shared" si="5"/>
        <v>1.0760259689721842E-2</v>
      </c>
      <c r="M75" s="233">
        <f t="shared" si="5"/>
        <v>7.7822678853385523E-3</v>
      </c>
      <c r="N75" s="233">
        <f t="shared" si="5"/>
        <v>6.4066101973242135E-3</v>
      </c>
      <c r="O75" s="233">
        <f t="shared" si="5"/>
        <v>6.8149984228037686E-3</v>
      </c>
      <c r="P75" s="233">
        <f t="shared" si="5"/>
        <v>8.3417806524003248E-3</v>
      </c>
      <c r="Q75" s="233">
        <f t="shared" si="5"/>
        <v>8.7230676843311605E-3</v>
      </c>
      <c r="R75" s="233">
        <f t="shared" si="5"/>
        <v>8.2919577215207953E-3</v>
      </c>
      <c r="S75" s="233">
        <f t="shared" si="5"/>
        <v>1.0037260503912276E-2</v>
      </c>
      <c r="T75" s="233">
        <f t="shared" si="5"/>
        <v>6.3943513153203275E-3</v>
      </c>
      <c r="U75" s="233">
        <f t="shared" si="5"/>
        <v>8.7786122462231962E-3</v>
      </c>
      <c r="V75" s="233">
        <f t="shared" si="5"/>
        <v>8.9066726676533814E-3</v>
      </c>
      <c r="W75" s="233">
        <f t="shared" si="5"/>
        <v>8.5262945698784866E-3</v>
      </c>
      <c r="X75" s="233">
        <f t="shared" si="5"/>
        <v>8.4852813835101897E-3</v>
      </c>
      <c r="Y75" s="233">
        <f t="shared" si="5"/>
        <v>8.5384552159728008E-3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1.5900963306747916E-2</v>
      </c>
      <c r="C76" s="233">
        <f t="shared" si="6"/>
        <v>1.7609002758899862E-2</v>
      </c>
      <c r="D76" s="233">
        <f t="shared" si="6"/>
        <v>1.6042400634917395E-2</v>
      </c>
      <c r="E76" s="233">
        <f t="shared" si="6"/>
        <v>1.6390592424019093E-2</v>
      </c>
      <c r="F76" s="233">
        <f t="shared" si="6"/>
        <v>1.4469191846240103E-2</v>
      </c>
      <c r="G76" s="233">
        <f t="shared" si="6"/>
        <v>1.5680986082933876E-2</v>
      </c>
      <c r="H76" s="233">
        <f t="shared" si="6"/>
        <v>1.4794938036970054E-2</v>
      </c>
      <c r="I76" s="233">
        <f t="shared" si="6"/>
        <v>1.3271300469459782E-2</v>
      </c>
      <c r="J76" s="233">
        <f t="shared" si="6"/>
        <v>1.652631462132036E-2</v>
      </c>
      <c r="K76" s="233">
        <f t="shared" si="6"/>
        <v>1.6533446987445289E-2</v>
      </c>
      <c r="L76" s="233">
        <f t="shared" si="6"/>
        <v>1.7001501981467541E-2</v>
      </c>
      <c r="M76" s="233">
        <f t="shared" si="6"/>
        <v>1.2374527708112724E-2</v>
      </c>
      <c r="N76" s="233">
        <f t="shared" si="6"/>
        <v>1.0228614624661195E-2</v>
      </c>
      <c r="O76" s="233">
        <f t="shared" si="6"/>
        <v>1.0929231227287482E-2</v>
      </c>
      <c r="P76" s="233">
        <f t="shared" si="6"/>
        <v>1.3409339209277249E-2</v>
      </c>
      <c r="Q76" s="233">
        <f t="shared" si="6"/>
        <v>1.4060314784862731E-2</v>
      </c>
      <c r="R76" s="233">
        <f t="shared" si="6"/>
        <v>1.3718820138092218E-2</v>
      </c>
      <c r="S76" s="233">
        <f t="shared" si="6"/>
        <v>1.6493423906924178E-2</v>
      </c>
      <c r="T76" s="233">
        <f t="shared" si="6"/>
        <v>1.0550758722115808E-2</v>
      </c>
      <c r="U76" s="233">
        <f t="shared" si="6"/>
        <v>1.4310828225996941E-2</v>
      </c>
      <c r="V76" s="233">
        <f t="shared" si="6"/>
        <v>1.4670721014087435E-2</v>
      </c>
      <c r="W76" s="233">
        <f t="shared" si="6"/>
        <v>1.4314479389298359E-2</v>
      </c>
      <c r="X76" s="233">
        <f t="shared" si="6"/>
        <v>1.4288645624897865E-2</v>
      </c>
      <c r="Y76" s="233">
        <f t="shared" si="6"/>
        <v>1.4281299872052291E-2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7.5882783348300321E-3</v>
      </c>
      <c r="C77" s="233">
        <f t="shared" si="7"/>
        <v>8.1884818869299384E-3</v>
      </c>
      <c r="D77" s="233">
        <f t="shared" si="7"/>
        <v>7.2003040643422124E-3</v>
      </c>
      <c r="E77" s="233">
        <f t="shared" si="7"/>
        <v>7.3298127387364615E-3</v>
      </c>
      <c r="F77" s="233">
        <f t="shared" si="7"/>
        <v>6.5004553430640629E-3</v>
      </c>
      <c r="G77" s="233">
        <f t="shared" si="7"/>
        <v>7.2028735233116677E-3</v>
      </c>
      <c r="H77" s="233">
        <f t="shared" si="7"/>
        <v>6.8907668854748033E-3</v>
      </c>
      <c r="I77" s="233">
        <f t="shared" si="7"/>
        <v>6.0296138885903364E-3</v>
      </c>
      <c r="J77" s="233">
        <f t="shared" si="7"/>
        <v>8.5750488466898034E-3</v>
      </c>
      <c r="K77" s="233">
        <f t="shared" si="7"/>
        <v>8.7209594615340752E-3</v>
      </c>
      <c r="L77" s="233">
        <f t="shared" si="7"/>
        <v>8.6691551374124386E-3</v>
      </c>
      <c r="M77" s="233">
        <f t="shared" si="7"/>
        <v>6.2128814105848534E-3</v>
      </c>
      <c r="N77" s="233">
        <f t="shared" si="7"/>
        <v>5.0844294671077202E-3</v>
      </c>
      <c r="O77" s="233">
        <f t="shared" si="7"/>
        <v>5.3731668877171953E-3</v>
      </c>
      <c r="P77" s="233">
        <f t="shared" si="7"/>
        <v>6.5539303407020893E-3</v>
      </c>
      <c r="Q77" s="233">
        <f t="shared" si="7"/>
        <v>6.8257973214665771E-3</v>
      </c>
      <c r="R77" s="233">
        <f t="shared" si="7"/>
        <v>6.2312487532306992E-3</v>
      </c>
      <c r="S77" s="233">
        <f t="shared" si="7"/>
        <v>7.6250196288191819E-3</v>
      </c>
      <c r="T77" s="233">
        <f t="shared" si="7"/>
        <v>4.8259930465346422E-3</v>
      </c>
      <c r="U77" s="233">
        <f t="shared" si="7"/>
        <v>6.7520939793342906E-3</v>
      </c>
      <c r="V77" s="233">
        <f t="shared" si="7"/>
        <v>6.7405970295051467E-3</v>
      </c>
      <c r="W77" s="233">
        <f t="shared" si="7"/>
        <v>6.2559947183378328E-3</v>
      </c>
      <c r="X77" s="233">
        <f t="shared" si="7"/>
        <v>6.1945900949414868E-3</v>
      </c>
      <c r="Y77" s="233">
        <f t="shared" si="7"/>
        <v>6.3039252047983052E-3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1.8364679032493433E-2</v>
      </c>
      <c r="C78" s="300">
        <f t="shared" si="8"/>
        <v>1.9865760303552801E-2</v>
      </c>
      <c r="D78" s="300">
        <f t="shared" si="8"/>
        <v>1.6829155230998778E-2</v>
      </c>
      <c r="E78" s="300">
        <f t="shared" si="8"/>
        <v>1.7965176163725772E-2</v>
      </c>
      <c r="F78" s="300">
        <f t="shared" si="8"/>
        <v>1.5830144238948352E-2</v>
      </c>
      <c r="G78" s="300">
        <f t="shared" si="8"/>
        <v>1.7066840137591136E-2</v>
      </c>
      <c r="H78" s="300">
        <f t="shared" si="8"/>
        <v>1.5611083582599891E-2</v>
      </c>
      <c r="I78" s="300">
        <f t="shared" si="8"/>
        <v>1.4144883852066413E-2</v>
      </c>
      <c r="J78" s="300">
        <f t="shared" si="8"/>
        <v>1.8293227359005678E-2</v>
      </c>
      <c r="K78" s="300">
        <f t="shared" si="8"/>
        <v>1.7328749126202352E-2</v>
      </c>
      <c r="L78" s="300">
        <f t="shared" si="8"/>
        <v>1.7776132644336713E-2</v>
      </c>
      <c r="M78" s="300">
        <f t="shared" si="8"/>
        <v>1.4656177051863175E-2</v>
      </c>
      <c r="N78" s="300">
        <f t="shared" si="8"/>
        <v>1.4217802990404928E-2</v>
      </c>
      <c r="O78" s="300">
        <f t="shared" si="8"/>
        <v>1.3875561787974996E-2</v>
      </c>
      <c r="P78" s="300">
        <f t="shared" si="8"/>
        <v>1.46242063750736E-2</v>
      </c>
      <c r="Q78" s="300">
        <f t="shared" si="8"/>
        <v>1.4776360346476657E-2</v>
      </c>
      <c r="R78" s="300">
        <f t="shared" si="8"/>
        <v>1.4115721016171102E-2</v>
      </c>
      <c r="S78" s="300">
        <f t="shared" si="8"/>
        <v>1.6225169301572025E-2</v>
      </c>
      <c r="T78" s="300">
        <f t="shared" si="8"/>
        <v>1.0325399745993726E-2</v>
      </c>
      <c r="U78" s="300">
        <f t="shared" si="8"/>
        <v>1.3830261206086731E-2</v>
      </c>
      <c r="V78" s="300">
        <f t="shared" si="8"/>
        <v>1.4748195361654545E-2</v>
      </c>
      <c r="W78" s="300">
        <f t="shared" si="8"/>
        <v>1.4199313095730807E-2</v>
      </c>
      <c r="X78" s="300">
        <f t="shared" si="8"/>
        <v>1.3963657787748447E-2</v>
      </c>
      <c r="Y78" s="300">
        <f t="shared" si="8"/>
        <v>1.4071290647801075E-2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0.25572836795385728</v>
      </c>
      <c r="C79" s="301">
        <f t="shared" si="9"/>
        <v>0.25346181436560139</v>
      </c>
      <c r="D79" s="301">
        <f t="shared" si="9"/>
        <v>0.24040637033431933</v>
      </c>
      <c r="E79" s="301">
        <f t="shared" si="9"/>
        <v>0.24415563407737575</v>
      </c>
      <c r="F79" s="301">
        <f t="shared" si="9"/>
        <v>0.30796038669330222</v>
      </c>
      <c r="G79" s="301">
        <f t="shared" si="9"/>
        <v>0.30065655611014852</v>
      </c>
      <c r="H79" s="301">
        <f t="shared" si="9"/>
        <v>0.26472969212473818</v>
      </c>
      <c r="I79" s="301">
        <f t="shared" si="9"/>
        <v>0.21471030875040428</v>
      </c>
      <c r="J79" s="301">
        <f t="shared" si="9"/>
        <v>0.19275913161469821</v>
      </c>
      <c r="K79" s="301">
        <f t="shared" si="9"/>
        <v>0.17265440595622208</v>
      </c>
      <c r="L79" s="301">
        <f t="shared" si="9"/>
        <v>0.1748666603167908</v>
      </c>
      <c r="M79" s="301">
        <f t="shared" si="9"/>
        <v>0.17245387985540403</v>
      </c>
      <c r="N79" s="301">
        <f t="shared" si="9"/>
        <v>0.19107400513101852</v>
      </c>
      <c r="O79" s="301">
        <f t="shared" si="9"/>
        <v>0.20025214859214521</v>
      </c>
      <c r="P79" s="301">
        <f t="shared" si="9"/>
        <v>0.1815452851995405</v>
      </c>
      <c r="Q79" s="301">
        <f t="shared" si="9"/>
        <v>0.17770366011366032</v>
      </c>
      <c r="R79" s="301">
        <f t="shared" si="9"/>
        <v>0.19259764082794359</v>
      </c>
      <c r="S79" s="301">
        <f t="shared" si="9"/>
        <v>0.16675258710589505</v>
      </c>
      <c r="T79" s="301">
        <f t="shared" si="9"/>
        <v>0.43166186910364751</v>
      </c>
      <c r="U79" s="301">
        <f t="shared" si="9"/>
        <v>0.32731751171239032</v>
      </c>
      <c r="V79" s="301">
        <f t="shared" si="9"/>
        <v>0.22981315547882675</v>
      </c>
      <c r="W79" s="301">
        <f t="shared" si="9"/>
        <v>0.2307204636503776</v>
      </c>
      <c r="X79" s="301">
        <f t="shared" si="9"/>
        <v>0.21732659834206486</v>
      </c>
      <c r="Y79" s="301">
        <f t="shared" si="9"/>
        <v>0.20996672132175978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0.29045911836034982</v>
      </c>
      <c r="C80" s="301">
        <f t="shared" si="10"/>
        <v>0.27318874550736061</v>
      </c>
      <c r="D80" s="301">
        <f t="shared" si="10"/>
        <v>0.29450136966800161</v>
      </c>
      <c r="E80" s="301">
        <f t="shared" si="10"/>
        <v>0.29025612373943943</v>
      </c>
      <c r="F80" s="301">
        <f t="shared" si="10"/>
        <v>0.26506094850014866</v>
      </c>
      <c r="G80" s="301">
        <f t="shared" si="10"/>
        <v>0.25555434174988129</v>
      </c>
      <c r="H80" s="301">
        <f t="shared" si="10"/>
        <v>0.29506354619924635</v>
      </c>
      <c r="I80" s="301">
        <f t="shared" si="10"/>
        <v>0.32811473402788138</v>
      </c>
      <c r="J80" s="301">
        <f t="shared" si="10"/>
        <v>0.32602453356133909</v>
      </c>
      <c r="K80" s="301">
        <f t="shared" si="10"/>
        <v>0.33728260827479561</v>
      </c>
      <c r="L80" s="301">
        <f t="shared" si="10"/>
        <v>0.34816418450239156</v>
      </c>
      <c r="M80" s="301">
        <f t="shared" si="10"/>
        <v>0.38037191913012031</v>
      </c>
      <c r="N80" s="301">
        <f t="shared" si="10"/>
        <v>0.39244330258102289</v>
      </c>
      <c r="O80" s="301">
        <f t="shared" si="10"/>
        <v>0.3712816277252125</v>
      </c>
      <c r="P80" s="301">
        <f t="shared" si="10"/>
        <v>0.36086244876615825</v>
      </c>
      <c r="Q80" s="301">
        <f t="shared" si="10"/>
        <v>0.35656612402415599</v>
      </c>
      <c r="R80" s="301">
        <f t="shared" si="10"/>
        <v>0.344305026504168</v>
      </c>
      <c r="S80" s="301">
        <f t="shared" si="10"/>
        <v>0.32805800939012825</v>
      </c>
      <c r="T80" s="301">
        <f t="shared" si="10"/>
        <v>0.19592430160920499</v>
      </c>
      <c r="U80" s="301">
        <f t="shared" si="10"/>
        <v>0.2355707031517642</v>
      </c>
      <c r="V80" s="301">
        <f t="shared" si="10"/>
        <v>0.30591161005993739</v>
      </c>
      <c r="W80" s="301">
        <f t="shared" si="10"/>
        <v>0.3108588908420698</v>
      </c>
      <c r="X80" s="301">
        <f t="shared" si="10"/>
        <v>0.2991229758440892</v>
      </c>
      <c r="Y80" s="301">
        <f t="shared" si="10"/>
        <v>0.3135935272060284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0.28264597961965865</v>
      </c>
      <c r="C81" s="302">
        <f t="shared" si="11"/>
        <v>0.26363022940774339</v>
      </c>
      <c r="D81" s="302">
        <f t="shared" si="11"/>
        <v>0.28469835459285159</v>
      </c>
      <c r="E81" s="302">
        <f t="shared" si="11"/>
        <v>0.28012747004068128</v>
      </c>
      <c r="F81" s="302">
        <f t="shared" si="11"/>
        <v>0.25624564080178963</v>
      </c>
      <c r="G81" s="302">
        <f t="shared" si="11"/>
        <v>0.24666694190173211</v>
      </c>
      <c r="H81" s="302">
        <f t="shared" si="11"/>
        <v>0.28707840072275792</v>
      </c>
      <c r="I81" s="302">
        <f t="shared" si="11"/>
        <v>0.32031309827211379</v>
      </c>
      <c r="J81" s="302">
        <f t="shared" si="11"/>
        <v>0.32080633063494834</v>
      </c>
      <c r="K81" s="302">
        <f t="shared" si="11"/>
        <v>0.33266174515800462</v>
      </c>
      <c r="L81" s="302">
        <f t="shared" si="11"/>
        <v>0.34215315119965251</v>
      </c>
      <c r="M81" s="302">
        <f t="shared" si="11"/>
        <v>0.37558800667765507</v>
      </c>
      <c r="N81" s="302">
        <f t="shared" si="11"/>
        <v>0.38827373430927387</v>
      </c>
      <c r="O81" s="302">
        <f t="shared" si="11"/>
        <v>0.36657549224492547</v>
      </c>
      <c r="P81" s="302">
        <f t="shared" si="11"/>
        <v>0.35492588856589874</v>
      </c>
      <c r="Q81" s="302">
        <f t="shared" si="11"/>
        <v>0.35014614028320346</v>
      </c>
      <c r="R81" s="302">
        <f t="shared" si="11"/>
        <v>0.33623319204690727</v>
      </c>
      <c r="S81" s="302">
        <f t="shared" si="11"/>
        <v>0.31891658803139894</v>
      </c>
      <c r="T81" s="302">
        <f t="shared" si="11"/>
        <v>0.18985863106428644</v>
      </c>
      <c r="U81" s="302">
        <f t="shared" si="11"/>
        <v>0.22821282103183568</v>
      </c>
      <c r="V81" s="302">
        <f t="shared" si="11"/>
        <v>0.29760428185320686</v>
      </c>
      <c r="W81" s="302">
        <f t="shared" si="11"/>
        <v>0.30140019083877245</v>
      </c>
      <c r="X81" s="302">
        <f t="shared" si="11"/>
        <v>0.28947005216508959</v>
      </c>
      <c r="Y81" s="302">
        <f t="shared" si="11"/>
        <v>0.30441997713245056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7.8131387406911532E-3</v>
      </c>
      <c r="C82" s="302">
        <f t="shared" si="12"/>
        <v>9.5585160996171977E-3</v>
      </c>
      <c r="D82" s="302">
        <f t="shared" si="12"/>
        <v>9.8030150751500563E-3</v>
      </c>
      <c r="E82" s="302">
        <f t="shared" si="12"/>
        <v>1.0128653698758153E-2</v>
      </c>
      <c r="F82" s="302">
        <f t="shared" si="12"/>
        <v>8.8153076983589936E-3</v>
      </c>
      <c r="G82" s="302">
        <f t="shared" si="12"/>
        <v>8.8873998481492113E-3</v>
      </c>
      <c r="H82" s="302">
        <f t="shared" si="12"/>
        <v>7.9851454764884658E-3</v>
      </c>
      <c r="I82" s="302">
        <f t="shared" si="12"/>
        <v>7.8016357557675947E-3</v>
      </c>
      <c r="J82" s="302">
        <f t="shared" si="12"/>
        <v>5.2182029263907453E-3</v>
      </c>
      <c r="K82" s="302">
        <f t="shared" si="12"/>
        <v>4.6208631167909938E-3</v>
      </c>
      <c r="L82" s="302">
        <f t="shared" si="12"/>
        <v>6.0110333027390585E-3</v>
      </c>
      <c r="M82" s="302">
        <f t="shared" si="12"/>
        <v>4.7839124524652254E-3</v>
      </c>
      <c r="N82" s="302">
        <f t="shared" si="12"/>
        <v>4.1695682717490246E-3</v>
      </c>
      <c r="O82" s="302">
        <f t="shared" si="12"/>
        <v>4.7061354802870308E-3</v>
      </c>
      <c r="P82" s="302">
        <f t="shared" si="12"/>
        <v>5.9365602002595099E-3</v>
      </c>
      <c r="Q82" s="302">
        <f t="shared" si="12"/>
        <v>6.419983740952491E-3</v>
      </c>
      <c r="R82" s="302">
        <f t="shared" si="12"/>
        <v>8.0718344572607292E-3</v>
      </c>
      <c r="S82" s="302">
        <f t="shared" si="12"/>
        <v>9.1414213587293052E-3</v>
      </c>
      <c r="T82" s="302">
        <f t="shared" si="12"/>
        <v>6.065670544918569E-3</v>
      </c>
      <c r="U82" s="302">
        <f t="shared" si="12"/>
        <v>7.3578821199285546E-3</v>
      </c>
      <c r="V82" s="302">
        <f t="shared" si="12"/>
        <v>8.3073282067305035E-3</v>
      </c>
      <c r="W82" s="302">
        <f t="shared" si="12"/>
        <v>9.4587000032973559E-3</v>
      </c>
      <c r="X82" s="302">
        <f t="shared" si="12"/>
        <v>9.6529236789996316E-3</v>
      </c>
      <c r="Y82" s="302">
        <f t="shared" si="12"/>
        <v>9.1735500735778339E-3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3.5434975200761311E-2</v>
      </c>
      <c r="C83" s="301">
        <f t="shared" si="13"/>
        <v>3.7011824530763578E-2</v>
      </c>
      <c r="D83" s="301">
        <f t="shared" si="13"/>
        <v>3.4609347564287601E-2</v>
      </c>
      <c r="E83" s="301">
        <f t="shared" si="13"/>
        <v>4.2886505001097856E-2</v>
      </c>
      <c r="F83" s="301">
        <f t="shared" si="13"/>
        <v>4.2494047766132949E-2</v>
      </c>
      <c r="G83" s="301">
        <f t="shared" si="13"/>
        <v>4.3957480922833865E-2</v>
      </c>
      <c r="H83" s="301">
        <f t="shared" si="13"/>
        <v>3.7345361123180904E-2</v>
      </c>
      <c r="I83" s="301">
        <f t="shared" si="13"/>
        <v>3.1131215298150852E-2</v>
      </c>
      <c r="J83" s="301">
        <f t="shared" si="13"/>
        <v>2.6902936828746591E-2</v>
      </c>
      <c r="K83" s="301">
        <f t="shared" si="13"/>
        <v>1.6152446017936542E-2</v>
      </c>
      <c r="L83" s="301">
        <f t="shared" si="13"/>
        <v>1.7699098837403379E-2</v>
      </c>
      <c r="M83" s="301">
        <f t="shared" si="13"/>
        <v>1.8844514533804691E-2</v>
      </c>
      <c r="N83" s="301">
        <f t="shared" si="13"/>
        <v>2.0254907865118667E-2</v>
      </c>
      <c r="O83" s="301">
        <f t="shared" si="13"/>
        <v>2.1103719164195612E-2</v>
      </c>
      <c r="P83" s="301">
        <f t="shared" si="13"/>
        <v>1.9567231313283796E-2</v>
      </c>
      <c r="Q83" s="301">
        <f t="shared" si="13"/>
        <v>1.8977366882193109E-2</v>
      </c>
      <c r="R83" s="301">
        <f t="shared" si="13"/>
        <v>2.0787677524435305E-2</v>
      </c>
      <c r="S83" s="301">
        <f t="shared" si="13"/>
        <v>1.8920491413709623E-2</v>
      </c>
      <c r="T83" s="301">
        <f t="shared" si="13"/>
        <v>7.2218092498939512E-2</v>
      </c>
      <c r="U83" s="301">
        <f t="shared" si="13"/>
        <v>5.1674671728881467E-2</v>
      </c>
      <c r="V83" s="301">
        <f t="shared" si="13"/>
        <v>2.9219944135572079E-2</v>
      </c>
      <c r="W83" s="301">
        <f t="shared" si="13"/>
        <v>3.1388610420390199E-2</v>
      </c>
      <c r="X83" s="301">
        <f t="shared" si="13"/>
        <v>2.9794662408536638E-2</v>
      </c>
      <c r="Y83" s="301">
        <f t="shared" si="13"/>
        <v>3.1008570987179421E-2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1.2272072747226432E-2</v>
      </c>
      <c r="C84" s="302">
        <f t="shared" si="14"/>
        <v>1.285581353684357E-2</v>
      </c>
      <c r="D84" s="302">
        <f t="shared" si="14"/>
        <v>1.214603929716733E-2</v>
      </c>
      <c r="E84" s="302">
        <f t="shared" si="14"/>
        <v>1.4222777563735717E-2</v>
      </c>
      <c r="F84" s="302">
        <f t="shared" si="14"/>
        <v>1.2936783897164522E-2</v>
      </c>
      <c r="G84" s="302">
        <f t="shared" si="14"/>
        <v>1.2211120365147892E-2</v>
      </c>
      <c r="H84" s="302">
        <f t="shared" si="14"/>
        <v>1.0203480555012112E-2</v>
      </c>
      <c r="I84" s="302">
        <f t="shared" si="14"/>
        <v>9.2231498136908664E-3</v>
      </c>
      <c r="J84" s="302">
        <f t="shared" si="14"/>
        <v>8.0445196258234503E-3</v>
      </c>
      <c r="K84" s="302">
        <f t="shared" si="14"/>
        <v>5.0056400082448436E-3</v>
      </c>
      <c r="L84" s="302">
        <f t="shared" si="14"/>
        <v>6.2999626097638012E-3</v>
      </c>
      <c r="M84" s="302">
        <f t="shared" si="14"/>
        <v>6.4644228750616326E-3</v>
      </c>
      <c r="N84" s="302">
        <f t="shared" si="14"/>
        <v>6.803577511777569E-3</v>
      </c>
      <c r="O84" s="302">
        <f t="shared" si="14"/>
        <v>6.8726839525259592E-3</v>
      </c>
      <c r="P84" s="302">
        <f t="shared" si="14"/>
        <v>6.1998759335967681E-3</v>
      </c>
      <c r="Q84" s="302">
        <f t="shared" si="14"/>
        <v>5.4092764321197317E-3</v>
      </c>
      <c r="R84" s="302">
        <f t="shared" si="14"/>
        <v>5.9127646649286365E-3</v>
      </c>
      <c r="S84" s="302">
        <f t="shared" si="14"/>
        <v>4.7752734419412935E-3</v>
      </c>
      <c r="T84" s="302">
        <f t="shared" si="14"/>
        <v>3.6654543981163804E-3</v>
      </c>
      <c r="U84" s="302">
        <f t="shared" si="14"/>
        <v>3.8658158852298871E-3</v>
      </c>
      <c r="V84" s="302">
        <f t="shared" si="14"/>
        <v>3.8386798982474224E-3</v>
      </c>
      <c r="W84" s="302">
        <f t="shared" si="14"/>
        <v>4.0979189152297599E-3</v>
      </c>
      <c r="X84" s="302">
        <f t="shared" si="14"/>
        <v>3.6511137408798675E-3</v>
      </c>
      <c r="Y84" s="302">
        <f t="shared" si="14"/>
        <v>6.087127422024538E-3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2.2353684512534722E-2</v>
      </c>
      <c r="C85" s="302">
        <f t="shared" si="15"/>
        <v>2.3166021826459656E-2</v>
      </c>
      <c r="D85" s="302">
        <f t="shared" si="15"/>
        <v>2.1447995991479729E-2</v>
      </c>
      <c r="E85" s="302">
        <f t="shared" si="15"/>
        <v>2.7614688304276477E-2</v>
      </c>
      <c r="F85" s="302">
        <f t="shared" si="15"/>
        <v>2.8644249857352675E-2</v>
      </c>
      <c r="G85" s="302">
        <f t="shared" si="15"/>
        <v>3.0825879859127658E-2</v>
      </c>
      <c r="H85" s="302">
        <f t="shared" si="15"/>
        <v>2.6314847643818199E-2</v>
      </c>
      <c r="I85" s="302">
        <f t="shared" si="15"/>
        <v>2.1100038924041196E-2</v>
      </c>
      <c r="J85" s="302">
        <f t="shared" si="15"/>
        <v>1.8317960471261246E-2</v>
      </c>
      <c r="K85" s="302">
        <f t="shared" si="15"/>
        <v>1.0668216615452633E-2</v>
      </c>
      <c r="L85" s="302">
        <f t="shared" si="15"/>
        <v>1.0776564921284461E-2</v>
      </c>
      <c r="M85" s="302">
        <f t="shared" si="15"/>
        <v>1.1884615011880588E-2</v>
      </c>
      <c r="N85" s="302">
        <f t="shared" si="15"/>
        <v>1.3019482210909948E-2</v>
      </c>
      <c r="O85" s="302">
        <f t="shared" si="15"/>
        <v>1.3743614036925636E-2</v>
      </c>
      <c r="P85" s="302">
        <f t="shared" si="15"/>
        <v>1.2752497358945862E-2</v>
      </c>
      <c r="Q85" s="302">
        <f t="shared" si="15"/>
        <v>1.2903163562617587E-2</v>
      </c>
      <c r="R85" s="302">
        <f t="shared" si="15"/>
        <v>1.4038901433576091E-2</v>
      </c>
      <c r="S85" s="302">
        <f t="shared" si="15"/>
        <v>1.3198427902471369E-2</v>
      </c>
      <c r="T85" s="302">
        <f t="shared" si="15"/>
        <v>6.7924407937242276E-2</v>
      </c>
      <c r="U85" s="302">
        <f t="shared" si="15"/>
        <v>4.7046789481230408E-2</v>
      </c>
      <c r="V85" s="302">
        <f t="shared" si="15"/>
        <v>2.4520862387341857E-2</v>
      </c>
      <c r="W85" s="302">
        <f t="shared" si="15"/>
        <v>2.6311040433390359E-2</v>
      </c>
      <c r="X85" s="302">
        <f t="shared" si="15"/>
        <v>2.5143781572331807E-2</v>
      </c>
      <c r="Y85" s="302">
        <f t="shared" si="15"/>
        <v>2.3971325878962887E-2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8.0921794100015528E-4</v>
      </c>
      <c r="C86" s="302">
        <f t="shared" si="16"/>
        <v>9.8998916746035259E-4</v>
      </c>
      <c r="D86" s="302">
        <f t="shared" si="16"/>
        <v>1.0153122756405412E-3</v>
      </c>
      <c r="E86" s="302">
        <f t="shared" si="16"/>
        <v>1.0490391330856658E-3</v>
      </c>
      <c r="F86" s="302">
        <f t="shared" si="16"/>
        <v>9.1301401161575271E-4</v>
      </c>
      <c r="G86" s="302">
        <f t="shared" si="16"/>
        <v>9.2048069855831167E-4</v>
      </c>
      <c r="H86" s="302">
        <f t="shared" si="16"/>
        <v>8.2703292435059098E-4</v>
      </c>
      <c r="I86" s="302">
        <f t="shared" si="16"/>
        <v>8.0802656041878635E-4</v>
      </c>
      <c r="J86" s="302">
        <f t="shared" si="16"/>
        <v>5.4045673166189831E-4</v>
      </c>
      <c r="K86" s="302">
        <f t="shared" si="16"/>
        <v>4.7858939423906709E-4</v>
      </c>
      <c r="L86" s="302">
        <f t="shared" si="16"/>
        <v>6.2257130635511677E-4</v>
      </c>
      <c r="M86" s="302">
        <f t="shared" si="16"/>
        <v>4.9547664686246974E-4</v>
      </c>
      <c r="N86" s="302">
        <f t="shared" si="16"/>
        <v>4.3184814243114904E-4</v>
      </c>
      <c r="O86" s="302">
        <f t="shared" si="16"/>
        <v>4.8742117474401405E-4</v>
      </c>
      <c r="P86" s="302">
        <f t="shared" si="16"/>
        <v>6.1485802074116337E-4</v>
      </c>
      <c r="Q86" s="302">
        <f t="shared" si="16"/>
        <v>6.6492688745579357E-4</v>
      </c>
      <c r="R86" s="302">
        <f t="shared" si="16"/>
        <v>8.3601142593057543E-4</v>
      </c>
      <c r="S86" s="302">
        <f t="shared" si="16"/>
        <v>9.4679006929696365E-4</v>
      </c>
      <c r="T86" s="302">
        <f t="shared" si="16"/>
        <v>6.282301635808519E-4</v>
      </c>
      <c r="U86" s="302">
        <f t="shared" si="16"/>
        <v>7.6206636242117124E-4</v>
      </c>
      <c r="V86" s="302">
        <f t="shared" si="16"/>
        <v>8.6040184998280235E-4</v>
      </c>
      <c r="W86" s="302">
        <f t="shared" si="16"/>
        <v>9.7965107177008293E-4</v>
      </c>
      <c r="X86" s="302">
        <f t="shared" si="16"/>
        <v>9.9976709532496205E-4</v>
      </c>
      <c r="Y86" s="302">
        <f t="shared" si="16"/>
        <v>9.5011768619198973E-4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1.1578046640665448E-2</v>
      </c>
      <c r="C87" s="301">
        <f t="shared" si="17"/>
        <v>1.3067032401160146E-2</v>
      </c>
      <c r="D87" s="301">
        <f t="shared" si="17"/>
        <v>1.2837470792415415E-2</v>
      </c>
      <c r="E87" s="301">
        <f t="shared" si="17"/>
        <v>1.432337087494734E-2</v>
      </c>
      <c r="F87" s="301">
        <f t="shared" si="17"/>
        <v>1.3007500870700912E-2</v>
      </c>
      <c r="G87" s="301">
        <f t="shared" si="17"/>
        <v>1.2948802330257475E-2</v>
      </c>
      <c r="H87" s="301">
        <f t="shared" si="17"/>
        <v>1.1232951683689043E-2</v>
      </c>
      <c r="I87" s="301">
        <f t="shared" si="17"/>
        <v>1.0330832785346172E-2</v>
      </c>
      <c r="J87" s="301">
        <f t="shared" si="17"/>
        <v>7.9400610686669905E-3</v>
      </c>
      <c r="K87" s="301">
        <f t="shared" si="17"/>
        <v>5.8140409103582891E-3</v>
      </c>
      <c r="L87" s="301">
        <f t="shared" si="17"/>
        <v>7.2477706077481701E-3</v>
      </c>
      <c r="M87" s="301">
        <f t="shared" si="17"/>
        <v>6.5797752681963119E-3</v>
      </c>
      <c r="N87" s="301">
        <f t="shared" si="17"/>
        <v>6.3810215320023152E-3</v>
      </c>
      <c r="O87" s="301">
        <f t="shared" si="17"/>
        <v>6.8172684465793157E-3</v>
      </c>
      <c r="P87" s="301">
        <f t="shared" si="17"/>
        <v>7.2955420399476202E-3</v>
      </c>
      <c r="Q87" s="301">
        <f t="shared" si="17"/>
        <v>7.3339006135178424E-3</v>
      </c>
      <c r="R87" s="301">
        <f t="shared" si="17"/>
        <v>8.71196752082979E-3</v>
      </c>
      <c r="S87" s="301">
        <f t="shared" si="17"/>
        <v>8.9048665509703761E-3</v>
      </c>
      <c r="T87" s="301">
        <f t="shared" si="17"/>
        <v>1.0548933278334805E-2</v>
      </c>
      <c r="U87" s="301">
        <f t="shared" si="17"/>
        <v>9.9135649513767844E-3</v>
      </c>
      <c r="V87" s="301">
        <f t="shared" si="17"/>
        <v>8.843465722504917E-3</v>
      </c>
      <c r="W87" s="301">
        <f t="shared" si="17"/>
        <v>9.8417316541670585E-3</v>
      </c>
      <c r="X87" s="301">
        <f t="shared" si="17"/>
        <v>9.696821682092684E-3</v>
      </c>
      <c r="Y87" s="301">
        <f t="shared" si="17"/>
        <v>1.0216265193079164E-2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4.7061082845928724E-3</v>
      </c>
      <c r="C88" s="302">
        <f t="shared" si="18"/>
        <v>4.9745485125742102E-3</v>
      </c>
      <c r="D88" s="302">
        <f t="shared" si="18"/>
        <v>4.7118255894183616E-3</v>
      </c>
      <c r="E88" s="302">
        <f t="shared" si="18"/>
        <v>5.5174568135181639E-3</v>
      </c>
      <c r="F88" s="302">
        <f t="shared" si="18"/>
        <v>4.9965646188441923E-3</v>
      </c>
      <c r="G88" s="302">
        <f t="shared" si="18"/>
        <v>4.7258411206356262E-3</v>
      </c>
      <c r="H88" s="302">
        <f t="shared" si="18"/>
        <v>3.9487331674729091E-3</v>
      </c>
      <c r="I88" s="302">
        <f t="shared" si="18"/>
        <v>3.5608538612275963E-3</v>
      </c>
      <c r="J88" s="302">
        <f t="shared" si="18"/>
        <v>3.0955296445587962E-3</v>
      </c>
      <c r="K88" s="302">
        <f t="shared" si="18"/>
        <v>1.9418431066467075E-3</v>
      </c>
      <c r="L88" s="302">
        <f t="shared" si="18"/>
        <v>2.4439510124083714E-3</v>
      </c>
      <c r="M88" s="302">
        <f t="shared" si="18"/>
        <v>2.5077502532566665E-3</v>
      </c>
      <c r="N88" s="302">
        <f t="shared" si="18"/>
        <v>2.6317147217328201E-3</v>
      </c>
      <c r="O88" s="302">
        <f t="shared" si="18"/>
        <v>2.6570475675433674E-3</v>
      </c>
      <c r="P88" s="302">
        <f t="shared" si="18"/>
        <v>2.3925343689409732E-3</v>
      </c>
      <c r="Q88" s="302">
        <f t="shared" si="18"/>
        <v>2.0984262021154125E-3</v>
      </c>
      <c r="R88" s="302">
        <f t="shared" si="18"/>
        <v>2.2937449131188682E-3</v>
      </c>
      <c r="S88" s="302">
        <f t="shared" si="18"/>
        <v>1.8393657627543843E-3</v>
      </c>
      <c r="T88" s="302">
        <f t="shared" si="18"/>
        <v>1.4092947041020891E-3</v>
      </c>
      <c r="U88" s="302">
        <f t="shared" si="18"/>
        <v>1.4862586032161364E-3</v>
      </c>
      <c r="V88" s="302">
        <f t="shared" si="18"/>
        <v>1.4801964988026661E-3</v>
      </c>
      <c r="W88" s="302">
        <f t="shared" si="18"/>
        <v>1.5789383524649962E-3</v>
      </c>
      <c r="X88" s="302">
        <f t="shared" si="18"/>
        <v>1.3928272157264288E-3</v>
      </c>
      <c r="Y88" s="302">
        <f t="shared" si="18"/>
        <v>2.3189215973301977E-3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1.6817819068991639E-3</v>
      </c>
      <c r="C89" s="302">
        <f t="shared" si="19"/>
        <v>1.7428981938402241E-3</v>
      </c>
      <c r="D89" s="302">
        <f t="shared" si="19"/>
        <v>1.6136423316473773E-3</v>
      </c>
      <c r="E89" s="302">
        <f t="shared" si="19"/>
        <v>2.0775941043969745E-3</v>
      </c>
      <c r="F89" s="302">
        <f t="shared" si="19"/>
        <v>2.1550532808039626E-3</v>
      </c>
      <c r="G89" s="302">
        <f t="shared" si="19"/>
        <v>2.3191884533512968E-3</v>
      </c>
      <c r="H89" s="302">
        <f t="shared" si="19"/>
        <v>1.9798004496916514E-3</v>
      </c>
      <c r="I89" s="302">
        <f t="shared" si="19"/>
        <v>1.587463743501533E-3</v>
      </c>
      <c r="J89" s="302">
        <f t="shared" si="19"/>
        <v>1.3781537658629148E-3</v>
      </c>
      <c r="K89" s="302">
        <f t="shared" si="19"/>
        <v>8.0262444755756484E-4</v>
      </c>
      <c r="L89" s="302">
        <f t="shared" si="19"/>
        <v>8.1077604423456743E-4</v>
      </c>
      <c r="M89" s="302">
        <f t="shared" si="19"/>
        <v>8.9414031437346116E-4</v>
      </c>
      <c r="N89" s="302">
        <f t="shared" si="19"/>
        <v>9.7952217260764479E-4</v>
      </c>
      <c r="O89" s="302">
        <f t="shared" si="19"/>
        <v>1.0340023099881352E-3</v>
      </c>
      <c r="P89" s="302">
        <f t="shared" si="19"/>
        <v>9.5943553797711795E-4</v>
      </c>
      <c r="Q89" s="302">
        <f t="shared" si="19"/>
        <v>9.707709263411348E-4</v>
      </c>
      <c r="R89" s="302">
        <f t="shared" si="19"/>
        <v>1.0562182896734365E-3</v>
      </c>
      <c r="S89" s="302">
        <f t="shared" si="19"/>
        <v>9.9298517134580803E-4</v>
      </c>
      <c r="T89" s="302">
        <f t="shared" si="19"/>
        <v>5.1103002836796673E-3</v>
      </c>
      <c r="U89" s="302">
        <f t="shared" si="19"/>
        <v>3.5395703684938228E-3</v>
      </c>
      <c r="V89" s="302">
        <f t="shared" si="19"/>
        <v>1.8448297720884159E-3</v>
      </c>
      <c r="W89" s="302">
        <f t="shared" si="19"/>
        <v>1.9795140137973946E-3</v>
      </c>
      <c r="X89" s="302">
        <f t="shared" si="19"/>
        <v>1.8916951653165004E-3</v>
      </c>
      <c r="Y89" s="302">
        <f t="shared" si="19"/>
        <v>1.8034853325865491E-3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5.1901564491734116E-3</v>
      </c>
      <c r="C90" s="302">
        <f t="shared" si="20"/>
        <v>6.3495856947457111E-3</v>
      </c>
      <c r="D90" s="302">
        <f t="shared" si="20"/>
        <v>6.5120028713496767E-3</v>
      </c>
      <c r="E90" s="302">
        <f t="shared" si="20"/>
        <v>6.7283199570322026E-3</v>
      </c>
      <c r="F90" s="302">
        <f t="shared" si="20"/>
        <v>5.8558829710527588E-3</v>
      </c>
      <c r="G90" s="302">
        <f t="shared" si="20"/>
        <v>5.9037727562705512E-3</v>
      </c>
      <c r="H90" s="302">
        <f t="shared" si="20"/>
        <v>5.3044180665244812E-3</v>
      </c>
      <c r="I90" s="302">
        <f t="shared" si="20"/>
        <v>5.1825151806170417E-3</v>
      </c>
      <c r="J90" s="302">
        <f t="shared" si="20"/>
        <v>3.4663776582452796E-3</v>
      </c>
      <c r="K90" s="302">
        <f t="shared" si="20"/>
        <v>3.0695733561540177E-3</v>
      </c>
      <c r="L90" s="302">
        <f t="shared" si="20"/>
        <v>3.9930435511052308E-3</v>
      </c>
      <c r="M90" s="302">
        <f t="shared" si="20"/>
        <v>3.1778847005661838E-3</v>
      </c>
      <c r="N90" s="302">
        <f t="shared" si="20"/>
        <v>2.7697846376618508E-3</v>
      </c>
      <c r="O90" s="302">
        <f t="shared" si="20"/>
        <v>3.1262185690478128E-3</v>
      </c>
      <c r="P90" s="302">
        <f t="shared" si="20"/>
        <v>3.9435721330295295E-3</v>
      </c>
      <c r="Q90" s="302">
        <f t="shared" si="20"/>
        <v>4.2647034850612957E-3</v>
      </c>
      <c r="R90" s="302">
        <f t="shared" si="20"/>
        <v>5.3620043180374844E-3</v>
      </c>
      <c r="S90" s="302">
        <f t="shared" si="20"/>
        <v>6.0725156168701831E-3</v>
      </c>
      <c r="T90" s="302">
        <f t="shared" si="20"/>
        <v>4.0293382905530481E-3</v>
      </c>
      <c r="U90" s="302">
        <f t="shared" si="20"/>
        <v>4.8877359796668249E-3</v>
      </c>
      <c r="V90" s="302">
        <f t="shared" si="20"/>
        <v>5.5184394516138357E-3</v>
      </c>
      <c r="W90" s="302">
        <f t="shared" si="20"/>
        <v>6.2832792879046698E-3</v>
      </c>
      <c r="X90" s="302">
        <f t="shared" si="20"/>
        <v>6.4122993010497543E-3</v>
      </c>
      <c r="Y90" s="302">
        <f t="shared" si="20"/>
        <v>6.0938582631624178E-3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0.12952881265465585</v>
      </c>
      <c r="C91" s="301">
        <f t="shared" si="21"/>
        <v>0.11228029031757446</v>
      </c>
      <c r="D91" s="301">
        <f t="shared" si="21"/>
        <v>0.13026617142320479</v>
      </c>
      <c r="E91" s="301">
        <f t="shared" si="21"/>
        <v>0.11344190544373894</v>
      </c>
      <c r="F91" s="301">
        <f t="shared" si="21"/>
        <v>0.11175679632412003</v>
      </c>
      <c r="G91" s="301">
        <f t="shared" si="21"/>
        <v>0.10874051238470606</v>
      </c>
      <c r="H91" s="301">
        <f t="shared" si="21"/>
        <v>0.13163992682992681</v>
      </c>
      <c r="I91" s="301">
        <f t="shared" si="21"/>
        <v>0.17925006203712238</v>
      </c>
      <c r="J91" s="301">
        <f t="shared" si="21"/>
        <v>0.17310891180249374</v>
      </c>
      <c r="K91" s="301">
        <f t="shared" si="21"/>
        <v>0.19860306751320209</v>
      </c>
      <c r="L91" s="301">
        <f t="shared" si="21"/>
        <v>0.16881699415339796</v>
      </c>
      <c r="M91" s="301">
        <f t="shared" si="21"/>
        <v>0.21191292566643205</v>
      </c>
      <c r="N91" s="301">
        <f t="shared" si="21"/>
        <v>0.21324814878965262</v>
      </c>
      <c r="O91" s="301">
        <f t="shared" si="21"/>
        <v>0.21194569373715014</v>
      </c>
      <c r="P91" s="301">
        <f t="shared" si="21"/>
        <v>0.20094181033712655</v>
      </c>
      <c r="Q91" s="301">
        <f t="shared" si="21"/>
        <v>0.19808407424105254</v>
      </c>
      <c r="R91" s="301">
        <f t="shared" si="21"/>
        <v>0.18963261299033629</v>
      </c>
      <c r="S91" s="301">
        <f t="shared" si="21"/>
        <v>0.18754115406772115</v>
      </c>
      <c r="T91" s="301">
        <f t="shared" si="21"/>
        <v>0.10324218286303394</v>
      </c>
      <c r="U91" s="301">
        <f t="shared" si="21"/>
        <v>0.12709240667327804</v>
      </c>
      <c r="V91" s="301">
        <f t="shared" si="21"/>
        <v>0.16724467963746339</v>
      </c>
      <c r="W91" s="301">
        <f t="shared" si="21"/>
        <v>0.15812051699842558</v>
      </c>
      <c r="X91" s="301">
        <f t="shared" si="21"/>
        <v>0.18463895178702039</v>
      </c>
      <c r="Y91" s="301">
        <f t="shared" si="21"/>
        <v>0.17812112731854171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0.20461980583411854</v>
      </c>
      <c r="C92" s="235">
        <f t="shared" si="22"/>
        <v>0.23187155157964567</v>
      </c>
      <c r="D92" s="235">
        <f t="shared" si="22"/>
        <v>0.21761322691064267</v>
      </c>
      <c r="E92" s="235">
        <f t="shared" si="22"/>
        <v>0.22299311484875317</v>
      </c>
      <c r="F92" s="235">
        <f t="shared" si="22"/>
        <v>0.19611942196994281</v>
      </c>
      <c r="G92" s="235">
        <f t="shared" si="22"/>
        <v>0.20866832269754548</v>
      </c>
      <c r="H92" s="235">
        <f t="shared" si="22"/>
        <v>0.19454984038144571</v>
      </c>
      <c r="I92" s="235">
        <f t="shared" si="22"/>
        <v>0.17823128454263296</v>
      </c>
      <c r="J92" s="235">
        <f t="shared" si="22"/>
        <v>0.1957811309246221</v>
      </c>
      <c r="K92" s="235">
        <f t="shared" si="22"/>
        <v>0.19237701781319455</v>
      </c>
      <c r="L92" s="235">
        <f t="shared" si="22"/>
        <v>0.20515044377353545</v>
      </c>
      <c r="M92" s="235">
        <f t="shared" si="22"/>
        <v>0.15169701233005461</v>
      </c>
      <c r="N92" s="235">
        <f t="shared" si="22"/>
        <v>0.12664306789931115</v>
      </c>
      <c r="O92" s="235">
        <f t="shared" si="22"/>
        <v>0.13677779635248</v>
      </c>
      <c r="P92" s="235">
        <f t="shared" si="22"/>
        <v>0.16876140623615701</v>
      </c>
      <c r="Q92" s="235">
        <f t="shared" si="22"/>
        <v>0.17809004714052534</v>
      </c>
      <c r="R92" s="235">
        <f t="shared" si="22"/>
        <v>0.18428282794905451</v>
      </c>
      <c r="S92" s="235">
        <f t="shared" si="22"/>
        <v>0.21827838824573545</v>
      </c>
      <c r="T92" s="235">
        <f t="shared" si="22"/>
        <v>0.14089966625545028</v>
      </c>
      <c r="U92" s="235">
        <f t="shared" si="22"/>
        <v>0.18605453753836138</v>
      </c>
      <c r="V92" s="235">
        <f t="shared" si="22"/>
        <v>0.19518104788563398</v>
      </c>
      <c r="W92" s="235">
        <f t="shared" si="22"/>
        <v>0.19831428051044797</v>
      </c>
      <c r="X92" s="235">
        <f t="shared" si="22"/>
        <v>0.19918574996073329</v>
      </c>
      <c r="Y92" s="235">
        <f t="shared" si="22"/>
        <v>0.19632308142380361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15.896714771743273</v>
      </c>
      <c r="C96" s="320">
        <f t="shared" si="23"/>
        <v>17.4167559318551</v>
      </c>
      <c r="D96" s="320">
        <f t="shared" si="23"/>
        <v>17.733693035903237</v>
      </c>
      <c r="E96" s="320">
        <f t="shared" si="23"/>
        <v>19.054317689464138</v>
      </c>
      <c r="F96" s="320">
        <f t="shared" si="23"/>
        <v>17.609929322742929</v>
      </c>
      <c r="G96" s="320">
        <f t="shared" si="23"/>
        <v>18.562502655484746</v>
      </c>
      <c r="H96" s="320">
        <f t="shared" si="23"/>
        <v>16.183215214708607</v>
      </c>
      <c r="I96" s="320">
        <f t="shared" si="23"/>
        <v>14.221220546666034</v>
      </c>
      <c r="J96" s="320">
        <f t="shared" si="23"/>
        <v>13.488821262180752</v>
      </c>
      <c r="K96" s="320">
        <f t="shared" si="23"/>
        <v>12.014950409307449</v>
      </c>
      <c r="L96" s="320">
        <f t="shared" si="23"/>
        <v>13.226097877104564</v>
      </c>
      <c r="M96" s="320">
        <f t="shared" si="23"/>
        <v>14.135118206870757</v>
      </c>
      <c r="N96" s="320">
        <f t="shared" si="23"/>
        <v>15.536257269379943</v>
      </c>
      <c r="O96" s="320">
        <f t="shared" si="23"/>
        <v>17.812391846961525</v>
      </c>
      <c r="P96" s="320">
        <f t="shared" si="23"/>
        <v>17.184032744963506</v>
      </c>
      <c r="Q96" s="320">
        <f t="shared" si="23"/>
        <v>15.646728076826957</v>
      </c>
      <c r="R96" s="320">
        <f t="shared" si="23"/>
        <v>16.491641909554158</v>
      </c>
      <c r="S96" s="320">
        <f t="shared" si="23"/>
        <v>17.149931021482203</v>
      </c>
      <c r="T96" s="320">
        <f t="shared" si="23"/>
        <v>21.231346324209884</v>
      </c>
      <c r="U96" s="320">
        <f t="shared" si="23"/>
        <v>20.847473737925103</v>
      </c>
      <c r="V96" s="320">
        <f t="shared" si="23"/>
        <v>19.036261128808043</v>
      </c>
      <c r="W96" s="320">
        <f t="shared" si="23"/>
        <v>19.37208457357249</v>
      </c>
      <c r="X96" s="320">
        <f t="shared" si="23"/>
        <v>17.147140086922121</v>
      </c>
      <c r="Y96" s="320">
        <f t="shared" si="23"/>
        <v>15.269452776523421</v>
      </c>
      <c r="DA96" s="95"/>
    </row>
    <row r="97" spans="1:105" ht="12" customHeight="1" x14ac:dyDescent="0.25">
      <c r="A97" s="55" t="s">
        <v>91</v>
      </c>
      <c r="B97" s="330">
        <f>IF(B$6=0,0,B$6/OIS!B$5*1000)</f>
        <v>0.33381467347380323</v>
      </c>
      <c r="C97" s="330">
        <f>IF(C$6=0,0,C$6/OIS!C$5*1000)</f>
        <v>0.39562047910241493</v>
      </c>
      <c r="D97" s="330">
        <f>IF(D$6=0,0,D$6/OIS!D$5*1000)</f>
        <v>0.35541783712543173</v>
      </c>
      <c r="E97" s="330">
        <f>IF(E$6=0,0,E$6/OIS!E$5*1000)</f>
        <v>0.38889340619018792</v>
      </c>
      <c r="F97" s="330">
        <f>IF(F$6=0,0,F$6/OIS!F$5*1000)</f>
        <v>0.31860289790061919</v>
      </c>
      <c r="G97" s="330">
        <f>IF(G$6=0,0,G$6/OIS!G$5*1000)</f>
        <v>0.37132885391842357</v>
      </c>
      <c r="H97" s="330">
        <f>IF(H$6=0,0,H$6/OIS!H$5*1000)</f>
        <v>0.30929689656542697</v>
      </c>
      <c r="I97" s="330">
        <f>IF(I$6=0,0,I$6/OIS!I$5*1000)</f>
        <v>0.23839688962209507</v>
      </c>
      <c r="J97" s="330">
        <f>IF(J$6=0,0,J$6/OIS!J$5*1000)</f>
        <v>0.31770776514729426</v>
      </c>
      <c r="K97" s="330">
        <f>IF(K$6=0,0,K$6/OIS!K$5*1000)</f>
        <v>0.28740604749610354</v>
      </c>
      <c r="L97" s="330">
        <f>IF(L$6=0,0,L$6/OIS!L$5*1000)</f>
        <v>0.31541331520718607</v>
      </c>
      <c r="M97" s="330">
        <f>IF(M$6=0,0,M$6/OIS!M$5*1000)</f>
        <v>0.2419100973343265</v>
      </c>
      <c r="N97" s="330">
        <f>IF(N$6=0,0,N$6/OIS!N$5*1000)</f>
        <v>0.21778863592307443</v>
      </c>
      <c r="O97" s="330">
        <f>IF(O$6=0,0,O$6/OIS!O$5*1000)</f>
        <v>0.26413617635214559</v>
      </c>
      <c r="P97" s="330">
        <f>IF(P$6=0,0,P$6/OIS!P$5*1000)</f>
        <v>0.31097977619548695</v>
      </c>
      <c r="Q97" s="330">
        <f>IF(Q$6=0,0,Q$6/OIS!Q$5*1000)</f>
        <v>0.29508613302974457</v>
      </c>
      <c r="R97" s="330">
        <f>IF(R$6=0,0,R$6/OIS!R$5*1000)</f>
        <v>0.28570943466456694</v>
      </c>
      <c r="S97" s="330">
        <f>IF(S$6=0,0,S$6/OIS!S$5*1000)</f>
        <v>0.36295479268528302</v>
      </c>
      <c r="T97" s="330">
        <f>IF(T$6=0,0,T$6/OIS!T$5*1000)</f>
        <v>0.28467947877199273</v>
      </c>
      <c r="U97" s="330">
        <f>IF(U$6=0,0,U$6/OIS!U$5*1000)</f>
        <v>0.38994800577594602</v>
      </c>
      <c r="V97" s="330">
        <f>IF(V$6=0,0,V$6/OIS!V$5*1000)</f>
        <v>0.35635711424036443</v>
      </c>
      <c r="W97" s="330">
        <f>IF(W$6=0,0,W$6/OIS!W$5*1000)</f>
        <v>0.33822544125665127</v>
      </c>
      <c r="X97" s="330">
        <f>IF(X$6=0,0,X$6/OIS!X$5*1000)</f>
        <v>0.29668093379465249</v>
      </c>
      <c r="Y97" s="330">
        <f>IF(Y$6=0,0,Y$6/OIS!Y$5*1000)</f>
        <v>0.2683718648940347</v>
      </c>
      <c r="DA97" s="67"/>
    </row>
    <row r="98" spans="1:105" ht="12" customHeight="1" x14ac:dyDescent="0.25">
      <c r="A98" s="173" t="s">
        <v>92</v>
      </c>
      <c r="B98" s="331">
        <f>IF(B$7=0,0,B$7/OIS!B$5*1000)</f>
        <v>0.15575569914319715</v>
      </c>
      <c r="C98" s="331">
        <f>IF(C$7=0,0,C$7/OIS!C$5*1000)</f>
        <v>0.18706573537868415</v>
      </c>
      <c r="D98" s="331">
        <f>IF(D$7=0,0,D$7/OIS!D$5*1000)</f>
        <v>0.17116969583181338</v>
      </c>
      <c r="E98" s="331">
        <f>IF(E$7=0,0,E$7/OIS!E$5*1000)</f>
        <v>0.18764765475117656</v>
      </c>
      <c r="F98" s="331">
        <f>IF(F$7=0,0,F$7/OIS!F$5*1000)</f>
        <v>0.15336269240940262</v>
      </c>
      <c r="G98" s="331">
        <f>IF(G$7=0,0,G$7/OIS!G$5*1000)</f>
        <v>0.17669718485863017</v>
      </c>
      <c r="H98" s="331">
        <f>IF(H$7=0,0,H$7/OIS!H$5*1000)</f>
        <v>0.14612941687450925</v>
      </c>
      <c r="I98" s="331">
        <f>IF(I$7=0,0,I$7/OIS!I$5*1000)</f>
        <v>0.11408693159341771</v>
      </c>
      <c r="J98" s="331">
        <f>IF(J$7=0,0,J$7/OIS!J$5*1000)</f>
        <v>0.14210866170274006</v>
      </c>
      <c r="K98" s="331">
        <f>IF(K$7=0,0,K$7/OIS!K$5*1000)</f>
        <v>0.12750933411411489</v>
      </c>
      <c r="L98" s="331">
        <f>IF(L$7=0,0,L$7/OIS!L$5*1000)</f>
        <v>0.14231624783932384</v>
      </c>
      <c r="M98" s="331">
        <f>IF(M$7=0,0,M$7/OIS!M$5*1000)</f>
        <v>0.11000327647679456</v>
      </c>
      <c r="N98" s="331">
        <f>IF(N$7=0,0,N$7/OIS!N$5*1000)</f>
        <v>9.9534744250261986E-2</v>
      </c>
      <c r="O98" s="331">
        <f>IF(O$7=0,0,O$7/OIS!O$5*1000)</f>
        <v>0.12139142234340547</v>
      </c>
      <c r="P98" s="331">
        <f>IF(P$7=0,0,P$7/OIS!P$5*1000)</f>
        <v>0.14334543188215024</v>
      </c>
      <c r="Q98" s="331">
        <f>IF(Q$7=0,0,Q$7/OIS!Q$5*1000)</f>
        <v>0.13648746805248627</v>
      </c>
      <c r="R98" s="331">
        <f>IF(R$7=0,0,R$7/OIS!R$5*1000)</f>
        <v>0.13674799747248356</v>
      </c>
      <c r="S98" s="331">
        <f>IF(S$7=0,0,S$7/OIS!S$5*1000)</f>
        <v>0.17213832528674325</v>
      </c>
      <c r="T98" s="331">
        <f>IF(T$7=0,0,T$7/OIS!T$5*1000)</f>
        <v>0.13576068729423288</v>
      </c>
      <c r="U98" s="331">
        <f>IF(U$7=0,0,U$7/OIS!U$5*1000)</f>
        <v>0.18301188825856576</v>
      </c>
      <c r="V98" s="331">
        <f>IF(V$7=0,0,V$7/OIS!V$5*1000)</f>
        <v>0.16954974669026712</v>
      </c>
      <c r="W98" s="331">
        <f>IF(W$7=0,0,W$7/OIS!W$5*1000)</f>
        <v>0.16517209950687792</v>
      </c>
      <c r="X98" s="331">
        <f>IF(X$7=0,0,X$7/OIS!X$5*1000)</f>
        <v>0.14549830856000154</v>
      </c>
      <c r="Y98" s="331">
        <f>IF(Y$7=0,0,Y$7/OIS!Y$5*1000)</f>
        <v>0.13037753870475677</v>
      </c>
      <c r="DA98" s="177"/>
    </row>
    <row r="99" spans="1:105" ht="12" customHeight="1" x14ac:dyDescent="0.25">
      <c r="A99" s="173" t="s">
        <v>93</v>
      </c>
      <c r="B99" s="331">
        <f>IF(B$8=0,0,B$8/OIS!B$5*1000)</f>
        <v>0.25277307828332746</v>
      </c>
      <c r="C99" s="331">
        <f>IF(C$8=0,0,C$8/OIS!C$5*1000)</f>
        <v>0.30669170325512191</v>
      </c>
      <c r="D99" s="331">
        <f>IF(D$8=0,0,D$8/OIS!D$5*1000)</f>
        <v>0.28449100841860414</v>
      </c>
      <c r="E99" s="331">
        <f>IF(E$8=0,0,E$8/OIS!E$5*1000)</f>
        <v>0.31231155516578396</v>
      </c>
      <c r="F99" s="331">
        <f>IF(F$8=0,0,F$8/OIS!F$5*1000)</f>
        <v>0.25480144576949643</v>
      </c>
      <c r="G99" s="331">
        <f>IF(G$8=0,0,G$8/OIS!G$5*1000)</f>
        <v>0.29107834580507952</v>
      </c>
      <c r="H99" s="331">
        <f>IF(H$8=0,0,H$8/OIS!H$5*1000)</f>
        <v>0.23942966634056481</v>
      </c>
      <c r="I99" s="331">
        <f>IF(I$8=0,0,I$8/OIS!I$5*1000)</f>
        <v>0.18873409091726001</v>
      </c>
      <c r="J99" s="331">
        <f>IF(J$8=0,0,J$8/OIS!J$5*1000)</f>
        <v>0.2229205040495548</v>
      </c>
      <c r="K99" s="331">
        <f>IF(K$8=0,0,K$8/OIS!K$5*1000)</f>
        <v>0.19864854564906878</v>
      </c>
      <c r="L99" s="331">
        <f>IF(L$8=0,0,L$8/OIS!L$5*1000)</f>
        <v>0.2248635292646769</v>
      </c>
      <c r="M99" s="331">
        <f>IF(M$8=0,0,M$8/OIS!M$5*1000)</f>
        <v>0.17491541190837082</v>
      </c>
      <c r="N99" s="331">
        <f>IF(N$8=0,0,N$8/OIS!N$5*1000)</f>
        <v>0.1589143883180785</v>
      </c>
      <c r="O99" s="331">
        <f>IF(O$8=0,0,O$8/OIS!O$5*1000)</f>
        <v>0.19467574920649278</v>
      </c>
      <c r="P99" s="331">
        <f>IF(P$8=0,0,P$8/OIS!P$5*1000)</f>
        <v>0.23042652406054331</v>
      </c>
      <c r="Q99" s="331">
        <f>IF(Q$8=0,0,Q$8/OIS!Q$5*1000)</f>
        <v>0.21999792211333688</v>
      </c>
      <c r="R99" s="331">
        <f>IF(R$8=0,0,R$8/OIS!R$5*1000)</f>
        <v>0.22624586913899722</v>
      </c>
      <c r="S99" s="331">
        <f>IF(S$8=0,0,S$8/OIS!S$5*1000)</f>
        <v>0.28286108231181517</v>
      </c>
      <c r="T99" s="331">
        <f>IF(T$8=0,0,T$8/OIS!T$5*1000)</f>
        <v>0.22400681241241888</v>
      </c>
      <c r="U99" s="331">
        <f>IF(U$8=0,0,U$8/OIS!U$5*1000)</f>
        <v>0.29834461560942849</v>
      </c>
      <c r="V99" s="331">
        <f>IF(V$8=0,0,V$8/OIS!V$5*1000)</f>
        <v>0.27927567617205995</v>
      </c>
      <c r="W99" s="331">
        <f>IF(W$8=0,0,W$8/OIS!W$5*1000)</f>
        <v>0.27730130535614805</v>
      </c>
      <c r="X99" s="331">
        <f>IF(X$8=0,0,X$8/OIS!X$5*1000)</f>
        <v>0.24500940818251049</v>
      </c>
      <c r="Y99" s="331">
        <f>IF(Y$8=0,0,Y$8/OIS!Y$5*1000)</f>
        <v>0.2180676339836724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0.12062869629739204</v>
      </c>
      <c r="C100" s="331">
        <f>IF(C$9=0,0,C$9/OIS!C$5*1000)</f>
        <v>0.14261679047707498</v>
      </c>
      <c r="D100" s="331">
        <f>IF(D$9=0,0,D$9/OIS!D$5*1000)</f>
        <v>0.12768798204221118</v>
      </c>
      <c r="E100" s="331">
        <f>IF(E$9=0,0,E$9/OIS!E$5*1000)</f>
        <v>0.13966458052816577</v>
      </c>
      <c r="F100" s="331">
        <f>IF(F$9=0,0,F$9/OIS!F$5*1000)</f>
        <v>0.11447255915700476</v>
      </c>
      <c r="G100" s="331">
        <f>IF(G$9=0,0,G$9/OIS!G$5*1000)</f>
        <v>0.13370335890359364</v>
      </c>
      <c r="H100" s="331">
        <f>IF(H$9=0,0,H$9/OIS!H$5*1000)</f>
        <v>0.11151476350202606</v>
      </c>
      <c r="I100" s="331">
        <f>IF(I$9=0,0,I$9/OIS!I$5*1000)</f>
        <v>8.5748468920883766E-2</v>
      </c>
      <c r="J100" s="331">
        <f>IF(J$9=0,0,J$9/OIS!J$5*1000)</f>
        <v>0.115667301207468</v>
      </c>
      <c r="K100" s="331">
        <f>IF(K$9=0,0,K$9/OIS!K$5*1000)</f>
        <v>0.10478189545191251</v>
      </c>
      <c r="L100" s="331">
        <f>IF(L$9=0,0,L$9/OIS!L$5*1000)</f>
        <v>0.1146590943592208</v>
      </c>
      <c r="M100" s="331">
        <f>IF(M$9=0,0,M$9/OIS!M$5*1000)</f>
        <v>8.7819813143886843E-2</v>
      </c>
      <c r="N100" s="331">
        <f>IF(N$9=0,0,N$9/OIS!N$5*1000)</f>
        <v>7.899300426900191E-2</v>
      </c>
      <c r="O100" s="331">
        <f>IF(O$9=0,0,O$9/OIS!O$5*1000)</f>
        <v>9.5708954063137369E-2</v>
      </c>
      <c r="P100" s="331">
        <f>IF(P$9=0,0,P$9/OIS!P$5*1000)</f>
        <v>0.11262295358283454</v>
      </c>
      <c r="Q100" s="331">
        <f>IF(Q$9=0,0,Q$9/OIS!Q$5*1000)</f>
        <v>0.10680139459652134</v>
      </c>
      <c r="R100" s="331">
        <f>IF(R$9=0,0,R$9/OIS!R$5*1000)</f>
        <v>0.1027635230876365</v>
      </c>
      <c r="S100" s="331">
        <f>IF(S$9=0,0,S$9/OIS!S$5*1000)</f>
        <v>0.13076856067169682</v>
      </c>
      <c r="T100" s="331">
        <f>IF(T$9=0,0,T$9/OIS!T$5*1000)</f>
        <v>0.10246232972920576</v>
      </c>
      <c r="U100" s="331">
        <f>IF(U$9=0,0,U$9/OIS!U$5*1000)</f>
        <v>0.1407641019101738</v>
      </c>
      <c r="V100" s="331">
        <f>IF(V$9=0,0,V$9/OIS!V$5*1000)</f>
        <v>0.12831576521772778</v>
      </c>
      <c r="W100" s="331">
        <f>IF(W$9=0,0,W$9/OIS!W$5*1000)</f>
        <v>0.1211916587754633</v>
      </c>
      <c r="X100" s="331">
        <f>IF(X$9=0,0,X$9/OIS!X$5*1000)</f>
        <v>0.10621950413902187</v>
      </c>
      <c r="Y100" s="331">
        <f>IF(Y$9=0,0,Y$9/OIS!Y$5*1000)</f>
        <v>9.6257488221403453E-2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0.29193806445416237</v>
      </c>
      <c r="C101" s="332">
        <f>IF(C$10=0,0,C$10/OIS!C$5*1000)</f>
        <v>0.34599709860771471</v>
      </c>
      <c r="D101" s="332">
        <f>IF(D$10=0,0,D$10/OIS!D$5*1000)</f>
        <v>0.29844307292009736</v>
      </c>
      <c r="E101" s="332">
        <f>IF(E$10=0,0,E$10/OIS!E$5*1000)</f>
        <v>0.34231417397081959</v>
      </c>
      <c r="F101" s="332">
        <f>IF(F$10=0,0,F$10/OIS!F$5*1000)</f>
        <v>0.27876772121670657</v>
      </c>
      <c r="G101" s="332">
        <f>IF(G$10=0,0,G$10/OIS!G$5*1000)</f>
        <v>0.31680326537476922</v>
      </c>
      <c r="H101" s="332">
        <f>IF(H$10=0,0,H$10/OIS!H$5*1000)</f>
        <v>0.25263752535201828</v>
      </c>
      <c r="I101" s="332">
        <f>IF(I$10=0,0,I$10/OIS!I$5*1000)</f>
        <v>0.20115751286721145</v>
      </c>
      <c r="J101" s="332">
        <f>IF(J$10=0,0,J$10/OIS!J$5*1000)</f>
        <v>0.24675407415406253</v>
      </c>
      <c r="K101" s="332">
        <f>IF(K$10=0,0,K$10/OIS!K$5*1000)</f>
        <v>0.20820406140665107</v>
      </c>
      <c r="L101" s="332">
        <f>IF(L$10=0,0,L$10/OIS!L$5*1000)</f>
        <v>0.23510887023039093</v>
      </c>
      <c r="M101" s="332">
        <f>IF(M$10=0,0,M$10/OIS!M$5*1000)</f>
        <v>0.2071667950889125</v>
      </c>
      <c r="N101" s="332">
        <f>IF(N$10=0,0,N$10/OIS!N$5*1000)</f>
        <v>0.22089144506429048</v>
      </c>
      <c r="O101" s="332">
        <f>IF(O$10=0,0,O$10/OIS!O$5*1000)</f>
        <v>0.24715694366413662</v>
      </c>
      <c r="P101" s="332">
        <f>IF(P$10=0,0,P$10/OIS!P$5*1000)</f>
        <v>0.25130284121836882</v>
      </c>
      <c r="Q101" s="332">
        <f>IF(Q$10=0,0,Q$10/OIS!Q$5*1000)</f>
        <v>0.23120169230652882</v>
      </c>
      <c r="R101" s="332">
        <f>IF(R$10=0,0,R$10/OIS!R$5*1000)</f>
        <v>0.2327914162938618</v>
      </c>
      <c r="S101" s="332">
        <f>IF(S$10=0,0,S$10/OIS!S$5*1000)</f>
        <v>0.27826053433383074</v>
      </c>
      <c r="T101" s="332">
        <f>IF(T$10=0,0,T$10/OIS!T$5*1000)</f>
        <v>0.21922213794310161</v>
      </c>
      <c r="U101" s="332">
        <f>IF(U$10=0,0,U$10/OIS!U$5*1000)</f>
        <v>0.28832600728253749</v>
      </c>
      <c r="V101" s="332">
        <f>IF(V$10=0,0,V$10/OIS!V$5*1000)</f>
        <v>0.28075049808313152</v>
      </c>
      <c r="W101" s="332">
        <f>IF(W$10=0,0,W$10/OIS!W$5*1000)</f>
        <v>0.27507029417713258</v>
      </c>
      <c r="X101" s="332">
        <f>IF(X$10=0,0,X$10/OIS!X$5*1000)</f>
        <v>0.23943679621236361</v>
      </c>
      <c r="Y101" s="332">
        <f>IF(Y$10=0,0,Y$10/OIS!Y$5*1000)</f>
        <v>0.21486090805133415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4.0652409244058827</v>
      </c>
      <c r="C102" s="348">
        <f>IF(C$16=0,0,C$16/OIS!C$5*1000)</f>
        <v>4.4144825588508425</v>
      </c>
      <c r="D102" s="348">
        <f>IF(D$16=0,0,D$16/OIS!D$5*1000)</f>
        <v>4.2632927753844907</v>
      </c>
      <c r="E102" s="348">
        <f>IF(E$16=0,0,E$16/OIS!E$5*1000)</f>
        <v>4.6522190173828744</v>
      </c>
      <c r="F102" s="348">
        <f>IF(F$16=0,0,F$16/OIS!F$5*1000)</f>
        <v>5.4231606438736337</v>
      </c>
      <c r="G102" s="348">
        <f>IF(G$16=0,0,G$16/OIS!G$5*1000)</f>
        <v>5.5809381211835314</v>
      </c>
      <c r="H102" s="348">
        <f>IF(H$16=0,0,H$16/OIS!H$5*1000)</f>
        <v>4.2841775813781879</v>
      </c>
      <c r="I102" s="348">
        <f>IF(I$16=0,0,I$16/OIS!I$5*1000)</f>
        <v>3.0534426543822573</v>
      </c>
      <c r="J102" s="348">
        <f>IF(J$16=0,0,J$16/OIS!J$5*1000)</f>
        <v>2.6000934730038399</v>
      </c>
      <c r="K102" s="348">
        <f>IF(K$16=0,0,K$16/OIS!K$5*1000)</f>
        <v>2.074434125512445</v>
      </c>
      <c r="L102" s="348">
        <f>IF(L$16=0,0,L$16/OIS!L$5*1000)</f>
        <v>2.3128035647922713</v>
      </c>
      <c r="M102" s="348">
        <f>IF(M$16=0,0,M$16/OIS!M$5*1000)</f>
        <v>2.4376559769896238</v>
      </c>
      <c r="N102" s="348">
        <f>IF(N$16=0,0,N$16/OIS!N$5*1000)</f>
        <v>2.9685749012063272</v>
      </c>
      <c r="O102" s="348">
        <f>IF(O$16=0,0,O$16/OIS!O$5*1000)</f>
        <v>3.5669697389192541</v>
      </c>
      <c r="P102" s="348">
        <f>IF(P$16=0,0,P$16/OIS!P$5*1000)</f>
        <v>3.1196801255626427</v>
      </c>
      <c r="Q102" s="348">
        <f>IF(Q$16=0,0,Q$16/OIS!Q$5*1000)</f>
        <v>2.7804808480553236</v>
      </c>
      <c r="R102" s="348">
        <f>IF(R$16=0,0,R$16/OIS!R$5*1000)</f>
        <v>3.1762513251593738</v>
      </c>
      <c r="S102" s="348">
        <f>IF(S$16=0,0,S$16/OIS!S$5*1000)</f>
        <v>2.859795366519803</v>
      </c>
      <c r="T102" s="348">
        <f>IF(T$16=0,0,T$16/OIS!T$5*1000)</f>
        <v>9.1647626378952953</v>
      </c>
      <c r="U102" s="348">
        <f>IF(U$16=0,0,U$16/OIS!U$5*1000)</f>
        <v>6.8237432293870492</v>
      </c>
      <c r="V102" s="348">
        <f>IF(V$16=0,0,V$16/OIS!V$5*1000)</f>
        <v>4.3747832385303091</v>
      </c>
      <c r="W102" s="348">
        <f>IF(W$16=0,0,W$16/OIS!W$5*1000)</f>
        <v>4.4695363346889714</v>
      </c>
      <c r="X102" s="348">
        <f>IF(X$16=0,0,X$16/OIS!X$5*1000)</f>
        <v>3.7265296263856422</v>
      </c>
      <c r="Y102" s="348">
        <f>IF(Y$16=0,0,Y$16/OIS!Y$5*1000)</f>
        <v>3.2060769358640639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4.6173457574265022</v>
      </c>
      <c r="C103" s="348">
        <f>IF(C$27=0,0,C$27/OIS!C$5*1000)</f>
        <v>4.7580617038313742</v>
      </c>
      <c r="D103" s="348">
        <f>IF(D$27=0,0,D$27/OIS!D$5*1000)</f>
        <v>5.2225968883454028</v>
      </c>
      <c r="E103" s="348">
        <f>IF(E$27=0,0,E$27/OIS!E$5*1000)</f>
        <v>5.5306323930436934</v>
      </c>
      <c r="F103" s="348">
        <f>IF(F$27=0,0,F$27/OIS!F$5*1000)</f>
        <v>4.66770456930682</v>
      </c>
      <c r="G103" s="348">
        <f>IF(G$27=0,0,G$27/OIS!G$5*1000)</f>
        <v>4.7437281473528286</v>
      </c>
      <c r="H103" s="348">
        <f>IF(H$27=0,0,H$27/OIS!H$5*1000)</f>
        <v>4.7750768701575197</v>
      </c>
      <c r="I103" s="348">
        <f>IF(I$27=0,0,I$27/OIS!I$5*1000)</f>
        <v>4.6661919972211674</v>
      </c>
      <c r="J103" s="348">
        <f>IF(J$27=0,0,J$27/OIS!J$5*1000)</f>
        <v>4.3976866602947542</v>
      </c>
      <c r="K103" s="348">
        <f>IF(K$27=0,0,K$27/OIS!K$5*1000)</f>
        <v>4.0524338123435397</v>
      </c>
      <c r="L103" s="348">
        <f>IF(L$27=0,0,L$27/OIS!L$5*1000)</f>
        <v>4.6048535815309233</v>
      </c>
      <c r="M103" s="348">
        <f>IF(M$27=0,0,M$27/OIS!M$5*1000)</f>
        <v>5.3766020394785343</v>
      </c>
      <c r="N103" s="348">
        <f>IF(N$27=0,0,N$27/OIS!N$5*1000)</f>
        <v>6.0971001125438899</v>
      </c>
      <c r="O103" s="348">
        <f>IF(O$27=0,0,O$27/OIS!O$5*1000)</f>
        <v>6.6134138386191772</v>
      </c>
      <c r="P103" s="348">
        <f>IF(P$27=0,0,P$27/OIS!P$5*1000)</f>
        <v>6.2010721360253793</v>
      </c>
      <c r="Q103" s="348">
        <f>IF(Q$27=0,0,Q$27/OIS!Q$5*1000)</f>
        <v>5.5790931840141242</v>
      </c>
      <c r="R103" s="348">
        <f>IF(R$27=0,0,R$27/OIS!R$5*1000)</f>
        <v>5.6781552047662931</v>
      </c>
      <c r="S103" s="348">
        <f>IF(S$27=0,0,S$27/OIS!S$5*1000)</f>
        <v>5.6261722320854606</v>
      </c>
      <c r="T103" s="348">
        <f>IF(T$27=0,0,T$27/OIS!T$5*1000)</f>
        <v>4.1597367007939834</v>
      </c>
      <c r="U103" s="348">
        <f>IF(U$27=0,0,U$27/OIS!U$5*1000)</f>
        <v>4.9110540473809543</v>
      </c>
      <c r="V103" s="348">
        <f>IF(V$27=0,0,V$27/OIS!V$5*1000)</f>
        <v>5.8234132914350702</v>
      </c>
      <c r="W103" s="348">
        <f>IF(W$27=0,0,W$27/OIS!W$5*1000)</f>
        <v>6.0219847238395143</v>
      </c>
      <c r="X103" s="348">
        <f>IF(X$27=0,0,X$27/OIS!X$5*1000)</f>
        <v>5.1291035700156185</v>
      </c>
      <c r="Y103" s="348">
        <f>IF(Y$27=0,0,Y$27/OIS!Y$5*1000)</f>
        <v>4.788401554695862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0.56329969371029887</v>
      </c>
      <c r="C104" s="348">
        <f>IF(C$35=0,0,C$35/OIS!C$5*1000)</f>
        <v>0.64462591444495654</v>
      </c>
      <c r="D104" s="348">
        <f>IF(D$35=0,0,D$35/OIS!D$5*1000)</f>
        <v>0.61375154587796132</v>
      </c>
      <c r="E104" s="348">
        <f>IF(E$35=0,0,E$35/OIS!E$5*1000)</f>
        <v>0.81717309088171142</v>
      </c>
      <c r="F104" s="348">
        <f>IF(F$35=0,0,F$35/OIS!F$5*1000)</f>
        <v>0.7483171777988632</v>
      </c>
      <c r="G104" s="348">
        <f>IF(G$35=0,0,G$35/OIS!G$5*1000)</f>
        <v>0.81596085635852378</v>
      </c>
      <c r="H104" s="348">
        <f>IF(H$35=0,0,H$35/OIS!H$5*1000)</f>
        <v>0.60436801632744852</v>
      </c>
      <c r="I104" s="348">
        <f>IF(I$35=0,0,I$35/OIS!I$5*1000)</f>
        <v>0.4427238786407468</v>
      </c>
      <c r="J104" s="348">
        <f>IF(J$35=0,0,J$35/OIS!J$5*1000)</f>
        <v>0.36288890631070275</v>
      </c>
      <c r="K104" s="348">
        <f>IF(K$35=0,0,K$35/OIS!K$5*1000)</f>
        <v>0.19407083789452315</v>
      </c>
      <c r="L104" s="348">
        <f>IF(L$35=0,0,L$35/OIS!L$5*1000)</f>
        <v>0.23409001356004469</v>
      </c>
      <c r="M104" s="348">
        <f>IF(M$35=0,0,M$35/OIS!M$5*1000)</f>
        <v>0.2663694404864233</v>
      </c>
      <c r="N104" s="348">
        <f>IF(N$35=0,0,N$35/OIS!N$5*1000)</f>
        <v>0.31468545956007093</v>
      </c>
      <c r="O104" s="348">
        <f>IF(O$35=0,0,O$35/OIS!O$5*1000)</f>
        <v>0.37590771518088351</v>
      </c>
      <c r="P104" s="348">
        <f>IF(P$35=0,0,P$35/OIS!P$5*1000)</f>
        <v>0.33624394361574406</v>
      </c>
      <c r="Q104" s="348">
        <f>IF(Q$35=0,0,Q$35/OIS!Q$5*1000)</f>
        <v>0.29693369921985702</v>
      </c>
      <c r="R104" s="348">
        <f>IF(R$35=0,0,R$35/OIS!R$5*1000)</f>
        <v>0.34282293386427432</v>
      </c>
      <c r="S104" s="348">
        <f>IF(S$35=0,0,S$35/OIS!S$5*1000)</f>
        <v>0.32448512263766638</v>
      </c>
      <c r="T104" s="348">
        <f>IF(T$35=0,0,T$35/OIS!T$5*1000)</f>
        <v>1.533287332718809</v>
      </c>
      <c r="U104" s="348">
        <f>IF(U$35=0,0,U$35/OIS!U$5*1000)</f>
        <v>1.0772863617837571</v>
      </c>
      <c r="V104" s="348">
        <f>IF(V$35=0,0,V$35/OIS!V$5*1000)</f>
        <v>0.55623848673393339</v>
      </c>
      <c r="W104" s="348">
        <f>IF(W$35=0,0,W$35/OIS!W$5*1000)</f>
        <v>0.60806281571071763</v>
      </c>
      <c r="X104" s="348">
        <f>IF(X$35=0,0,X$35/OIS!X$5*1000)</f>
        <v>0.51089325016173004</v>
      </c>
      <c r="Y104" s="348">
        <f>IF(Y$35=0,0,Y$35/OIS!Y$5*1000)</f>
        <v>0.47348391035621035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0.18405290506059904</v>
      </c>
      <c r="C105" s="348">
        <f>IF(C$54=0,0,C$54/OIS!C$5*1000)</f>
        <v>0.22758531408464869</v>
      </c>
      <c r="D105" s="348">
        <f>IF(D$54=0,0,D$54/OIS!D$5*1000)</f>
        <v>0.22765576639006835</v>
      </c>
      <c r="E105" s="348">
        <f>IF(E$54=0,0,E$54/OIS!E$5*1000)</f>
        <v>0.27292205903526462</v>
      </c>
      <c r="F105" s="348">
        <f>IF(F$54=0,0,F$54/OIS!F$5*1000)</f>
        <v>0.22906117099856013</v>
      </c>
      <c r="G105" s="348">
        <f>IF(G$54=0,0,G$54/OIS!G$5*1000)</f>
        <v>0.24036217764075149</v>
      </c>
      <c r="H105" s="348">
        <f>IF(H$54=0,0,H$54/OIS!H$5*1000)</f>
        <v>0.18178527459356314</v>
      </c>
      <c r="I105" s="348">
        <f>IF(I$54=0,0,I$54/OIS!I$5*1000)</f>
        <v>0.14691705147113604</v>
      </c>
      <c r="J105" s="348">
        <f>IF(J$54=0,0,J$54/OIS!J$5*1000)</f>
        <v>0.10710206456604897</v>
      </c>
      <c r="K105" s="348">
        <f>IF(K$54=0,0,K$54/OIS!K$5*1000)</f>
        <v>6.9855413215639595E-2</v>
      </c>
      <c r="L105" s="348">
        <f>IF(L$54=0,0,L$54/OIS!L$5*1000)</f>
        <v>9.5859723448878928E-2</v>
      </c>
      <c r="M105" s="348">
        <f>IF(M$54=0,0,M$54/OIS!M$5*1000)</f>
        <v>9.3005901190599594E-2</v>
      </c>
      <c r="N105" s="348">
        <f>IF(N$54=0,0,N$54/OIS!N$5*1000)</f>
        <v>9.9137192162640927E-2</v>
      </c>
      <c r="O105" s="348">
        <f>IF(O$54=0,0,O$54/OIS!O$5*1000)</f>
        <v>0.12143185689639742</v>
      </c>
      <c r="P105" s="348">
        <f>IF(P$54=0,0,P$54/OIS!P$5*1000)</f>
        <v>0.12536683330671777</v>
      </c>
      <c r="Q105" s="348">
        <f>IF(Q$54=0,0,Q$54/OIS!Q$5*1000)</f>
        <v>0.11475154864218808</v>
      </c>
      <c r="R105" s="348">
        <f>IF(R$54=0,0,R$54/OIS!R$5*1000)</f>
        <v>0.1436746486811912</v>
      </c>
      <c r="S105" s="348">
        <f>IF(S$54=0,0,S$54/OIS!S$5*1000)</f>
        <v>0.15271784710464609</v>
      </c>
      <c r="T105" s="348">
        <f>IF(T$54=0,0,T$54/OIS!T$5*1000)</f>
        <v>0.223968055783309</v>
      </c>
      <c r="U105" s="348">
        <f>IF(U$54=0,0,U$54/OIS!U$5*1000)</f>
        <v>0.20667278497304228</v>
      </c>
      <c r="V105" s="348">
        <f>IF(V$54=0,0,V$54/OIS!V$5*1000)</f>
        <v>0.16834652277726667</v>
      </c>
      <c r="W105" s="348">
        <f>IF(W$54=0,0,W$54/OIS!W$5*1000)</f>
        <v>0.19065485795492973</v>
      </c>
      <c r="X105" s="348">
        <f>IF(X$54=0,0,X$54/OIS!X$5*1000)</f>
        <v>0.16627275978074701</v>
      </c>
      <c r="Y105" s="348">
        <f>IF(Y$54=0,0,Y$54/OIS!Y$5*1000)</f>
        <v>0.15599677891816222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2.0590825894936349</v>
      </c>
      <c r="C106" s="348">
        <f>IF(C$68=0,0,C$68/OIS!C$5*1000)</f>
        <v>1.9555584124190268</v>
      </c>
      <c r="D106" s="348">
        <f>IF(D$68=0,0,D$68/OIS!D$5*1000)</f>
        <v>2.3101002969814628</v>
      </c>
      <c r="E106" s="348">
        <f>IF(E$68=0,0,E$68/OIS!E$5*1000)</f>
        <v>2.1615581056231536</v>
      </c>
      <c r="F106" s="348">
        <f>IF(F$68=0,0,F$68/OIS!F$5*1000)</f>
        <v>1.9680292846039302</v>
      </c>
      <c r="G106" s="348">
        <f>IF(G$68=0,0,G$68/OIS!G$5*1000)</f>
        <v>2.0184960498998783</v>
      </c>
      <c r="H106" s="348">
        <f>IF(H$68=0,0,H$68/OIS!H$5*1000)</f>
        <v>2.1303572667371991</v>
      </c>
      <c r="I106" s="348">
        <f>IF(I$68=0,0,I$68/OIS!I$5*1000)</f>
        <v>2.5491546652334858</v>
      </c>
      <c r="J106" s="348">
        <f>IF(J$68=0,0,J$68/OIS!J$5*1000)</f>
        <v>2.3350351701944509</v>
      </c>
      <c r="K106" s="348">
        <f>IF(K$68=0,0,K$68/OIS!K$5*1000)</f>
        <v>2.3862060073074622</v>
      </c>
      <c r="L106" s="348">
        <f>IF(L$68=0,0,L$68/OIS!L$5*1000)</f>
        <v>2.2327900879914302</v>
      </c>
      <c r="M106" s="348">
        <f>IF(M$68=0,0,M$68/OIS!M$5*1000)</f>
        <v>2.9954142538588333</v>
      </c>
      <c r="N106" s="348">
        <f>IF(N$68=0,0,N$68/OIS!N$5*1000)</f>
        <v>3.3130781018150568</v>
      </c>
      <c r="O106" s="348">
        <f>IF(O$68=0,0,O$68/OIS!O$5*1000)</f>
        <v>3.7752597471222167</v>
      </c>
      <c r="P106" s="348">
        <f>IF(P$68=0,0,P$68/OIS!P$5*1000)</f>
        <v>3.4529906486654296</v>
      </c>
      <c r="Q106" s="348">
        <f>IF(Q$68=0,0,Q$68/OIS!Q$5*1000)</f>
        <v>3.0993676459997523</v>
      </c>
      <c r="R106" s="348">
        <f>IF(R$68=0,0,R$68/OIS!R$5*1000)</f>
        <v>3.1273531478096945</v>
      </c>
      <c r="S106" s="348">
        <f>IF(S$68=0,0,S$68/OIS!S$5*1000)</f>
        <v>3.2163178559505843</v>
      </c>
      <c r="T106" s="348">
        <f>IF(T$68=0,0,T$68/OIS!T$5*1000)</f>
        <v>2.1919705396324809</v>
      </c>
      <c r="U106" s="348">
        <f>IF(U$68=0,0,U$68/OIS!U$5*1000)</f>
        <v>2.6495556104108609</v>
      </c>
      <c r="V106" s="348">
        <f>IF(V$68=0,0,V$68/OIS!V$5*1000)</f>
        <v>3.1837133939825981</v>
      </c>
      <c r="W106" s="348">
        <f>IF(W$68=0,0,W$68/OIS!W$5*1000)</f>
        <v>3.0631240281105065</v>
      </c>
      <c r="X106" s="348">
        <f>IF(X$68=0,0,X$68/OIS!X$5*1000)</f>
        <v>3.1660299717944977</v>
      </c>
      <c r="Y106" s="348">
        <f>IF(Y$68=0,0,Y$68/OIS!Y$5*1000)</f>
        <v>2.7198121420915884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3.252782689994473</v>
      </c>
      <c r="C107" s="333">
        <f>IF(C$69=0,0,C$69/OIS!C$5*1000)</f>
        <v>4.0384502214032381</v>
      </c>
      <c r="D107" s="333">
        <f>IF(D$69=0,0,D$69/OIS!D$5*1000)</f>
        <v>3.8590861665856924</v>
      </c>
      <c r="E107" s="333">
        <f>IF(E$69=0,0,E$69/OIS!E$5*1000)</f>
        <v>4.2489816528913069</v>
      </c>
      <c r="F107" s="333">
        <f>IF(F$69=0,0,F$69/OIS!F$5*1000)</f>
        <v>3.4536491597078891</v>
      </c>
      <c r="G107" s="333">
        <f>IF(G$69=0,0,G$69/OIS!G$5*1000)</f>
        <v>3.8734062941887366</v>
      </c>
      <c r="H107" s="333">
        <f>IF(H$69=0,0,H$69/OIS!H$5*1000)</f>
        <v>3.1484419368801424</v>
      </c>
      <c r="I107" s="333">
        <f>IF(I$69=0,0,I$69/OIS!I$5*1000)</f>
        <v>2.5346664057963717</v>
      </c>
      <c r="J107" s="333">
        <f>IF(J$69=0,0,J$69/OIS!J$5*1000)</f>
        <v>2.6408566815498369</v>
      </c>
      <c r="K107" s="333">
        <f>IF(K$69=0,0,K$69/OIS!K$5*1000)</f>
        <v>2.3114003289159886</v>
      </c>
      <c r="L107" s="333">
        <f>IF(L$69=0,0,L$69/OIS!L$5*1000)</f>
        <v>2.7133398488802163</v>
      </c>
      <c r="M107" s="333">
        <f>IF(M$69=0,0,M$69/OIS!M$5*1000)</f>
        <v>2.1442552009144524</v>
      </c>
      <c r="N107" s="333">
        <f>IF(N$69=0,0,N$69/OIS!N$5*1000)</f>
        <v>1.9675592842672511</v>
      </c>
      <c r="O107" s="333">
        <f>IF(O$69=0,0,O$69/OIS!O$5*1000)</f>
        <v>2.4363397045942774</v>
      </c>
      <c r="P107" s="333">
        <f>IF(P$69=0,0,P$69/OIS!P$5*1000)</f>
        <v>2.9000015308482112</v>
      </c>
      <c r="Q107" s="333">
        <f>IF(Q$69=0,0,Q$69/OIS!Q$5*1000)</f>
        <v>2.7865265407970945</v>
      </c>
      <c r="R107" s="333">
        <f>IF(R$69=0,0,R$69/OIS!R$5*1000)</f>
        <v>3.0391264086157856</v>
      </c>
      <c r="S107" s="333">
        <f>IF(S$69=0,0,S$69/OIS!S$5*1000)</f>
        <v>3.7434593018946747</v>
      </c>
      <c r="T107" s="333">
        <f>IF(T$69=0,0,T$69/OIS!T$5*1000)</f>
        <v>2.9914896112350542</v>
      </c>
      <c r="U107" s="333">
        <f>IF(U$69=0,0,U$69/OIS!U$5*1000)</f>
        <v>3.8787670851527887</v>
      </c>
      <c r="V107" s="333">
        <f>IF(V$69=0,0,V$69/OIS!V$5*1000)</f>
        <v>3.7155173949453153</v>
      </c>
      <c r="W107" s="333">
        <f>IF(W$69=0,0,W$69/OIS!W$5*1000)</f>
        <v>3.8417610141955767</v>
      </c>
      <c r="X107" s="333">
        <f>IF(X$69=0,0,X$69/OIS!X$5*1000)</f>
        <v>3.4154659578953352</v>
      </c>
      <c r="Y107" s="333">
        <f>IF(Y$69=0,0,Y$69/OIS!Y$5*1000)</f>
        <v>2.9977460207423317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LV: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16.03689866411732</v>
      </c>
      <c r="C5" s="223">
        <v>17.105704323682101</v>
      </c>
      <c r="D5" s="223">
        <v>19.766774282365169</v>
      </c>
      <c r="E5" s="223">
        <v>21.789213870066551</v>
      </c>
      <c r="F5" s="223">
        <v>26.163627593053189</v>
      </c>
      <c r="G5" s="223">
        <v>27.126815876727889</v>
      </c>
      <c r="H5" s="223">
        <v>31.977295342877831</v>
      </c>
      <c r="I5" s="223">
        <v>35.123008314158582</v>
      </c>
      <c r="J5" s="223">
        <v>27.010934428401029</v>
      </c>
      <c r="K5" s="223">
        <v>20.559123057661999</v>
      </c>
      <c r="L5" s="223">
        <v>21.481248940375959</v>
      </c>
      <c r="M5" s="223">
        <v>24.455181233778539</v>
      </c>
      <c r="N5" s="223">
        <v>27.50599996870811</v>
      </c>
      <c r="O5" s="223">
        <v>25.829407941628141</v>
      </c>
      <c r="P5" s="223">
        <v>21.830414978395531</v>
      </c>
      <c r="Q5" s="223">
        <v>20.426893250822939</v>
      </c>
      <c r="R5" s="223">
        <v>21.49277279367703</v>
      </c>
      <c r="S5" s="223">
        <v>21.395709777377949</v>
      </c>
      <c r="T5" s="223">
        <v>35.734355717278163</v>
      </c>
      <c r="U5" s="223">
        <v>27.139832375259431</v>
      </c>
      <c r="V5" s="223">
        <v>23.239284253466248</v>
      </c>
      <c r="W5" s="223">
        <v>22.97839369959642</v>
      </c>
      <c r="X5" s="223">
        <v>22.752717252338918</v>
      </c>
      <c r="Y5" s="223">
        <v>22.779357243214289</v>
      </c>
      <c r="DA5" s="89" t="s">
        <v>3123</v>
      </c>
    </row>
    <row r="6" spans="1:105" ht="12" customHeight="1" x14ac:dyDescent="0.25">
      <c r="A6" s="55" t="s">
        <v>91</v>
      </c>
      <c r="B6" s="259">
        <v>0.42270638688082052</v>
      </c>
      <c r="C6" s="259">
        <v>0.47235364054363349</v>
      </c>
      <c r="D6" s="259">
        <v>0.49232826023262832</v>
      </c>
      <c r="E6" s="259">
        <v>0.54761972025141903</v>
      </c>
      <c r="F6" s="259">
        <v>0.59394035949723978</v>
      </c>
      <c r="G6" s="259">
        <v>0.67227024650592615</v>
      </c>
      <c r="H6" s="259">
        <v>0.77379730924507073</v>
      </c>
      <c r="I6" s="259">
        <v>0.76773896950845888</v>
      </c>
      <c r="J6" s="259">
        <v>0.80413701204886512</v>
      </c>
      <c r="K6" s="259">
        <v>0.6316271127127574</v>
      </c>
      <c r="L6" s="259">
        <v>0.65199969619827447</v>
      </c>
      <c r="M6" s="259">
        <v>0.56171344047869698</v>
      </c>
      <c r="N6" s="259">
        <v>0.52979316200486304</v>
      </c>
      <c r="O6" s="259">
        <v>0.52051420290446282</v>
      </c>
      <c r="P6" s="259">
        <v>0.51908749568356116</v>
      </c>
      <c r="Q6" s="259">
        <v>0.50693297964638684</v>
      </c>
      <c r="R6" s="259">
        <v>0.48696539257766019</v>
      </c>
      <c r="S6" s="259">
        <v>0.58219497948562515</v>
      </c>
      <c r="T6" s="259">
        <v>0.62119176051367686</v>
      </c>
      <c r="U6" s="259">
        <v>0.64137106336735872</v>
      </c>
      <c r="V6" s="259">
        <v>0.55709546772500684</v>
      </c>
      <c r="W6" s="259">
        <v>0.51805989030345889</v>
      </c>
      <c r="X6" s="259">
        <v>0.50982921339828402</v>
      </c>
      <c r="Y6" s="259">
        <v>0.51865621433866849</v>
      </c>
      <c r="DA6" s="67" t="s">
        <v>3124</v>
      </c>
    </row>
    <row r="7" spans="1:105" ht="12" customHeight="1" x14ac:dyDescent="0.25">
      <c r="A7" s="173" t="s">
        <v>92</v>
      </c>
      <c r="B7" s="224">
        <v>5.1394128518070667E-2</v>
      </c>
      <c r="C7" s="224">
        <v>5.8243483061928537E-2</v>
      </c>
      <c r="D7" s="224">
        <v>6.1880984090364313E-2</v>
      </c>
      <c r="E7" s="224">
        <v>6.8979583449478285E-2</v>
      </c>
      <c r="F7" s="224">
        <v>7.46230316881316E-2</v>
      </c>
      <c r="G7" s="224">
        <v>8.3441177281261422E-2</v>
      </c>
      <c r="H7" s="224">
        <v>9.5312821123787153E-2</v>
      </c>
      <c r="I7" s="224">
        <v>9.5849971575945908E-2</v>
      </c>
      <c r="J7" s="224">
        <v>9.3391970553209969E-2</v>
      </c>
      <c r="K7" s="224">
        <v>7.2703397610935777E-2</v>
      </c>
      <c r="L7" s="224">
        <v>7.6391766744243222E-2</v>
      </c>
      <c r="M7" s="224">
        <v>6.6392526150125919E-2</v>
      </c>
      <c r="N7" s="224">
        <v>6.2963169875397768E-2</v>
      </c>
      <c r="O7" s="224">
        <v>6.2138384906034412E-2</v>
      </c>
      <c r="P7" s="224">
        <v>6.2229341719861317E-2</v>
      </c>
      <c r="Q7" s="224">
        <v>6.0985228308878613E-2</v>
      </c>
      <c r="R7" s="224">
        <v>6.0756630228863823E-2</v>
      </c>
      <c r="S7" s="224">
        <v>7.1792949114658208E-2</v>
      </c>
      <c r="T7" s="224">
        <v>7.7033122093992906E-2</v>
      </c>
      <c r="U7" s="224">
        <v>7.8237296011092389E-2</v>
      </c>
      <c r="V7" s="224">
        <v>6.9004268809943314E-2</v>
      </c>
      <c r="W7" s="224">
        <v>6.5877087973336274E-2</v>
      </c>
      <c r="X7" s="224">
        <v>6.5166189498819097E-2</v>
      </c>
      <c r="Y7" s="224">
        <v>6.572247592866412E-2</v>
      </c>
      <c r="DA7" s="177" t="s">
        <v>3125</v>
      </c>
    </row>
    <row r="8" spans="1:105" ht="12" customHeight="1" x14ac:dyDescent="0.25">
      <c r="A8" s="173" t="s">
        <v>93</v>
      </c>
      <c r="B8" s="224">
        <v>0.45977379835685722</v>
      </c>
      <c r="C8" s="224">
        <v>0.5265667611812993</v>
      </c>
      <c r="D8" s="224">
        <v>0.56731304012522277</v>
      </c>
      <c r="E8" s="224">
        <v>0.6333698021481845</v>
      </c>
      <c r="F8" s="224">
        <v>0.68393518186136315</v>
      </c>
      <c r="G8" s="224">
        <v>0.75803448440158872</v>
      </c>
      <c r="H8" s="224">
        <v>0.86103260135675874</v>
      </c>
      <c r="I8" s="224">
        <v>0.87448302419357582</v>
      </c>
      <c r="J8" s="224">
        <v>0.8057751908277021</v>
      </c>
      <c r="K8" s="224">
        <v>0.62263411291060466</v>
      </c>
      <c r="L8" s="224">
        <v>0.6638523072663729</v>
      </c>
      <c r="M8" s="224">
        <v>0.5810370686927917</v>
      </c>
      <c r="N8" s="224">
        <v>0.55342314004225512</v>
      </c>
      <c r="O8" s="224">
        <v>0.54810368223404815</v>
      </c>
      <c r="P8" s="224">
        <v>0.55071204094083726</v>
      </c>
      <c r="Q8" s="224">
        <v>0.54116813799427366</v>
      </c>
      <c r="R8" s="224">
        <v>0.55404885365343759</v>
      </c>
      <c r="S8" s="224">
        <v>0.64910136080511793</v>
      </c>
      <c r="T8" s="224">
        <v>0.69936560788410462</v>
      </c>
      <c r="U8" s="224">
        <v>0.70165906972804304</v>
      </c>
      <c r="V8" s="224">
        <v>0.62593877884075511</v>
      </c>
      <c r="W8" s="224">
        <v>0.60895057917120887</v>
      </c>
      <c r="X8" s="224">
        <v>0.60455787108399051</v>
      </c>
      <c r="Y8" s="224">
        <v>0.60602595638823498</v>
      </c>
      <c r="DA8" s="177" t="s">
        <v>3126</v>
      </c>
    </row>
    <row r="9" spans="1:105" ht="12" customHeight="1" x14ac:dyDescent="0.25">
      <c r="A9" s="173" t="s">
        <v>94</v>
      </c>
      <c r="B9" s="224">
        <v>0.15113514050659019</v>
      </c>
      <c r="C9" s="224">
        <v>0.1684476252203764</v>
      </c>
      <c r="D9" s="224">
        <v>0.1749374307394162</v>
      </c>
      <c r="E9" s="224">
        <v>0.19450362148988579</v>
      </c>
      <c r="F9" s="224">
        <v>0.2110589117986178</v>
      </c>
      <c r="G9" s="224">
        <v>0.23944556395814881</v>
      </c>
      <c r="H9" s="224">
        <v>0.27600046267648481</v>
      </c>
      <c r="I9" s="224">
        <v>0.27314743985678308</v>
      </c>
      <c r="J9" s="224">
        <v>0.28987338622946668</v>
      </c>
      <c r="K9" s="224">
        <v>0.22803979031377619</v>
      </c>
      <c r="L9" s="224">
        <v>0.23467054581196459</v>
      </c>
      <c r="M9" s="224">
        <v>0.2018619829039856</v>
      </c>
      <c r="N9" s="224">
        <v>0.1902055991117603</v>
      </c>
      <c r="O9" s="224">
        <v>0.1867243739422943</v>
      </c>
      <c r="P9" s="224">
        <v>0.18607166792129259</v>
      </c>
      <c r="Q9" s="224">
        <v>0.18159990405620791</v>
      </c>
      <c r="R9" s="224">
        <v>0.17327469691143621</v>
      </c>
      <c r="S9" s="224">
        <v>0.20761555012853969</v>
      </c>
      <c r="T9" s="224">
        <v>0.2212895234097115</v>
      </c>
      <c r="U9" s="224">
        <v>0.2291781942242323</v>
      </c>
      <c r="V9" s="224">
        <v>0.19849959315525509</v>
      </c>
      <c r="W9" s="224">
        <v>0.18366969544035719</v>
      </c>
      <c r="X9" s="224">
        <v>0.18057059151079541</v>
      </c>
      <c r="Y9" s="224">
        <v>0.18400538641631869</v>
      </c>
      <c r="DA9" s="177" t="s">
        <v>3127</v>
      </c>
    </row>
    <row r="10" spans="1:105" ht="12" customHeight="1" x14ac:dyDescent="0.25">
      <c r="A10" s="56" t="s">
        <v>95</v>
      </c>
      <c r="B10" s="260">
        <v>0.60971757931867743</v>
      </c>
      <c r="C10" s="260">
        <v>0.67946083858976014</v>
      </c>
      <c r="D10" s="260">
        <v>0.67005629827613578</v>
      </c>
      <c r="E10" s="260">
        <v>0.78329480541367014</v>
      </c>
      <c r="F10" s="260">
        <v>0.84348867432794228</v>
      </c>
      <c r="G10" s="260">
        <v>0.94136375520515869</v>
      </c>
      <c r="H10" s="260">
        <v>1.019571957839057</v>
      </c>
      <c r="I10" s="260">
        <v>0.9968859196852019</v>
      </c>
      <c r="J10" s="260">
        <v>1.015452935832577</v>
      </c>
      <c r="K10" s="260">
        <v>0.74472081075461438</v>
      </c>
      <c r="L10" s="260">
        <v>0.79220835804823142</v>
      </c>
      <c r="M10" s="260">
        <v>0.72650241101133717</v>
      </c>
      <c r="N10" s="260">
        <v>0.78097194579829321</v>
      </c>
      <c r="O10" s="260">
        <v>0.71423296885077026</v>
      </c>
      <c r="P10" s="260">
        <v>0.64495856412065178</v>
      </c>
      <c r="Q10" s="260">
        <v>0.61956745897081933</v>
      </c>
      <c r="R10" s="260">
        <v>0.61736706064907743</v>
      </c>
      <c r="S10" s="260">
        <v>0.7267107574001499</v>
      </c>
      <c r="T10" s="260">
        <v>0.78918419910472393</v>
      </c>
      <c r="U10" s="260">
        <v>0.79361606714910604</v>
      </c>
      <c r="V10" s="260">
        <v>0.71106858009392426</v>
      </c>
      <c r="W10" s="260">
        <v>0.67393606095418435</v>
      </c>
      <c r="X10" s="260">
        <v>0.65546474350400419</v>
      </c>
      <c r="Y10" s="260">
        <v>0.66135074986027964</v>
      </c>
      <c r="DA10" s="68" t="s">
        <v>3128</v>
      </c>
    </row>
    <row r="11" spans="1:105" ht="12" customHeight="1" x14ac:dyDescent="0.25">
      <c r="A11" s="37" t="s">
        <v>159</v>
      </c>
      <c r="B11" s="226">
        <v>2.7697208747754349E-2</v>
      </c>
      <c r="C11" s="226">
        <v>3.8052008849521202E-2</v>
      </c>
      <c r="D11" s="226">
        <v>3.5192166735006233E-2</v>
      </c>
      <c r="E11" s="226">
        <v>2.547457720890025E-2</v>
      </c>
      <c r="F11" s="226">
        <v>3.9070794959386403E-2</v>
      </c>
      <c r="G11" s="226">
        <v>5.5214454231016737E-2</v>
      </c>
      <c r="H11" s="226">
        <v>7.4770150765861548E-2</v>
      </c>
      <c r="I11" s="226">
        <v>0.18364904633961651</v>
      </c>
      <c r="J11" s="226">
        <v>9.3520831198110166E-2</v>
      </c>
      <c r="K11" s="226">
        <v>6.1255580561676078E-2</v>
      </c>
      <c r="L11" s="226">
        <v>3.6225702064909757E-2</v>
      </c>
      <c r="M11" s="226">
        <v>0.119433461676617</v>
      </c>
      <c r="N11" s="226">
        <v>0.16640841855275881</v>
      </c>
      <c r="O11" s="226">
        <v>0.18523991366202849</v>
      </c>
      <c r="P11" s="226">
        <v>0.12008164484250421</v>
      </c>
      <c r="Q11" s="226">
        <v>7.9312461273461365E-2</v>
      </c>
      <c r="R11" s="226">
        <v>9.5088771368973979E-2</v>
      </c>
      <c r="S11" s="226">
        <v>8.1564614076383171E-2</v>
      </c>
      <c r="T11" s="226">
        <v>6.1953613101297683E-2</v>
      </c>
      <c r="U11" s="226">
        <v>5.5783915867077039E-2</v>
      </c>
      <c r="V11" s="226">
        <v>9.8333261670278851E-2</v>
      </c>
      <c r="W11" s="226">
        <v>7.679399701632543E-2</v>
      </c>
      <c r="X11" s="226">
        <v>0.12499442269993501</v>
      </c>
      <c r="Y11" s="226">
        <v>0.107299650182029</v>
      </c>
      <c r="DA11" s="69" t="s">
        <v>3129</v>
      </c>
    </row>
    <row r="12" spans="1:105" ht="12" customHeight="1" x14ac:dyDescent="0.25">
      <c r="A12" s="37" t="s">
        <v>35</v>
      </c>
      <c r="B12" s="226">
        <v>0.14861079655631379</v>
      </c>
      <c r="C12" s="226">
        <v>0.15796304410902379</v>
      </c>
      <c r="D12" s="226">
        <v>0.20663914936507591</v>
      </c>
      <c r="E12" s="226">
        <v>0.26700008938609981</v>
      </c>
      <c r="F12" s="226">
        <v>0.27547453193006499</v>
      </c>
      <c r="G12" s="226">
        <v>0.2301440879675638</v>
      </c>
      <c r="H12" s="226">
        <v>0.29762220211589008</v>
      </c>
      <c r="I12" s="226">
        <v>0.32150581409017293</v>
      </c>
      <c r="J12" s="226">
        <v>0.22999900416173391</v>
      </c>
      <c r="K12" s="226">
        <v>0.15410646444336051</v>
      </c>
      <c r="L12" s="226">
        <v>0.1978011098739943</v>
      </c>
      <c r="M12" s="226">
        <v>0.30936700088716063</v>
      </c>
      <c r="N12" s="226">
        <v>0.41576430463088648</v>
      </c>
      <c r="O12" s="226">
        <v>0.29873783474766941</v>
      </c>
      <c r="P12" s="226">
        <v>0.19628351230532279</v>
      </c>
      <c r="Q12" s="226">
        <v>0.18722988195574461</v>
      </c>
      <c r="R12" s="226">
        <v>0.17044267648083439</v>
      </c>
      <c r="S12" s="226">
        <v>9.8748993904866106E-2</v>
      </c>
      <c r="T12" s="226">
        <v>0.1112326282554868</v>
      </c>
      <c r="U12" s="226">
        <v>7.2492255641025155E-2</v>
      </c>
      <c r="V12" s="226">
        <v>0.1036250328609597</v>
      </c>
      <c r="W12" s="226">
        <v>0.14500504586163809</v>
      </c>
      <c r="X12" s="226">
        <v>7.8853923734752446E-2</v>
      </c>
      <c r="Y12" s="226">
        <v>0.10965051166840491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1.0137165333539391E-2</v>
      </c>
      <c r="T14" s="226">
        <v>1.5565907103242E-2</v>
      </c>
      <c r="U14" s="226">
        <v>1.213008482966246E-2</v>
      </c>
      <c r="V14" s="226">
        <v>1.0244555269119E-2</v>
      </c>
      <c r="W14" s="226">
        <v>1.0191613026981759E-2</v>
      </c>
      <c r="X14" s="226">
        <v>9.9513962858031393E-3</v>
      </c>
      <c r="Y14" s="226">
        <v>9.8210456480889927E-3</v>
      </c>
      <c r="DA14" s="69" t="s">
        <v>3132</v>
      </c>
    </row>
    <row r="15" spans="1:105" ht="12" customHeight="1" x14ac:dyDescent="0.25">
      <c r="A15" s="37" t="s">
        <v>40</v>
      </c>
      <c r="B15" s="226">
        <v>0.43340957401460922</v>
      </c>
      <c r="C15" s="226">
        <v>0.48344578563121521</v>
      </c>
      <c r="D15" s="226">
        <v>0.42822498217605359</v>
      </c>
      <c r="E15" s="226">
        <v>0.49082013881867009</v>
      </c>
      <c r="F15" s="226">
        <v>0.52894334743849092</v>
      </c>
      <c r="G15" s="226">
        <v>0.65600521300657799</v>
      </c>
      <c r="H15" s="226">
        <v>0.64717960495730564</v>
      </c>
      <c r="I15" s="226">
        <v>0.49173105925541261</v>
      </c>
      <c r="J15" s="226">
        <v>0.69193310047273338</v>
      </c>
      <c r="K15" s="226">
        <v>0.52935876574957774</v>
      </c>
      <c r="L15" s="226">
        <v>0.55818154610932713</v>
      </c>
      <c r="M15" s="226">
        <v>0.29770194844755948</v>
      </c>
      <c r="N15" s="226">
        <v>0.19879922261464791</v>
      </c>
      <c r="O15" s="226">
        <v>0.23025522044107241</v>
      </c>
      <c r="P15" s="226">
        <v>0.32859340697282491</v>
      </c>
      <c r="Q15" s="226">
        <v>0.35302511574161333</v>
      </c>
      <c r="R15" s="226">
        <v>0.35183561279926912</v>
      </c>
      <c r="S15" s="226">
        <v>0.53625998408536135</v>
      </c>
      <c r="T15" s="226">
        <v>0.60043205064469762</v>
      </c>
      <c r="U15" s="226">
        <v>0.65320981081134133</v>
      </c>
      <c r="V15" s="226">
        <v>0.49886573029356668</v>
      </c>
      <c r="W15" s="226">
        <v>0.44194540504923913</v>
      </c>
      <c r="X15" s="226">
        <v>0.44166500078351362</v>
      </c>
      <c r="Y15" s="226">
        <v>0.43457954236175672</v>
      </c>
      <c r="DA15" s="69" t="s">
        <v>3133</v>
      </c>
    </row>
    <row r="16" spans="1:105" ht="12" customHeight="1" x14ac:dyDescent="0.25">
      <c r="A16" s="57" t="s">
        <v>3057</v>
      </c>
      <c r="B16" s="261">
        <v>4.2192411524869646</v>
      </c>
      <c r="C16" s="261">
        <v>4.3603652437914722</v>
      </c>
      <c r="D16" s="261">
        <v>4.8883700235884344</v>
      </c>
      <c r="E16" s="261">
        <v>5.4384595881317077</v>
      </c>
      <c r="F16" s="261">
        <v>8.0761985159419183</v>
      </c>
      <c r="G16" s="261">
        <v>8.1413043460775754</v>
      </c>
      <c r="H16" s="261">
        <v>8.6908756642010196</v>
      </c>
      <c r="I16" s="261">
        <v>8.1061939867946524</v>
      </c>
      <c r="J16" s="261">
        <v>5.5829632374963571</v>
      </c>
      <c r="K16" s="261">
        <v>3.7764128322178911</v>
      </c>
      <c r="L16" s="261">
        <v>4.0802369311640287</v>
      </c>
      <c r="M16" s="261">
        <v>4.7708615520882738</v>
      </c>
      <c r="N16" s="261">
        <v>5.9422382350687997</v>
      </c>
      <c r="O16" s="261">
        <v>5.7319206161648699</v>
      </c>
      <c r="P16" s="261">
        <v>4.428659265400742</v>
      </c>
      <c r="Q16" s="261">
        <v>3.9611300301476562</v>
      </c>
      <c r="R16" s="261">
        <v>4.4670984886125691</v>
      </c>
      <c r="S16" s="261">
        <v>3.7685702661210692</v>
      </c>
      <c r="T16" s="261">
        <v>16.045374483235761</v>
      </c>
      <c r="U16" s="261">
        <v>9.0952793814505863</v>
      </c>
      <c r="V16" s="261">
        <v>5.5105227364377622</v>
      </c>
      <c r="W16" s="261">
        <v>5.4930228409261224</v>
      </c>
      <c r="X16" s="261">
        <v>5.1489662943072538</v>
      </c>
      <c r="Y16" s="261">
        <v>5.0607111601314507</v>
      </c>
      <c r="DA16" s="70" t="s">
        <v>3134</v>
      </c>
    </row>
    <row r="17" spans="1:105" ht="12" customHeight="1" x14ac:dyDescent="0.25">
      <c r="A17" s="46" t="s">
        <v>28</v>
      </c>
      <c r="B17" s="229">
        <v>0.1239848211212829</v>
      </c>
      <c r="C17" s="229">
        <v>4.9027379794134553E-2</v>
      </c>
      <c r="D17" s="229">
        <v>5.2104938880422919E-2</v>
      </c>
      <c r="E17" s="229">
        <v>5.0746440169585162E-2</v>
      </c>
      <c r="F17" s="229">
        <v>4.3127778118581331E-2</v>
      </c>
      <c r="G17" s="229">
        <v>4.4227924907637953E-2</v>
      </c>
      <c r="H17" s="229">
        <v>5.3073929080664807E-2</v>
      </c>
      <c r="I17" s="229">
        <v>9.1264631058047219E-2</v>
      </c>
      <c r="J17" s="229">
        <v>5.0723772700796928E-2</v>
      </c>
      <c r="K17" s="229">
        <v>0</v>
      </c>
      <c r="L17" s="229">
        <v>2.0692038624017639E-2</v>
      </c>
      <c r="M17" s="229">
        <v>2.5989433472974329E-2</v>
      </c>
      <c r="N17" s="229">
        <v>2.3837941820495919E-2</v>
      </c>
      <c r="O17" s="229">
        <v>1.74496617363653E-2</v>
      </c>
      <c r="P17" s="229">
        <v>3.2694292978971862E-2</v>
      </c>
      <c r="Q17" s="229">
        <v>1.6625305601492911E-2</v>
      </c>
      <c r="R17" s="229">
        <v>3.0767857841176041E-2</v>
      </c>
      <c r="S17" s="229">
        <v>1.7685434020708969E-2</v>
      </c>
      <c r="T17" s="229">
        <v>1.1895228404238879E-2</v>
      </c>
      <c r="U17" s="229">
        <v>6.0912568533119894E-3</v>
      </c>
      <c r="V17" s="229">
        <v>4.5033693433267092E-3</v>
      </c>
      <c r="W17" s="229">
        <v>5.9981957767260858E-3</v>
      </c>
      <c r="X17" s="229">
        <v>6.1637891911775402E-3</v>
      </c>
      <c r="Y17" s="229">
        <v>3.1693531824565362E-3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0.14632226124600359</v>
      </c>
      <c r="C19" s="229">
        <v>0</v>
      </c>
      <c r="D19" s="229">
        <v>0</v>
      </c>
      <c r="E19" s="229">
        <v>0</v>
      </c>
      <c r="F19" s="229">
        <v>0.1079329906836249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5.2915911153163978E-2</v>
      </c>
      <c r="N19" s="229">
        <v>4.8535356215415611E-2</v>
      </c>
      <c r="O19" s="229">
        <v>3.8718215013318187E-2</v>
      </c>
      <c r="P19" s="229">
        <v>5.0566102626929871E-2</v>
      </c>
      <c r="Q19" s="229">
        <v>4.9404867383163097E-2</v>
      </c>
      <c r="R19" s="229">
        <v>8.8329342547929499E-2</v>
      </c>
      <c r="S19" s="229">
        <v>0.16732224517402411</v>
      </c>
      <c r="T19" s="229">
        <v>0.1017706355317856</v>
      </c>
      <c r="U19" s="229">
        <v>6.5665651266445663E-2</v>
      </c>
      <c r="V19" s="229">
        <v>0.1140510786952451</v>
      </c>
      <c r="W19" s="229">
        <v>0.1214353643029339</v>
      </c>
      <c r="X19" s="229">
        <v>0.13640837862720551</v>
      </c>
      <c r="Y19" s="229">
        <v>0.18400434989088629</v>
      </c>
      <c r="DA19" s="73" t="s">
        <v>3137</v>
      </c>
    </row>
    <row r="20" spans="1:105" ht="12" customHeight="1" x14ac:dyDescent="0.25">
      <c r="A20" s="46" t="s">
        <v>159</v>
      </c>
      <c r="B20" s="229">
        <v>8.6316761917803964E-2</v>
      </c>
      <c r="C20" s="229">
        <v>0.19685912106086989</v>
      </c>
      <c r="D20" s="229">
        <v>0.1080310119295686</v>
      </c>
      <c r="E20" s="229">
        <v>0.1134578489926405</v>
      </c>
      <c r="F20" s="229">
        <v>8.508875358785678E-2</v>
      </c>
      <c r="G20" s="229">
        <v>0.17268364309178591</v>
      </c>
      <c r="H20" s="229">
        <v>0.25360721461288549</v>
      </c>
      <c r="I20" s="229">
        <v>0.68684056526456727</v>
      </c>
      <c r="J20" s="229">
        <v>0.53217403885235159</v>
      </c>
      <c r="K20" s="229">
        <v>0.34553210111994331</v>
      </c>
      <c r="L20" s="229">
        <v>0.21268928998580161</v>
      </c>
      <c r="M20" s="229">
        <v>0.51356649741893767</v>
      </c>
      <c r="N20" s="229">
        <v>0.62948975351511038</v>
      </c>
      <c r="O20" s="229">
        <v>0.77519127582128766</v>
      </c>
      <c r="P20" s="229">
        <v>0.4863611121954805</v>
      </c>
      <c r="Q20" s="229">
        <v>0.37119471454172731</v>
      </c>
      <c r="R20" s="229">
        <v>0.29968916919360022</v>
      </c>
      <c r="S20" s="229">
        <v>0.42897085442301258</v>
      </c>
      <c r="T20" s="229">
        <v>0.29045823827169431</v>
      </c>
      <c r="U20" s="229">
        <v>0.41427684195607961</v>
      </c>
      <c r="V20" s="229">
        <v>0.43244578786803278</v>
      </c>
      <c r="W20" s="229">
        <v>0.35308848379228741</v>
      </c>
      <c r="X20" s="229">
        <v>0.59681104172055233</v>
      </c>
      <c r="Y20" s="229">
        <v>0.4996108260234553</v>
      </c>
      <c r="DA20" s="73" t="s">
        <v>3138</v>
      </c>
    </row>
    <row r="21" spans="1:105" ht="12" customHeight="1" x14ac:dyDescent="0.25">
      <c r="A21" s="46" t="s">
        <v>32</v>
      </c>
      <c r="B21" s="229">
        <v>5.010940347858503E-2</v>
      </c>
      <c r="C21" s="229">
        <v>1.385923001607809E-2</v>
      </c>
      <c r="D21" s="229">
        <v>1.8374063279841091E-2</v>
      </c>
      <c r="E21" s="229">
        <v>2.3126881974621628E-2</v>
      </c>
      <c r="F21" s="229">
        <v>1.0938126555244331E-2</v>
      </c>
      <c r="G21" s="229">
        <v>1.2673203258888851E-2</v>
      </c>
      <c r="H21" s="229">
        <v>2.0675197149859041E-2</v>
      </c>
      <c r="I21" s="229">
        <v>3.3648681051759347E-2</v>
      </c>
      <c r="J21" s="229">
        <v>0</v>
      </c>
      <c r="K21" s="229">
        <v>0</v>
      </c>
      <c r="L21" s="229">
        <v>3.3065721179171947E-2</v>
      </c>
      <c r="M21" s="229">
        <v>4.1530918071288198E-2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3.5814642693670681E-3</v>
      </c>
      <c r="T21" s="229">
        <v>7.3493536724477239E-4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3139</v>
      </c>
    </row>
    <row r="22" spans="1:105" ht="12" customHeight="1" x14ac:dyDescent="0.25">
      <c r="A22" s="46" t="s">
        <v>33</v>
      </c>
      <c r="B22" s="229">
        <v>0</v>
      </c>
      <c r="C22" s="229">
        <v>0.34841333465523372</v>
      </c>
      <c r="D22" s="229">
        <v>0.37389654721021143</v>
      </c>
      <c r="E22" s="229">
        <v>0</v>
      </c>
      <c r="F22" s="229">
        <v>0.68826088353960946</v>
      </c>
      <c r="G22" s="229">
        <v>0.64512603398533042</v>
      </c>
      <c r="H22" s="229">
        <v>0.37365181046783569</v>
      </c>
      <c r="I22" s="229">
        <v>0.37365181046764318</v>
      </c>
      <c r="J22" s="229">
        <v>0.37365181047342227</v>
      </c>
      <c r="K22" s="229">
        <v>0.70887995351357069</v>
      </c>
      <c r="L22" s="229">
        <v>0.343457415763115</v>
      </c>
      <c r="M22" s="229">
        <v>0.65644510799004696</v>
      </c>
      <c r="N22" s="229">
        <v>0.65072438680331102</v>
      </c>
      <c r="O22" s="229">
        <v>0.3736518104674057</v>
      </c>
      <c r="P22" s="229">
        <v>0.37365181046845619</v>
      </c>
      <c r="Q22" s="229">
        <v>0.37365181047398538</v>
      </c>
      <c r="R22" s="229">
        <v>0.37365181047114809</v>
      </c>
      <c r="S22" s="229">
        <v>0.14011982810877649</v>
      </c>
      <c r="T22" s="229">
        <v>0.22323874235681859</v>
      </c>
      <c r="U22" s="229">
        <v>0.27668675832219453</v>
      </c>
      <c r="V22" s="229">
        <v>7.6625351754843335E-2</v>
      </c>
      <c r="W22" s="229">
        <v>9.5535099481289576E-2</v>
      </c>
      <c r="X22" s="229">
        <v>0.12048794764498121</v>
      </c>
      <c r="Y22" s="229">
        <v>0.16995943066988789</v>
      </c>
      <c r="DA22" s="73" t="s">
        <v>3140</v>
      </c>
    </row>
    <row r="23" spans="1:105" ht="12" customHeight="1" x14ac:dyDescent="0.25">
      <c r="A23" s="46" t="s">
        <v>35</v>
      </c>
      <c r="B23" s="229">
        <v>0.63128025127334131</v>
      </c>
      <c r="C23" s="229">
        <v>0.89461813886760277</v>
      </c>
      <c r="D23" s="229">
        <v>1.232314175065397</v>
      </c>
      <c r="E23" s="229">
        <v>1.3031053707588069</v>
      </c>
      <c r="F23" s="229">
        <v>0.93261198578810534</v>
      </c>
      <c r="G23" s="229">
        <v>0.71968566020536384</v>
      </c>
      <c r="H23" s="229">
        <v>0.95331461142446638</v>
      </c>
      <c r="I23" s="229">
        <v>1.226887867876419</v>
      </c>
      <c r="J23" s="229">
        <v>1.0604556535773311</v>
      </c>
      <c r="K23" s="229">
        <v>0.80855490563282473</v>
      </c>
      <c r="L23" s="229">
        <v>1.2830837885144151</v>
      </c>
      <c r="M23" s="229">
        <v>1.4604898080362421</v>
      </c>
      <c r="N23" s="229">
        <v>1.5742513108251091</v>
      </c>
      <c r="O23" s="229">
        <v>1.077185445523682</v>
      </c>
      <c r="P23" s="229">
        <v>0.85958747566596228</v>
      </c>
      <c r="Q23" s="229">
        <v>0.82858733068206813</v>
      </c>
      <c r="R23" s="229">
        <v>0.68506017972045641</v>
      </c>
      <c r="S23" s="229">
        <v>0.47840297816612021</v>
      </c>
      <c r="T23" s="229">
        <v>0.33926794868401677</v>
      </c>
      <c r="U23" s="229">
        <v>0.33484033969170851</v>
      </c>
      <c r="V23" s="229">
        <v>0.40909844395242811</v>
      </c>
      <c r="W23" s="229">
        <v>0.55707647316040465</v>
      </c>
      <c r="X23" s="229">
        <v>0.31554865882650662</v>
      </c>
      <c r="Y23" s="229">
        <v>0.44160515477272783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2.6225486198505039</v>
      </c>
      <c r="C25" s="229">
        <v>2.2975654148001952</v>
      </c>
      <c r="D25" s="229">
        <v>2.3857384450831982</v>
      </c>
      <c r="E25" s="229">
        <v>3.4275132361758511</v>
      </c>
      <c r="F25" s="229">
        <v>5.5739818704048396</v>
      </c>
      <c r="G25" s="229">
        <v>5.7709767903914759</v>
      </c>
      <c r="H25" s="229">
        <v>6.1060931758696588</v>
      </c>
      <c r="I25" s="229">
        <v>4.5718391907073839</v>
      </c>
      <c r="J25" s="229">
        <v>2.8190369957060359</v>
      </c>
      <c r="K25" s="229">
        <v>1.5383055977694691</v>
      </c>
      <c r="L25" s="229">
        <v>1.134681327207586</v>
      </c>
      <c r="M25" s="229">
        <v>1.3843605966955079</v>
      </c>
      <c r="N25" s="229">
        <v>2.539031576146114</v>
      </c>
      <c r="O25" s="229">
        <v>2.7028032414242</v>
      </c>
      <c r="P25" s="229">
        <v>1.548213809259666</v>
      </c>
      <c r="Q25" s="229">
        <v>1.6192595747105909</v>
      </c>
      <c r="R25" s="229">
        <v>2.0275823377791391</v>
      </c>
      <c r="S25" s="229">
        <v>1.698441276488827</v>
      </c>
      <c r="T25" s="229">
        <v>14.29410589071315</v>
      </c>
      <c r="U25" s="229">
        <v>7.3191932514507139</v>
      </c>
      <c r="V25" s="229">
        <v>4.1182043645459494</v>
      </c>
      <c r="W25" s="229">
        <v>3.9766743347241071</v>
      </c>
      <c r="X25" s="229">
        <v>3.6118306709029229</v>
      </c>
      <c r="Y25" s="229">
        <v>3.2629154642520559</v>
      </c>
      <c r="DA25" s="73" t="s">
        <v>3143</v>
      </c>
    </row>
    <row r="26" spans="1:105" ht="12" customHeight="1" x14ac:dyDescent="0.25">
      <c r="A26" s="46" t="s">
        <v>39</v>
      </c>
      <c r="B26" s="229">
        <v>0.5586790335994436</v>
      </c>
      <c r="C26" s="229">
        <v>0.56002262459735852</v>
      </c>
      <c r="D26" s="229">
        <v>0.71791084213979517</v>
      </c>
      <c r="E26" s="229">
        <v>0.5205098100602028</v>
      </c>
      <c r="F26" s="229">
        <v>0.63425612726405778</v>
      </c>
      <c r="G26" s="229">
        <v>0.7759310902370915</v>
      </c>
      <c r="H26" s="229">
        <v>0.93045972559565004</v>
      </c>
      <c r="I26" s="229">
        <v>1.1220612403688319</v>
      </c>
      <c r="J26" s="229">
        <v>0.74692096618641934</v>
      </c>
      <c r="K26" s="229">
        <v>0.37514027418208318</v>
      </c>
      <c r="L26" s="229">
        <v>1.052567349889922</v>
      </c>
      <c r="M26" s="229">
        <v>0.63556327925011358</v>
      </c>
      <c r="N26" s="229">
        <v>0.47636790974324439</v>
      </c>
      <c r="O26" s="229">
        <v>0.74692096617861126</v>
      </c>
      <c r="P26" s="229">
        <v>1.077584662205276</v>
      </c>
      <c r="Q26" s="229">
        <v>0.70240642675462805</v>
      </c>
      <c r="R26" s="229">
        <v>0.96201779105911955</v>
      </c>
      <c r="S26" s="229">
        <v>0.83404618547023346</v>
      </c>
      <c r="T26" s="229">
        <v>0.78390286390681019</v>
      </c>
      <c r="U26" s="229">
        <v>0.67852528191013228</v>
      </c>
      <c r="V26" s="229">
        <v>0.35559434027793663</v>
      </c>
      <c r="W26" s="229">
        <v>0.38321488968837392</v>
      </c>
      <c r="X26" s="229">
        <v>0.36171580739390768</v>
      </c>
      <c r="Y26" s="229">
        <v>0.49944658133998099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3.0096152434445069</v>
      </c>
      <c r="C27" s="261">
        <f t="shared" si="0"/>
        <v>3.037301045468801</v>
      </c>
      <c r="D27" s="261">
        <f t="shared" si="0"/>
        <v>3.8332739806220508</v>
      </c>
      <c r="E27" s="261">
        <f t="shared" si="0"/>
        <v>4.1918678964226892</v>
      </c>
      <c r="F27" s="261">
        <f t="shared" si="0"/>
        <v>4.6478843156693594</v>
      </c>
      <c r="G27" s="261">
        <f t="shared" si="0"/>
        <v>4.588315988511189</v>
      </c>
      <c r="H27" s="261">
        <f t="shared" si="0"/>
        <v>6.3721927115503849</v>
      </c>
      <c r="I27" s="261">
        <f t="shared" si="0"/>
        <v>7.8310151720375858</v>
      </c>
      <c r="J27" s="261">
        <f t="shared" si="0"/>
        <v>5.9849260420737762</v>
      </c>
      <c r="K27" s="261">
        <f t="shared" si="0"/>
        <v>4.740484794423141</v>
      </c>
      <c r="L27" s="261">
        <f t="shared" si="0"/>
        <v>5.0274603336511836</v>
      </c>
      <c r="M27" s="261">
        <f t="shared" si="0"/>
        <v>6.5301905674642491</v>
      </c>
      <c r="N27" s="261">
        <f t="shared" si="0"/>
        <v>7.7719210119405018</v>
      </c>
      <c r="O27" s="261">
        <f t="shared" si="0"/>
        <v>6.8033062334189793</v>
      </c>
      <c r="P27" s="261">
        <f t="shared" si="0"/>
        <v>5.4232365904350779</v>
      </c>
      <c r="Q27" s="261">
        <f t="shared" si="0"/>
        <v>5.0055869952296987</v>
      </c>
      <c r="R27" s="261">
        <f t="shared" si="0"/>
        <v>5.0230614895223367</v>
      </c>
      <c r="S27" s="261">
        <f t="shared" si="0"/>
        <v>4.6075951952535474</v>
      </c>
      <c r="T27" s="261">
        <f t="shared" si="0"/>
        <v>4.6672909602277368</v>
      </c>
      <c r="U27" s="261">
        <f t="shared" si="0"/>
        <v>4.2279582117083967</v>
      </c>
      <c r="V27" s="261">
        <f t="shared" si="0"/>
        <v>4.7971082250751174</v>
      </c>
      <c r="W27" s="261">
        <f t="shared" si="0"/>
        <v>4.7982906461877191</v>
      </c>
      <c r="X27" s="261">
        <f t="shared" si="0"/>
        <v>4.4974188229591308</v>
      </c>
      <c r="Y27" s="261">
        <f t="shared" si="0"/>
        <v>4.7571768017834</v>
      </c>
      <c r="DA27" s="70"/>
    </row>
    <row r="28" spans="1:105" ht="12" customHeight="1" x14ac:dyDescent="0.25">
      <c r="A28" s="60" t="s">
        <v>3070</v>
      </c>
      <c r="B28" s="262">
        <v>2.891934344036458</v>
      </c>
      <c r="C28" s="262">
        <v>2.889256388811023</v>
      </c>
      <c r="D28" s="262">
        <v>3.6550727397679119</v>
      </c>
      <c r="E28" s="262">
        <v>3.990622372977866</v>
      </c>
      <c r="F28" s="262">
        <v>4.4335067336444602</v>
      </c>
      <c r="G28" s="262">
        <v>4.3664845650333719</v>
      </c>
      <c r="H28" s="262">
        <v>6.1317068292046297</v>
      </c>
      <c r="I28" s="262">
        <v>7.5663013038749041</v>
      </c>
      <c r="J28" s="262">
        <v>5.8501233743245269</v>
      </c>
      <c r="K28" s="262">
        <v>4.6478942530700227</v>
      </c>
      <c r="L28" s="262">
        <v>4.9045519132220496</v>
      </c>
      <c r="M28" s="262">
        <v>6.4125184704189166</v>
      </c>
      <c r="N28" s="262">
        <v>7.6539470996241628</v>
      </c>
      <c r="O28" s="262">
        <v>6.6817431662014863</v>
      </c>
      <c r="P28" s="262">
        <v>5.2966910146400572</v>
      </c>
      <c r="Q28" s="262">
        <v>4.8776710430231294</v>
      </c>
      <c r="R28" s="262">
        <v>4.8559626699008618</v>
      </c>
      <c r="S28" s="262">
        <v>4.4250122865839829</v>
      </c>
      <c r="T28" s="262">
        <v>4.4637030546167491</v>
      </c>
      <c r="U28" s="262">
        <v>4.0441696337885382</v>
      </c>
      <c r="V28" s="262">
        <v>4.6161620600224529</v>
      </c>
      <c r="W28" s="262">
        <v>4.5952750146010164</v>
      </c>
      <c r="X28" s="262">
        <v>4.2907982266409794</v>
      </c>
      <c r="Y28" s="262">
        <v>4.5586158640654793</v>
      </c>
      <c r="DA28" s="72" t="s">
        <v>3145</v>
      </c>
    </row>
    <row r="29" spans="1:105" ht="12" customHeight="1" x14ac:dyDescent="0.25">
      <c r="A29" s="59" t="s">
        <v>28</v>
      </c>
      <c r="B29" s="230">
        <v>0.37413089451618842</v>
      </c>
      <c r="C29" s="230">
        <v>0.27849149315373051</v>
      </c>
      <c r="D29" s="230">
        <v>0.27659336389024458</v>
      </c>
      <c r="E29" s="230">
        <v>0.25310304503095571</v>
      </c>
      <c r="F29" s="230">
        <v>0.2578019654707055</v>
      </c>
      <c r="G29" s="230">
        <v>0.25712343395418141</v>
      </c>
      <c r="H29" s="230">
        <v>0.25166753245027079</v>
      </c>
      <c r="I29" s="230">
        <v>0.2283903872435904</v>
      </c>
      <c r="J29" s="230">
        <v>0.1000166275720307</v>
      </c>
      <c r="K29" s="230">
        <v>0</v>
      </c>
      <c r="L29" s="230">
        <v>0.1182766543930711</v>
      </c>
      <c r="M29" s="230">
        <v>0.11500940921325831</v>
      </c>
      <c r="N29" s="230">
        <v>0.1163363729243846</v>
      </c>
      <c r="O29" s="230">
        <v>0.1094809874897766</v>
      </c>
      <c r="P29" s="230">
        <v>0.1593933841574097</v>
      </c>
      <c r="Q29" s="230">
        <v>4.8539065633197202E-2</v>
      </c>
      <c r="R29" s="230">
        <v>0.15738131201303249</v>
      </c>
      <c r="S29" s="230">
        <v>6.3969890886695649E-2</v>
      </c>
      <c r="T29" s="230">
        <v>0.1065204765582813</v>
      </c>
      <c r="U29" s="230">
        <v>6.7974388745285594E-2</v>
      </c>
      <c r="V29" s="230">
        <v>3.17039793561655E-2</v>
      </c>
      <c r="W29" s="230">
        <v>3.6829700877559553E-2</v>
      </c>
      <c r="X29" s="230">
        <v>4.1389834985380958E-2</v>
      </c>
      <c r="Y29" s="230">
        <v>1.2133317559097721E-2</v>
      </c>
      <c r="DA29" s="71" t="s">
        <v>3146</v>
      </c>
    </row>
    <row r="30" spans="1:105" ht="12" customHeight="1" x14ac:dyDescent="0.25">
      <c r="A30" s="59" t="s">
        <v>31</v>
      </c>
      <c r="B30" s="230">
        <v>0.17411211295165349</v>
      </c>
      <c r="C30" s="230">
        <v>0</v>
      </c>
      <c r="D30" s="230">
        <v>0</v>
      </c>
      <c r="E30" s="230">
        <v>0</v>
      </c>
      <c r="F30" s="230">
        <v>0.19865279247764001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0.23185442646587159</v>
      </c>
      <c r="N30" s="230">
        <v>0.2345295328966307</v>
      </c>
      <c r="O30" s="230">
        <v>0.2405246403532677</v>
      </c>
      <c r="P30" s="230">
        <v>0.23328940171351889</v>
      </c>
      <c r="Q30" s="230">
        <v>0.2339985419775745</v>
      </c>
      <c r="R30" s="230">
        <v>0.474397223893335</v>
      </c>
      <c r="S30" s="230">
        <v>0.72820636289735574</v>
      </c>
      <c r="T30" s="230">
        <v>0.57242176631291453</v>
      </c>
      <c r="U30" s="230">
        <v>0.38125953573342641</v>
      </c>
      <c r="V30" s="230">
        <v>0.5601225207113828</v>
      </c>
      <c r="W30" s="230">
        <v>0.52132896877491886</v>
      </c>
      <c r="X30" s="230">
        <v>0.57623194679740819</v>
      </c>
      <c r="Y30" s="230">
        <v>0.76593594266991782</v>
      </c>
      <c r="DA30" s="71" t="s">
        <v>3147</v>
      </c>
    </row>
    <row r="31" spans="1:105" ht="12" customHeight="1" x14ac:dyDescent="0.25">
      <c r="A31" s="59" t="s">
        <v>159</v>
      </c>
      <c r="B31" s="230">
        <v>0.82306388978967504</v>
      </c>
      <c r="C31" s="230">
        <v>0.88373162122488824</v>
      </c>
      <c r="D31" s="230">
        <v>1.005480744625262</v>
      </c>
      <c r="E31" s="230">
        <v>0.84387537506522037</v>
      </c>
      <c r="F31" s="230">
        <v>1.2648665982406551</v>
      </c>
      <c r="G31" s="230">
        <v>1.4460362801521769</v>
      </c>
      <c r="H31" s="230">
        <v>1.546008677662656</v>
      </c>
      <c r="I31" s="230">
        <v>3.20583874526237</v>
      </c>
      <c r="J31" s="230">
        <v>2.040220944471848</v>
      </c>
      <c r="K31" s="230">
        <v>1.724764194068428</v>
      </c>
      <c r="L31" s="230">
        <v>0.98246886612412787</v>
      </c>
      <c r="M31" s="230">
        <v>2.0124753320799278</v>
      </c>
      <c r="N31" s="230">
        <v>2.341153910390696</v>
      </c>
      <c r="O31" s="230">
        <v>2.749863878209299</v>
      </c>
      <c r="P31" s="230">
        <v>1.965035493735344</v>
      </c>
      <c r="Q31" s="230">
        <v>1.51510138897783</v>
      </c>
      <c r="R31" s="230">
        <v>1.560061265706054</v>
      </c>
      <c r="S31" s="230">
        <v>1.72964427870656</v>
      </c>
      <c r="T31" s="230">
        <v>1.5037516854567521</v>
      </c>
      <c r="U31" s="230">
        <v>1.5536342422265239</v>
      </c>
      <c r="V31" s="230">
        <v>1.7174802043857871</v>
      </c>
      <c r="W31" s="230">
        <v>1.3947233001915531</v>
      </c>
      <c r="X31" s="230">
        <v>2.22208067522214</v>
      </c>
      <c r="Y31" s="230">
        <v>1.9500944742456801</v>
      </c>
      <c r="DA31" s="71" t="s">
        <v>3148</v>
      </c>
    </row>
    <row r="32" spans="1:105" ht="12" customHeight="1" x14ac:dyDescent="0.25">
      <c r="A32" s="59" t="s">
        <v>32</v>
      </c>
      <c r="B32" s="230">
        <v>0.59861336043283153</v>
      </c>
      <c r="C32" s="230">
        <v>0.20130194646109531</v>
      </c>
      <c r="D32" s="230">
        <v>0.19851110672635369</v>
      </c>
      <c r="E32" s="230">
        <v>0.195573156531512</v>
      </c>
      <c r="F32" s="230">
        <v>0.20310762368901289</v>
      </c>
      <c r="G32" s="230">
        <v>0.20203508772956569</v>
      </c>
      <c r="H32" s="230">
        <v>0.1970886630873423</v>
      </c>
      <c r="I32" s="230">
        <v>0.18906911679677249</v>
      </c>
      <c r="J32" s="230">
        <v>0</v>
      </c>
      <c r="K32" s="230">
        <v>0</v>
      </c>
      <c r="L32" s="230">
        <v>0.18942947286811171</v>
      </c>
      <c r="M32" s="230">
        <v>0.18419671974942811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1.376188465978314E-2</v>
      </c>
      <c r="T32" s="230">
        <v>9.066773986063403E-3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3149</v>
      </c>
    </row>
    <row r="33" spans="1:105" ht="12" customHeight="1" x14ac:dyDescent="0.25">
      <c r="A33" s="59" t="s">
        <v>35</v>
      </c>
      <c r="B33" s="230">
        <v>0.92201408634611004</v>
      </c>
      <c r="C33" s="230">
        <v>1.5257313279713089</v>
      </c>
      <c r="D33" s="230">
        <v>2.174487524526052</v>
      </c>
      <c r="E33" s="230">
        <v>2.6980707963501782</v>
      </c>
      <c r="F33" s="230">
        <v>2.5090777537664479</v>
      </c>
      <c r="G33" s="230">
        <v>2.4612897631974482</v>
      </c>
      <c r="H33" s="230">
        <v>4.1369419560043603</v>
      </c>
      <c r="I33" s="230">
        <v>3.9430030545721708</v>
      </c>
      <c r="J33" s="230">
        <v>3.709885802280648</v>
      </c>
      <c r="K33" s="230">
        <v>2.923130059001593</v>
      </c>
      <c r="L33" s="230">
        <v>3.6143769198367388</v>
      </c>
      <c r="M33" s="230">
        <v>3.868982582910431</v>
      </c>
      <c r="N33" s="230">
        <v>4.9619272834124519</v>
      </c>
      <c r="O33" s="230">
        <v>3.5818736601491432</v>
      </c>
      <c r="P33" s="230">
        <v>2.9389727350337829</v>
      </c>
      <c r="Q33" s="230">
        <v>3.080032046434527</v>
      </c>
      <c r="R33" s="230">
        <v>2.6641228682884401</v>
      </c>
      <c r="S33" s="230">
        <v>1.889429869433588</v>
      </c>
      <c r="T33" s="230">
        <v>2.2719423523027382</v>
      </c>
      <c r="U33" s="230">
        <v>2.041301467083303</v>
      </c>
      <c r="V33" s="230">
        <v>2.3068553555691178</v>
      </c>
      <c r="W33" s="230">
        <v>2.642393044756985</v>
      </c>
      <c r="X33" s="230">
        <v>1.4510957696360489</v>
      </c>
      <c r="Y33" s="230">
        <v>1.8304521295907841</v>
      </c>
      <c r="DA33" s="71" t="s">
        <v>3150</v>
      </c>
    </row>
    <row r="34" spans="1:105" ht="12" customHeight="1" x14ac:dyDescent="0.25">
      <c r="A34" s="60" t="s">
        <v>3077</v>
      </c>
      <c r="B34" s="262">
        <v>0.11768089940804891</v>
      </c>
      <c r="C34" s="262">
        <v>0.14804465665777819</v>
      </c>
      <c r="D34" s="262">
        <v>0.17820124085413899</v>
      </c>
      <c r="E34" s="262">
        <v>0.20124552344482349</v>
      </c>
      <c r="F34" s="262">
        <v>0.2143775820248992</v>
      </c>
      <c r="G34" s="262">
        <v>0.22183142347781681</v>
      </c>
      <c r="H34" s="262">
        <v>0.2404858823457556</v>
      </c>
      <c r="I34" s="262">
        <v>0.26471386816268178</v>
      </c>
      <c r="J34" s="262">
        <v>0.13480266774924921</v>
      </c>
      <c r="K34" s="262">
        <v>9.2590541353118047E-2</v>
      </c>
      <c r="L34" s="262">
        <v>0.12290842042913359</v>
      </c>
      <c r="M34" s="262">
        <v>0.1176720970453328</v>
      </c>
      <c r="N34" s="262">
        <v>0.11797391231633909</v>
      </c>
      <c r="O34" s="262">
        <v>0.1215630672174929</v>
      </c>
      <c r="P34" s="262">
        <v>0.12654557579502099</v>
      </c>
      <c r="Q34" s="262">
        <v>0.12791595220656929</v>
      </c>
      <c r="R34" s="262">
        <v>0.16709881962147469</v>
      </c>
      <c r="S34" s="262">
        <v>0.18258290866956481</v>
      </c>
      <c r="T34" s="262">
        <v>0.2035879056109875</v>
      </c>
      <c r="U34" s="262">
        <v>0.18378857791985881</v>
      </c>
      <c r="V34" s="262">
        <v>0.18094616505266431</v>
      </c>
      <c r="W34" s="262">
        <v>0.20301563158670261</v>
      </c>
      <c r="X34" s="262">
        <v>0.20662059631815119</v>
      </c>
      <c r="Y34" s="262">
        <v>0.19856093771792091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0.4143846785030863</v>
      </c>
      <c r="C35" s="261">
        <f t="shared" si="1"/>
        <v>0.44988514759834064</v>
      </c>
      <c r="D35" s="261">
        <f t="shared" si="1"/>
        <v>0.49874236840242114</v>
      </c>
      <c r="E35" s="261">
        <f t="shared" si="1"/>
        <v>0.65989226661174372</v>
      </c>
      <c r="F35" s="261">
        <f t="shared" si="1"/>
        <v>0.78102036689894228</v>
      </c>
      <c r="G35" s="261">
        <f t="shared" si="1"/>
        <v>0.81559722698999471</v>
      </c>
      <c r="H35" s="261">
        <f t="shared" si="1"/>
        <v>0.83590558150212235</v>
      </c>
      <c r="I35" s="261">
        <f t="shared" si="1"/>
        <v>0.7930004426743118</v>
      </c>
      <c r="J35" s="261">
        <f t="shared" si="1"/>
        <v>0.51844505957313824</v>
      </c>
      <c r="K35" s="261">
        <f t="shared" si="1"/>
        <v>0.24783390353756091</v>
      </c>
      <c r="L35" s="261">
        <f t="shared" si="1"/>
        <v>0.29073739982998448</v>
      </c>
      <c r="M35" s="261">
        <f t="shared" si="1"/>
        <v>0.36368538016597768</v>
      </c>
      <c r="N35" s="261">
        <f t="shared" si="1"/>
        <v>0.44329319696856401</v>
      </c>
      <c r="O35" s="261">
        <f t="shared" si="1"/>
        <v>0.4196789992605971</v>
      </c>
      <c r="P35" s="261">
        <f t="shared" si="1"/>
        <v>0.3204436855933307</v>
      </c>
      <c r="Q35" s="261">
        <f t="shared" si="1"/>
        <v>0.29056144770040293</v>
      </c>
      <c r="R35" s="261">
        <f t="shared" si="1"/>
        <v>0.33178456334182271</v>
      </c>
      <c r="S35" s="261">
        <f t="shared" si="1"/>
        <v>0.28857796937251307</v>
      </c>
      <c r="T35" s="261">
        <f t="shared" si="1"/>
        <v>1.5746559110001241</v>
      </c>
      <c r="U35" s="261">
        <f t="shared" si="1"/>
        <v>0.8537203382649915</v>
      </c>
      <c r="V35" s="261">
        <f t="shared" si="1"/>
        <v>0.43781631298320889</v>
      </c>
      <c r="W35" s="261">
        <f t="shared" si="1"/>
        <v>0.46360967755039395</v>
      </c>
      <c r="X35" s="261">
        <f t="shared" si="1"/>
        <v>0.43715948582559483</v>
      </c>
      <c r="Y35" s="261">
        <f t="shared" si="1"/>
        <v>0.47718611867642541</v>
      </c>
      <c r="DA35" s="70"/>
    </row>
    <row r="36" spans="1:105" ht="12" customHeight="1" x14ac:dyDescent="0.25">
      <c r="A36" s="60" t="s">
        <v>3080</v>
      </c>
      <c r="B36" s="262">
        <v>0.1729464257178778</v>
      </c>
      <c r="C36" s="262">
        <v>0.1888158170353543</v>
      </c>
      <c r="D36" s="262">
        <v>0.21173953074676621</v>
      </c>
      <c r="E36" s="262">
        <v>0.27100364669004928</v>
      </c>
      <c r="F36" s="262">
        <v>0.30050205581835571</v>
      </c>
      <c r="G36" s="262">
        <v>0.28968738519470938</v>
      </c>
      <c r="H36" s="262">
        <v>0.29205856426751692</v>
      </c>
      <c r="I36" s="262">
        <v>0.29412582368360302</v>
      </c>
      <c r="J36" s="262">
        <v>0.19334465728523209</v>
      </c>
      <c r="K36" s="262">
        <v>9.6187656516682943E-2</v>
      </c>
      <c r="L36" s="262">
        <v>0.1235340518391399</v>
      </c>
      <c r="M36" s="262">
        <v>0.1524882004717982</v>
      </c>
      <c r="N36" s="262">
        <v>0.18238159195634249</v>
      </c>
      <c r="O36" s="262">
        <v>0.1679471768780513</v>
      </c>
      <c r="P36" s="262">
        <v>0.1243752094130786</v>
      </c>
      <c r="Q36" s="262">
        <v>0.10335849259904741</v>
      </c>
      <c r="R36" s="262">
        <v>0.1173837394440628</v>
      </c>
      <c r="S36" s="262">
        <v>8.9180831487236517E-2</v>
      </c>
      <c r="T36" s="262">
        <v>0.11487990683512531</v>
      </c>
      <c r="U36" s="262">
        <v>9.013901493804799E-2</v>
      </c>
      <c r="V36" s="262">
        <v>7.8804271408345061E-2</v>
      </c>
      <c r="W36" s="262">
        <v>8.2689990988509959E-2</v>
      </c>
      <c r="X36" s="262">
        <v>7.2361554177462373E-2</v>
      </c>
      <c r="Y36" s="262">
        <v>0.1234827956938979</v>
      </c>
      <c r="DA36" s="72" t="s">
        <v>3152</v>
      </c>
    </row>
    <row r="37" spans="1:105" ht="12" customHeight="1" x14ac:dyDescent="0.25">
      <c r="A37" s="59" t="s">
        <v>28</v>
      </c>
      <c r="B37" s="230">
        <v>1.6183862615548921E-2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1.732285586643378E-2</v>
      </c>
      <c r="J37" s="230">
        <v>1.7264774997552919E-2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5.1141084420264788E-3</v>
      </c>
      <c r="T37" s="230">
        <v>7.5172376829872808E-3</v>
      </c>
      <c r="U37" s="230">
        <v>6.5865545997149649E-3</v>
      </c>
      <c r="V37" s="230">
        <v>1.98329431130706E-3</v>
      </c>
      <c r="W37" s="230">
        <v>2.5458614033387868E-3</v>
      </c>
      <c r="X37" s="230">
        <v>3.5910170951228251E-3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3.0055067116654462E-2</v>
      </c>
      <c r="C38" s="230">
        <v>0</v>
      </c>
      <c r="D38" s="230">
        <v>0</v>
      </c>
      <c r="E38" s="230">
        <v>0</v>
      </c>
      <c r="F38" s="230">
        <v>3.4291255844354523E-2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2.8521400614325639E-3</v>
      </c>
      <c r="T38" s="230">
        <v>3.9519912833750207E-3</v>
      </c>
      <c r="U38" s="230">
        <v>3.78807389417123E-3</v>
      </c>
      <c r="V38" s="230">
        <v>2.4806006770262028E-3</v>
      </c>
      <c r="W38" s="230">
        <v>2.2643392981920849E-3</v>
      </c>
      <c r="X38" s="230">
        <v>6.0633885859777692E-3</v>
      </c>
      <c r="Y38" s="230">
        <v>3.1920212280646967E-2</v>
      </c>
      <c r="DA38" s="71" t="s">
        <v>3154</v>
      </c>
    </row>
    <row r="39" spans="1:105" ht="12" customHeight="1" x14ac:dyDescent="0.25">
      <c r="A39" s="59" t="s">
        <v>159</v>
      </c>
      <c r="B39" s="230">
        <v>0</v>
      </c>
      <c r="C39" s="230">
        <v>2.5750124487070741E-2</v>
      </c>
      <c r="D39" s="230">
        <v>0</v>
      </c>
      <c r="E39" s="230">
        <v>0</v>
      </c>
      <c r="F39" s="230">
        <v>0</v>
      </c>
      <c r="G39" s="230">
        <v>3.1462191796645653E-2</v>
      </c>
      <c r="H39" s="230">
        <v>3.180877671067267E-2</v>
      </c>
      <c r="I39" s="230">
        <v>3.0165642630798191E-2</v>
      </c>
      <c r="J39" s="230">
        <v>2.983402853738476E-2</v>
      </c>
      <c r="K39" s="230">
        <v>0</v>
      </c>
      <c r="L39" s="230">
        <v>0</v>
      </c>
      <c r="M39" s="230">
        <v>0</v>
      </c>
      <c r="N39" s="230">
        <v>2.6861219029162019E-2</v>
      </c>
      <c r="O39" s="230">
        <v>2.7759573354865161E-2</v>
      </c>
      <c r="P39" s="230">
        <v>2.853363258172582E-2</v>
      </c>
      <c r="Q39" s="230">
        <v>0</v>
      </c>
      <c r="R39" s="230">
        <v>0</v>
      </c>
      <c r="S39" s="230">
        <v>1.241214283047776E-2</v>
      </c>
      <c r="T39" s="230">
        <v>1.571586712375482E-2</v>
      </c>
      <c r="U39" s="230">
        <v>1.2116844584329061E-2</v>
      </c>
      <c r="V39" s="230">
        <v>1.0776444086362301E-2</v>
      </c>
      <c r="W39" s="230">
        <v>1.2869401606435611E-2</v>
      </c>
      <c r="X39" s="230">
        <v>1.9909843399372351E-2</v>
      </c>
      <c r="Y39" s="230">
        <v>2.1110088995045701E-2</v>
      </c>
      <c r="DA39" s="71" t="s">
        <v>3155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0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7.8468832709904432E-4</v>
      </c>
      <c r="T40" s="230">
        <v>9.1276951388508869E-4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3156</v>
      </c>
    </row>
    <row r="41" spans="1:105" ht="12" customHeight="1" x14ac:dyDescent="0.25">
      <c r="A41" s="59" t="s">
        <v>35</v>
      </c>
      <c r="B41" s="230">
        <v>0.12670749598567441</v>
      </c>
      <c r="C41" s="230">
        <v>0.1630656925482836</v>
      </c>
      <c r="D41" s="230">
        <v>0.21173953074676621</v>
      </c>
      <c r="E41" s="230">
        <v>0.27100364669004928</v>
      </c>
      <c r="F41" s="230">
        <v>0.26621079997400121</v>
      </c>
      <c r="G41" s="230">
        <v>0.25822519339806371</v>
      </c>
      <c r="H41" s="230">
        <v>0.26024978755684419</v>
      </c>
      <c r="I41" s="230">
        <v>0.24663732518637099</v>
      </c>
      <c r="J41" s="230">
        <v>0.1462458537502945</v>
      </c>
      <c r="K41" s="230">
        <v>9.6187656516682943E-2</v>
      </c>
      <c r="L41" s="230">
        <v>0.1235340518391399</v>
      </c>
      <c r="M41" s="230">
        <v>0.1524882004717982</v>
      </c>
      <c r="N41" s="230">
        <v>0.15552037292718049</v>
      </c>
      <c r="O41" s="230">
        <v>0.14018760352318621</v>
      </c>
      <c r="P41" s="230">
        <v>9.5841576831352762E-2</v>
      </c>
      <c r="Q41" s="230">
        <v>0.10335849259904741</v>
      </c>
      <c r="R41" s="230">
        <v>0.1173837394440628</v>
      </c>
      <c r="S41" s="230">
        <v>6.8017751826200665E-2</v>
      </c>
      <c r="T41" s="230">
        <v>8.6782041231123069E-2</v>
      </c>
      <c r="U41" s="230">
        <v>6.7647541859832738E-2</v>
      </c>
      <c r="V41" s="230">
        <v>6.35639323336495E-2</v>
      </c>
      <c r="W41" s="230">
        <v>6.5010388680543485E-2</v>
      </c>
      <c r="X41" s="230">
        <v>4.2797305096989417E-2</v>
      </c>
      <c r="Y41" s="230">
        <v>7.0452494418205183E-2</v>
      </c>
      <c r="DA41" s="71" t="s">
        <v>3157</v>
      </c>
    </row>
    <row r="42" spans="1:105" ht="12" customHeight="1" x14ac:dyDescent="0.25">
      <c r="A42" s="60" t="s">
        <v>3087</v>
      </c>
      <c r="B42" s="262">
        <v>0.2267676294600626</v>
      </c>
      <c r="C42" s="262">
        <v>0.24261342646935849</v>
      </c>
      <c r="D42" s="262">
        <v>0.26478747990605339</v>
      </c>
      <c r="E42" s="262">
        <v>0.36380045960696372</v>
      </c>
      <c r="F42" s="262">
        <v>0.45379305004788789</v>
      </c>
      <c r="G42" s="262">
        <v>0.49825535179823321</v>
      </c>
      <c r="H42" s="262">
        <v>0.51386697958485372</v>
      </c>
      <c r="I42" s="262">
        <v>0.46587421307699062</v>
      </c>
      <c r="J42" s="262">
        <v>0.30829530331499022</v>
      </c>
      <c r="K42" s="262">
        <v>0.1401034991111009</v>
      </c>
      <c r="L42" s="262">
        <v>0.15188103868938149</v>
      </c>
      <c r="M42" s="262">
        <v>0.1965276537106449</v>
      </c>
      <c r="N42" s="262">
        <v>0.24620445339719549</v>
      </c>
      <c r="O42" s="262">
        <v>0.23657723078469081</v>
      </c>
      <c r="P42" s="262">
        <v>0.18029274294494441</v>
      </c>
      <c r="Q42" s="262">
        <v>0.1712563846592571</v>
      </c>
      <c r="R42" s="262">
        <v>0.1935695432645029</v>
      </c>
      <c r="S42" s="262">
        <v>0.17663554197485731</v>
      </c>
      <c r="T42" s="262">
        <v>1.4343958320912129</v>
      </c>
      <c r="U42" s="262">
        <v>0.7406694233356178</v>
      </c>
      <c r="V42" s="262">
        <v>0.33645448938950251</v>
      </c>
      <c r="W42" s="262">
        <v>0.35561085670838438</v>
      </c>
      <c r="X42" s="262">
        <v>0.33903969088817698</v>
      </c>
      <c r="Y42" s="262">
        <v>0.32894983504183167</v>
      </c>
      <c r="DA42" s="72" t="s">
        <v>3158</v>
      </c>
    </row>
    <row r="43" spans="1:105" ht="12" customHeight="1" x14ac:dyDescent="0.25">
      <c r="A43" s="64" t="s">
        <v>28</v>
      </c>
      <c r="B43" s="229">
        <v>8.1415085177307406E-3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5.2391867119842006E-3</v>
      </c>
      <c r="J43" s="229">
        <v>5.2935740313412704E-3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1.03074099451907E-3</v>
      </c>
      <c r="T43" s="229">
        <v>3.8652511302624353E-5</v>
      </c>
      <c r="U43" s="229">
        <v>7.6249507441542366E-5</v>
      </c>
      <c r="V43" s="229">
        <v>7.8776498379521604E-5</v>
      </c>
      <c r="W43" s="229">
        <v>1.0006110471022391E-4</v>
      </c>
      <c r="X43" s="229">
        <v>1.2323003218373189E-4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1.5270309779753591E-2</v>
      </c>
      <c r="C45" s="229">
        <v>0</v>
      </c>
      <c r="D45" s="229">
        <v>0</v>
      </c>
      <c r="E45" s="229">
        <v>0</v>
      </c>
      <c r="F45" s="229">
        <v>1.1263974388854139E-2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5.8057443995122014E-4</v>
      </c>
      <c r="T45" s="229">
        <v>2.052309514183999E-5</v>
      </c>
      <c r="U45" s="229">
        <v>4.4289893427104483E-5</v>
      </c>
      <c r="V45" s="229">
        <v>9.9511623335899095E-5</v>
      </c>
      <c r="W45" s="229">
        <v>8.9883398971213969E-5</v>
      </c>
      <c r="X45" s="229">
        <v>2.101463919684561E-4</v>
      </c>
      <c r="Y45" s="229">
        <v>3.2407248038518869E-3</v>
      </c>
      <c r="DA45" s="73" t="s">
        <v>3161</v>
      </c>
    </row>
    <row r="46" spans="1:105" ht="12" customHeight="1" x14ac:dyDescent="0.25">
      <c r="A46" s="64" t="s">
        <v>159</v>
      </c>
      <c r="B46" s="229">
        <v>0</v>
      </c>
      <c r="C46" s="229">
        <v>1.3685380804010119E-2</v>
      </c>
      <c r="D46" s="229">
        <v>0</v>
      </c>
      <c r="E46" s="229">
        <v>0</v>
      </c>
      <c r="F46" s="229">
        <v>0</v>
      </c>
      <c r="G46" s="229">
        <v>8.0005033536334411E-3</v>
      </c>
      <c r="H46" s="229">
        <v>7.7311629391106232E-3</v>
      </c>
      <c r="I46" s="229">
        <v>9.3895715481247064E-3</v>
      </c>
      <c r="J46" s="229">
        <v>9.4143161579177456E-3</v>
      </c>
      <c r="K46" s="229">
        <v>0</v>
      </c>
      <c r="L46" s="229">
        <v>0</v>
      </c>
      <c r="M46" s="229">
        <v>0</v>
      </c>
      <c r="N46" s="229">
        <v>1.243777477414143E-2</v>
      </c>
      <c r="O46" s="229">
        <v>1.162262496201716E-2</v>
      </c>
      <c r="P46" s="229">
        <v>1.116665613991275E-2</v>
      </c>
      <c r="Q46" s="229">
        <v>0</v>
      </c>
      <c r="R46" s="229">
        <v>0</v>
      </c>
      <c r="S46" s="229">
        <v>2.574632165392055E-3</v>
      </c>
      <c r="T46" s="229">
        <v>8.3166148956046089E-5</v>
      </c>
      <c r="U46" s="229">
        <v>1.443633972517823E-4</v>
      </c>
      <c r="V46" s="229">
        <v>4.4052828263525752E-4</v>
      </c>
      <c r="W46" s="229">
        <v>5.2056827819029535E-4</v>
      </c>
      <c r="X46" s="229">
        <v>7.031625675303038E-4</v>
      </c>
      <c r="Y46" s="229">
        <v>2.18397573836761E-3</v>
      </c>
      <c r="DA46" s="73" t="s">
        <v>3162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1.5779854997184301E-4</v>
      </c>
      <c r="T47" s="229">
        <v>4.6828124001792478E-6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4.1406822046890802E-4</v>
      </c>
      <c r="T48" s="229">
        <v>2.6265521449402469E-4</v>
      </c>
      <c r="U48" s="229">
        <v>1.8849374216177911E-4</v>
      </c>
      <c r="V48" s="229">
        <v>2.255744783221418E-4</v>
      </c>
      <c r="W48" s="229">
        <v>1.8849374216006799E-4</v>
      </c>
      <c r="X48" s="229">
        <v>7.4161472325329182E-5</v>
      </c>
      <c r="Y48" s="229">
        <v>7.4161472323750312E-5</v>
      </c>
      <c r="DA48" s="73" t="s">
        <v>3164</v>
      </c>
    </row>
    <row r="49" spans="1:105" ht="12" customHeight="1" x14ac:dyDescent="0.25">
      <c r="A49" s="64" t="s">
        <v>35</v>
      </c>
      <c r="B49" s="229">
        <v>6.4222596686827491E-2</v>
      </c>
      <c r="C49" s="229">
        <v>8.4842644586584387E-2</v>
      </c>
      <c r="D49" s="229">
        <v>0.1155305431273503</v>
      </c>
      <c r="E49" s="229">
        <v>0.1186709264607948</v>
      </c>
      <c r="F49" s="229">
        <v>8.7234714061233162E-2</v>
      </c>
      <c r="G49" s="229">
        <v>6.4283718879709559E-2</v>
      </c>
      <c r="H49" s="229">
        <v>6.192446840426942E-2</v>
      </c>
      <c r="I49" s="229">
        <v>7.5156412280964147E-2</v>
      </c>
      <c r="J49" s="229">
        <v>4.5178778509247147E-2</v>
      </c>
      <c r="K49" s="229">
        <v>3.4110608985508863E-2</v>
      </c>
      <c r="L49" s="229">
        <v>7.2692622021013509E-2</v>
      </c>
      <c r="M49" s="229">
        <v>7.5688438093725829E-2</v>
      </c>
      <c r="N49" s="229">
        <v>7.0498244655679193E-2</v>
      </c>
      <c r="O49" s="229">
        <v>5.746125317819397E-2</v>
      </c>
      <c r="P49" s="229">
        <v>3.671927291232082E-2</v>
      </c>
      <c r="Q49" s="229">
        <v>2.867929961968144E-2</v>
      </c>
      <c r="R49" s="229">
        <v>3.2806019739313318E-2</v>
      </c>
      <c r="S49" s="229">
        <v>1.3812259968379219E-2</v>
      </c>
      <c r="T49" s="229">
        <v>4.4958534798791172E-4</v>
      </c>
      <c r="U49" s="229">
        <v>7.8903019015392789E-4</v>
      </c>
      <c r="V49" s="229">
        <v>2.5438009037256591E-3</v>
      </c>
      <c r="W49" s="229">
        <v>2.5744007499732091E-3</v>
      </c>
      <c r="X49" s="229">
        <v>1.47971598845725E-3</v>
      </c>
      <c r="Y49" s="229">
        <v>7.1355616711370308E-3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0.12011917902963549</v>
      </c>
      <c r="C51" s="229">
        <v>0.12929628430864451</v>
      </c>
      <c r="D51" s="229">
        <v>0.13763555831385019</v>
      </c>
      <c r="E51" s="229">
        <v>0.23773687616445571</v>
      </c>
      <c r="F51" s="229">
        <v>0.34367298313276062</v>
      </c>
      <c r="G51" s="229">
        <v>0.3995644371365103</v>
      </c>
      <c r="H51" s="229">
        <v>0.41040819602428241</v>
      </c>
      <c r="I51" s="229">
        <v>0.35285008841280291</v>
      </c>
      <c r="J51" s="229">
        <v>0.22939459917052191</v>
      </c>
      <c r="K51" s="229">
        <v>0.10176797144962139</v>
      </c>
      <c r="L51" s="229">
        <v>6.7567038203770954E-2</v>
      </c>
      <c r="M51" s="229">
        <v>0.1134465586354125</v>
      </c>
      <c r="N51" s="229">
        <v>0.14847931719749019</v>
      </c>
      <c r="O51" s="229">
        <v>0.14847931719838339</v>
      </c>
      <c r="P51" s="229">
        <v>0.11761769712312679</v>
      </c>
      <c r="Q51" s="229">
        <v>0.115113212241663</v>
      </c>
      <c r="R51" s="229">
        <v>0.13012810961590859</v>
      </c>
      <c r="S51" s="229">
        <v>0.1149150155956933</v>
      </c>
      <c r="T51" s="229">
        <v>1.3998779214127051</v>
      </c>
      <c r="U51" s="229">
        <v>0.71642381652198939</v>
      </c>
      <c r="V51" s="229">
        <v>0.32534279640481961</v>
      </c>
      <c r="W51" s="229">
        <v>0.34453183525584302</v>
      </c>
      <c r="X51" s="229">
        <v>0.32801845111879779</v>
      </c>
      <c r="Y51" s="229">
        <v>0.30518079219900268</v>
      </c>
      <c r="DA51" s="73" t="s">
        <v>3167</v>
      </c>
    </row>
    <row r="52" spans="1:105" ht="12" customHeight="1" x14ac:dyDescent="0.25">
      <c r="A52" s="64" t="s">
        <v>39</v>
      </c>
      <c r="B52" s="229">
        <v>1.90140354461153E-2</v>
      </c>
      <c r="C52" s="229">
        <v>1.478911677011943E-2</v>
      </c>
      <c r="D52" s="229">
        <v>1.162137846485296E-2</v>
      </c>
      <c r="E52" s="229">
        <v>7.3926569817132203E-3</v>
      </c>
      <c r="F52" s="229">
        <v>1.162137846504002E-2</v>
      </c>
      <c r="G52" s="229">
        <v>2.6406692428379841E-2</v>
      </c>
      <c r="H52" s="229">
        <v>3.3803152217191233E-2</v>
      </c>
      <c r="I52" s="229">
        <v>2.3238954123114681E-2</v>
      </c>
      <c r="J52" s="229">
        <v>1.9014035445962071E-2</v>
      </c>
      <c r="K52" s="229">
        <v>4.2249186759706556E-3</v>
      </c>
      <c r="L52" s="229">
        <v>1.162137846459704E-2</v>
      </c>
      <c r="M52" s="229">
        <v>7.3926569815065332E-3</v>
      </c>
      <c r="N52" s="229">
        <v>1.4789116769884659E-2</v>
      </c>
      <c r="O52" s="229">
        <v>1.9014035446096221E-2</v>
      </c>
      <c r="P52" s="229">
        <v>1.478911676958404E-2</v>
      </c>
      <c r="Q52" s="229">
        <v>2.7463872797912681E-2</v>
      </c>
      <c r="R52" s="229">
        <v>3.0635413909281008E-2</v>
      </c>
      <c r="S52" s="229">
        <v>4.3150452040481617E-2</v>
      </c>
      <c r="T52" s="229">
        <v>3.3658645548225799E-2</v>
      </c>
      <c r="U52" s="229">
        <v>2.300318008319225E-2</v>
      </c>
      <c r="V52" s="229">
        <v>7.723501198284485E-3</v>
      </c>
      <c r="W52" s="229">
        <v>7.6056141785364288E-3</v>
      </c>
      <c r="X52" s="229">
        <v>8.4308233169140545E-3</v>
      </c>
      <c r="Y52" s="229">
        <v>1.113461915714877E-2</v>
      </c>
      <c r="DA52" s="73" t="s">
        <v>3168</v>
      </c>
    </row>
    <row r="53" spans="1:105" ht="12" customHeight="1" x14ac:dyDescent="0.25">
      <c r="A53" s="60" t="s">
        <v>3099</v>
      </c>
      <c r="B53" s="262">
        <v>1.4670623325145909E-2</v>
      </c>
      <c r="C53" s="262">
        <v>1.8455904093627871E-2</v>
      </c>
      <c r="D53" s="262">
        <v>2.2215357749601521E-2</v>
      </c>
      <c r="E53" s="262">
        <v>2.5088160314730681E-2</v>
      </c>
      <c r="F53" s="262">
        <v>2.6725261032698719E-2</v>
      </c>
      <c r="G53" s="262">
        <v>2.7654489997052091E-2</v>
      </c>
      <c r="H53" s="262">
        <v>2.9980037649751601E-2</v>
      </c>
      <c r="I53" s="262">
        <v>3.3000405913718063E-2</v>
      </c>
      <c r="J53" s="262">
        <v>1.6805098972915961E-2</v>
      </c>
      <c r="K53" s="262">
        <v>1.154274790977705E-2</v>
      </c>
      <c r="L53" s="262">
        <v>1.5322309301463071E-2</v>
      </c>
      <c r="M53" s="262">
        <v>1.4669525983534579E-2</v>
      </c>
      <c r="N53" s="262">
        <v>1.470715161502604E-2</v>
      </c>
      <c r="O53" s="262">
        <v>1.515459159785496E-2</v>
      </c>
      <c r="P53" s="262">
        <v>1.5775733235307659E-2</v>
      </c>
      <c r="Q53" s="262">
        <v>1.5946570442098379E-2</v>
      </c>
      <c r="R53" s="262">
        <v>2.083128063325701E-2</v>
      </c>
      <c r="S53" s="262">
        <v>2.2761595910419229E-2</v>
      </c>
      <c r="T53" s="262">
        <v>2.5380172073785789E-2</v>
      </c>
      <c r="U53" s="262">
        <v>2.2911899991325691E-2</v>
      </c>
      <c r="V53" s="262">
        <v>2.2557552185361322E-2</v>
      </c>
      <c r="W53" s="262">
        <v>2.5308829853499561E-2</v>
      </c>
      <c r="X53" s="262">
        <v>2.5758240759955479E-2</v>
      </c>
      <c r="Y53" s="262">
        <v>2.4753487940695811E-2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0.33227980422218739</v>
      </c>
      <c r="C54" s="261">
        <f t="shared" si="2"/>
        <v>0.39307467686403963</v>
      </c>
      <c r="D54" s="261">
        <f t="shared" si="2"/>
        <v>0.45822608689180983</v>
      </c>
      <c r="E54" s="261">
        <f t="shared" si="2"/>
        <v>0.5468468466688069</v>
      </c>
      <c r="F54" s="261">
        <f t="shared" si="2"/>
        <v>0.59952049613593328</v>
      </c>
      <c r="G54" s="261">
        <f t="shared" si="2"/>
        <v>0.61257113922853645</v>
      </c>
      <c r="H54" s="261">
        <f t="shared" si="2"/>
        <v>0.64642955643093813</v>
      </c>
      <c r="I54" s="261">
        <f t="shared" si="2"/>
        <v>0.6814106182089803</v>
      </c>
      <c r="J54" s="261">
        <f t="shared" si="2"/>
        <v>0.38583186669286185</v>
      </c>
      <c r="K54" s="261">
        <f t="shared" si="2"/>
        <v>0.22983080771980313</v>
      </c>
      <c r="L54" s="261">
        <f t="shared" si="2"/>
        <v>0.29750891620577102</v>
      </c>
      <c r="M54" s="261">
        <f t="shared" si="2"/>
        <v>0.31365668364795291</v>
      </c>
      <c r="N54" s="261">
        <f t="shared" si="2"/>
        <v>0.34111486739871616</v>
      </c>
      <c r="O54" s="261">
        <f t="shared" si="2"/>
        <v>0.33650803779373489</v>
      </c>
      <c r="P54" s="261">
        <f t="shared" si="2"/>
        <v>0.30911805333298864</v>
      </c>
      <c r="Q54" s="261">
        <f t="shared" si="2"/>
        <v>0.29583624348316656</v>
      </c>
      <c r="R54" s="261">
        <f t="shared" si="2"/>
        <v>0.37104491770749559</v>
      </c>
      <c r="S54" s="261">
        <f t="shared" si="2"/>
        <v>0.37697066926266365</v>
      </c>
      <c r="T54" s="261">
        <f t="shared" si="2"/>
        <v>0.61118907485454499</v>
      </c>
      <c r="U54" s="261">
        <f t="shared" si="2"/>
        <v>0.46204832652884203</v>
      </c>
      <c r="V54" s="261">
        <f t="shared" si="2"/>
        <v>0.3907837177814471</v>
      </c>
      <c r="W54" s="261">
        <f t="shared" si="2"/>
        <v>0.43172306780226599</v>
      </c>
      <c r="X54" s="261">
        <f t="shared" si="2"/>
        <v>0.42882759975514229</v>
      </c>
      <c r="Y54" s="261">
        <f t="shared" si="2"/>
        <v>0.44577588297321269</v>
      </c>
      <c r="DA54" s="70"/>
    </row>
    <row r="55" spans="1:105" ht="12" customHeight="1" x14ac:dyDescent="0.25">
      <c r="A55" s="60" t="s">
        <v>3102</v>
      </c>
      <c r="B55" s="262">
        <v>0.1092963957928387</v>
      </c>
      <c r="C55" s="262">
        <v>0.1188008133324473</v>
      </c>
      <c r="D55" s="262">
        <v>0.13206986745996829</v>
      </c>
      <c r="E55" s="262">
        <v>0.16903511391232981</v>
      </c>
      <c r="F55" s="262">
        <v>0.18736000220980639</v>
      </c>
      <c r="G55" s="262">
        <v>0.18188251275476369</v>
      </c>
      <c r="H55" s="262">
        <v>0.18336988959710571</v>
      </c>
      <c r="I55" s="262">
        <v>0.18629819919616769</v>
      </c>
      <c r="J55" s="262">
        <v>0.1233036613560915</v>
      </c>
      <c r="K55" s="262">
        <v>5.9995840184590983E-2</v>
      </c>
      <c r="L55" s="262">
        <v>7.7052810099501157E-2</v>
      </c>
      <c r="M55" s="262">
        <v>9.5112595907304545E-2</v>
      </c>
      <c r="N55" s="262">
        <v>0.11481461790227809</v>
      </c>
      <c r="O55" s="262">
        <v>0.1058278652331134</v>
      </c>
      <c r="P55" s="262">
        <v>7.8638235018322497E-2</v>
      </c>
      <c r="Q55" s="262">
        <v>6.446855894256194E-2</v>
      </c>
      <c r="R55" s="262">
        <v>7.3216630147696651E-2</v>
      </c>
      <c r="S55" s="262">
        <v>5.6647138238960323E-2</v>
      </c>
      <c r="T55" s="262">
        <v>7.2935415059296821E-2</v>
      </c>
      <c r="U55" s="262">
        <v>5.7243154106004349E-2</v>
      </c>
      <c r="V55" s="262">
        <v>4.9713102683369433E-2</v>
      </c>
      <c r="W55" s="262">
        <v>5.2254859372348271E-2</v>
      </c>
      <c r="X55" s="262">
        <v>4.5970101714695823E-2</v>
      </c>
      <c r="Y55" s="262">
        <v>7.7393756530289196E-2</v>
      </c>
      <c r="DA55" s="72" t="s">
        <v>3170</v>
      </c>
    </row>
    <row r="56" spans="1:105" ht="12" customHeight="1" x14ac:dyDescent="0.25">
      <c r="A56" s="60" t="s">
        <v>3104</v>
      </c>
      <c r="B56" s="262">
        <v>3.318371929661517E-2</v>
      </c>
      <c r="C56" s="262">
        <v>3.5502491518380717E-2</v>
      </c>
      <c r="D56" s="262">
        <v>3.8747300165291328E-2</v>
      </c>
      <c r="E56" s="262">
        <v>5.3236224060379769E-2</v>
      </c>
      <c r="F56" s="262">
        <v>6.6405162092131848E-2</v>
      </c>
      <c r="G56" s="262">
        <v>7.2911489931241288E-2</v>
      </c>
      <c r="H56" s="262">
        <v>7.5195995332069193E-2</v>
      </c>
      <c r="I56" s="262">
        <v>6.8173041942042267E-2</v>
      </c>
      <c r="J56" s="262">
        <v>4.5113955770619357E-2</v>
      </c>
      <c r="K56" s="262">
        <v>2.050184674967084E-2</v>
      </c>
      <c r="L56" s="262">
        <v>2.222529629271626E-2</v>
      </c>
      <c r="M56" s="262">
        <v>2.8758595352803541E-2</v>
      </c>
      <c r="N56" s="262">
        <v>3.602797934856028E-2</v>
      </c>
      <c r="O56" s="262">
        <v>3.4619193387618499E-2</v>
      </c>
      <c r="P56" s="262">
        <v>2.6382882721607739E-2</v>
      </c>
      <c r="Q56" s="262">
        <v>2.506056005355382E-2</v>
      </c>
      <c r="R56" s="262">
        <v>2.8325724457928091E-2</v>
      </c>
      <c r="S56" s="262">
        <v>2.584771140684981E-2</v>
      </c>
      <c r="T56" s="262">
        <v>0.2099002788258737</v>
      </c>
      <c r="U56" s="262">
        <v>0.1083848091285162</v>
      </c>
      <c r="V56" s="262">
        <v>4.9234590309784658E-2</v>
      </c>
      <c r="W56" s="262">
        <v>5.2037810140437728E-2</v>
      </c>
      <c r="X56" s="262">
        <v>4.9612892102952673E-2</v>
      </c>
      <c r="Y56" s="262">
        <v>4.8136407364166793E-2</v>
      </c>
      <c r="DA56" s="72" t="s">
        <v>3171</v>
      </c>
    </row>
    <row r="57" spans="1:105" ht="12" customHeight="1" x14ac:dyDescent="0.25">
      <c r="A57" s="64" t="s">
        <v>28</v>
      </c>
      <c r="B57" s="229">
        <v>1.1913760969616649E-3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7.6666895362002612E-4</v>
      </c>
      <c r="J57" s="229">
        <v>7.7462764482801461E-4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1.50832020915307E-4</v>
      </c>
      <c r="T57" s="229">
        <v>5.6561603974496021E-6</v>
      </c>
      <c r="U57" s="229">
        <v>1.115786348108792E-5</v>
      </c>
      <c r="V57" s="229">
        <v>1.152764711445153E-5</v>
      </c>
      <c r="W57" s="229">
        <v>1.464229978114254E-5</v>
      </c>
      <c r="X57" s="229">
        <v>1.8032691908604141E-5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2.2345591145888971E-3</v>
      </c>
      <c r="C59" s="229">
        <v>0</v>
      </c>
      <c r="D59" s="229">
        <v>0</v>
      </c>
      <c r="E59" s="229">
        <v>0</v>
      </c>
      <c r="F59" s="229">
        <v>1.648297709747973E-3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8.4957536893614846E-5</v>
      </c>
      <c r="T59" s="229">
        <v>3.0032180073765122E-6</v>
      </c>
      <c r="U59" s="229">
        <v>6.4810987117580392E-6</v>
      </c>
      <c r="V59" s="229">
        <v>1.456189220388944E-5</v>
      </c>
      <c r="W59" s="229">
        <v>1.315295965296374E-5</v>
      </c>
      <c r="X59" s="229">
        <v>3.0751474092142623E-5</v>
      </c>
      <c r="Y59" s="229">
        <v>4.7422686590961892E-4</v>
      </c>
      <c r="DA59" s="73" t="s">
        <v>3174</v>
      </c>
    </row>
    <row r="60" spans="1:105" ht="12" customHeight="1" x14ac:dyDescent="0.25">
      <c r="A60" s="64" t="s">
        <v>159</v>
      </c>
      <c r="B60" s="229">
        <v>0</v>
      </c>
      <c r="C60" s="229">
        <v>2.002630781778036E-3</v>
      </c>
      <c r="D60" s="229">
        <v>0</v>
      </c>
      <c r="E60" s="229">
        <v>0</v>
      </c>
      <c r="F60" s="229">
        <v>0</v>
      </c>
      <c r="G60" s="229">
        <v>1.170742306345611E-3</v>
      </c>
      <c r="H60" s="229">
        <v>1.1313287589533301E-3</v>
      </c>
      <c r="I60" s="229">
        <v>1.374009629638647E-3</v>
      </c>
      <c r="J60" s="229">
        <v>1.3776305970026031E-3</v>
      </c>
      <c r="K60" s="229">
        <v>0</v>
      </c>
      <c r="L60" s="229">
        <v>0</v>
      </c>
      <c r="M60" s="229">
        <v>0</v>
      </c>
      <c r="N60" s="229">
        <v>1.820064123624483E-3</v>
      </c>
      <c r="O60" s="229">
        <v>1.7007803324827491E-3</v>
      </c>
      <c r="P60" s="229">
        <v>1.634056781873927E-3</v>
      </c>
      <c r="Q60" s="229">
        <v>0</v>
      </c>
      <c r="R60" s="229">
        <v>0</v>
      </c>
      <c r="S60" s="229">
        <v>3.767551447789558E-4</v>
      </c>
      <c r="T60" s="229">
        <v>1.217000040309526E-5</v>
      </c>
      <c r="U60" s="229">
        <v>2.1125212899721109E-5</v>
      </c>
      <c r="V60" s="229">
        <v>6.4464081174173325E-5</v>
      </c>
      <c r="W60" s="229">
        <v>7.6176620355028845E-5</v>
      </c>
      <c r="X60" s="229">
        <v>1.028962966026958E-4</v>
      </c>
      <c r="Y60" s="229">
        <v>3.1958899083245112E-4</v>
      </c>
      <c r="DA60" s="73" t="s">
        <v>3175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2.3091226909882841E-5</v>
      </c>
      <c r="T61" s="229">
        <v>6.8525270814115063E-7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6.0592085521223348E-5</v>
      </c>
      <c r="T62" s="229">
        <v>3.8435278131691927E-5</v>
      </c>
      <c r="U62" s="229">
        <v>2.7582964305611461E-5</v>
      </c>
      <c r="V62" s="229">
        <v>3.300912121780881E-5</v>
      </c>
      <c r="W62" s="229">
        <v>2.7582964305361081E-5</v>
      </c>
      <c r="X62" s="229">
        <v>1.085231382506837E-5</v>
      </c>
      <c r="Y62" s="229">
        <v>1.085231382483732E-5</v>
      </c>
      <c r="DA62" s="73" t="s">
        <v>3177</v>
      </c>
    </row>
    <row r="63" spans="1:105" ht="12" customHeight="1" x14ac:dyDescent="0.25">
      <c r="A63" s="64" t="s">
        <v>35</v>
      </c>
      <c r="B63" s="229">
        <v>9.3979225607715728E-3</v>
      </c>
      <c r="C63" s="229">
        <v>1.241532801241166E-2</v>
      </c>
      <c r="D63" s="229">
        <v>1.6905998102337911E-2</v>
      </c>
      <c r="E63" s="229">
        <v>1.7365541641549909E-2</v>
      </c>
      <c r="F63" s="229">
        <v>1.276536810487877E-2</v>
      </c>
      <c r="G63" s="229">
        <v>9.4068667901407409E-3</v>
      </c>
      <c r="H63" s="229">
        <v>9.0616292193559673E-3</v>
      </c>
      <c r="I63" s="229">
        <v>1.0997906951756641E-2</v>
      </c>
      <c r="J63" s="229">
        <v>6.6111724490149973E-3</v>
      </c>
      <c r="K63" s="229">
        <v>4.9915275663763737E-3</v>
      </c>
      <c r="L63" s="229">
        <v>1.063737169993695E-2</v>
      </c>
      <c r="M63" s="229">
        <v>1.107576019417608E-2</v>
      </c>
      <c r="N63" s="229">
        <v>1.031626060178119E-2</v>
      </c>
      <c r="O63" s="229">
        <v>8.4085109521010292E-3</v>
      </c>
      <c r="P63" s="229">
        <v>5.3732627006750668E-3</v>
      </c>
      <c r="Q63" s="229">
        <v>4.1967446168088927E-3</v>
      </c>
      <c r="R63" s="229">
        <v>4.8006223501150741E-3</v>
      </c>
      <c r="S63" s="229">
        <v>2.021197464267236E-3</v>
      </c>
      <c r="T63" s="229">
        <v>6.5789433981490558E-5</v>
      </c>
      <c r="U63" s="229">
        <v>1.1546161332181711E-4</v>
      </c>
      <c r="V63" s="229">
        <v>3.7224349584945798E-4</v>
      </c>
      <c r="W63" s="229">
        <v>3.7672128093199398E-4</v>
      </c>
      <c r="X63" s="229">
        <v>2.165321396029611E-4</v>
      </c>
      <c r="Y63" s="229">
        <v>1.044172292502616E-3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1.7577469626286701E-2</v>
      </c>
      <c r="C65" s="229">
        <v>1.8920388305902539E-2</v>
      </c>
      <c r="D65" s="229">
        <v>2.0140704134864539E-2</v>
      </c>
      <c r="E65" s="229">
        <v>3.4788888448846422E-2</v>
      </c>
      <c r="F65" s="229">
        <v>5.0290898349388873E-2</v>
      </c>
      <c r="G65" s="229">
        <v>5.8469694966684492E-2</v>
      </c>
      <c r="H65" s="229">
        <v>6.0056501037325093E-2</v>
      </c>
      <c r="I65" s="229">
        <v>5.1633817029155933E-2</v>
      </c>
      <c r="J65" s="229">
        <v>3.356813318178984E-2</v>
      </c>
      <c r="K65" s="229">
        <v>1.489207170358031E-2</v>
      </c>
      <c r="L65" s="229">
        <v>9.8873266647278839E-3</v>
      </c>
      <c r="M65" s="229">
        <v>1.6601041188674271E-2</v>
      </c>
      <c r="N65" s="229">
        <v>2.172751020490048E-2</v>
      </c>
      <c r="O65" s="229">
        <v>2.1727510205031181E-2</v>
      </c>
      <c r="P65" s="229">
        <v>1.721141882084859E-2</v>
      </c>
      <c r="Q65" s="229">
        <v>1.6844928579331349E-2</v>
      </c>
      <c r="R65" s="229">
        <v>1.9042112281964702E-2</v>
      </c>
      <c r="S65" s="229">
        <v>1.6815925754364448E-2</v>
      </c>
      <c r="T65" s="229">
        <v>0.20484914934417231</v>
      </c>
      <c r="U65" s="229">
        <v>0.1048368626575176</v>
      </c>
      <c r="V65" s="229">
        <v>4.7608576483244097E-2</v>
      </c>
      <c r="W65" s="229">
        <v>5.0416577256195493E-2</v>
      </c>
      <c r="X65" s="229">
        <v>4.8000114619329598E-2</v>
      </c>
      <c r="Y65" s="229">
        <v>4.4658198205638849E-2</v>
      </c>
      <c r="DA65" s="73" t="s">
        <v>3180</v>
      </c>
    </row>
    <row r="66" spans="1:105" ht="12" customHeight="1" x14ac:dyDescent="0.25">
      <c r="A66" s="64" t="s">
        <v>39</v>
      </c>
      <c r="B66" s="229">
        <v>2.7823918980063372E-3</v>
      </c>
      <c r="C66" s="229">
        <v>2.1641444182884909E-3</v>
      </c>
      <c r="D66" s="229">
        <v>1.7005979280888791E-3</v>
      </c>
      <c r="E66" s="229">
        <v>1.081793969983436E-3</v>
      </c>
      <c r="F66" s="229">
        <v>1.700597928116253E-3</v>
      </c>
      <c r="G66" s="229">
        <v>3.8641858680704502E-3</v>
      </c>
      <c r="H66" s="229">
        <v>4.9465363164347921E-3</v>
      </c>
      <c r="I66" s="229">
        <v>3.40063937787103E-3</v>
      </c>
      <c r="J66" s="229">
        <v>2.7823918979839129E-3</v>
      </c>
      <c r="K66" s="229">
        <v>6.1824747971415592E-4</v>
      </c>
      <c r="L66" s="229">
        <v>1.700597928051429E-3</v>
      </c>
      <c r="M66" s="229">
        <v>1.0817939699531911E-3</v>
      </c>
      <c r="N66" s="229">
        <v>2.164144418254136E-3</v>
      </c>
      <c r="O66" s="229">
        <v>2.7823918980035439E-3</v>
      </c>
      <c r="P66" s="229">
        <v>2.1641444182101451E-3</v>
      </c>
      <c r="Q66" s="229">
        <v>4.0188868574135856E-3</v>
      </c>
      <c r="R66" s="229">
        <v>4.4829898258483131E-3</v>
      </c>
      <c r="S66" s="229">
        <v>6.3143601731991319E-3</v>
      </c>
      <c r="T66" s="229">
        <v>4.9253901380721448E-3</v>
      </c>
      <c r="U66" s="229">
        <v>3.3661377182785919E-3</v>
      </c>
      <c r="V66" s="229">
        <v>1.130207588980775E-3</v>
      </c>
      <c r="W66" s="229">
        <v>1.11295675921575E-3</v>
      </c>
      <c r="X66" s="229">
        <v>1.2337125675915979E-3</v>
      </c>
      <c r="Y66" s="229">
        <v>1.6293686954584111E-3</v>
      </c>
      <c r="DA66" s="73" t="s">
        <v>3181</v>
      </c>
    </row>
    <row r="67" spans="1:105" ht="12" customHeight="1" x14ac:dyDescent="0.25">
      <c r="A67" s="60" t="s">
        <v>3116</v>
      </c>
      <c r="B67" s="262">
        <v>0.18979968913273351</v>
      </c>
      <c r="C67" s="262">
        <v>0.23877137201321161</v>
      </c>
      <c r="D67" s="262">
        <v>0.28740891926655021</v>
      </c>
      <c r="E67" s="262">
        <v>0.3245755086960973</v>
      </c>
      <c r="F67" s="262">
        <v>0.34575533183399498</v>
      </c>
      <c r="G67" s="262">
        <v>0.3577771365425314</v>
      </c>
      <c r="H67" s="262">
        <v>0.38786367150176332</v>
      </c>
      <c r="I67" s="262">
        <v>0.42693937707077029</v>
      </c>
      <c r="J67" s="262">
        <v>0.21741424956615099</v>
      </c>
      <c r="K67" s="262">
        <v>0.14933312078554131</v>
      </c>
      <c r="L67" s="262">
        <v>0.19823080981355359</v>
      </c>
      <c r="M67" s="262">
        <v>0.18978549238784481</v>
      </c>
      <c r="N67" s="262">
        <v>0.19027227014787779</v>
      </c>
      <c r="O67" s="262">
        <v>0.196060979173003</v>
      </c>
      <c r="P67" s="262">
        <v>0.20409693559305839</v>
      </c>
      <c r="Q67" s="262">
        <v>0.2063071244870508</v>
      </c>
      <c r="R67" s="262">
        <v>0.26950256310187082</v>
      </c>
      <c r="S67" s="262">
        <v>0.29447581961685348</v>
      </c>
      <c r="T67" s="262">
        <v>0.3283533809693745</v>
      </c>
      <c r="U67" s="262">
        <v>0.29642036329432148</v>
      </c>
      <c r="V67" s="262">
        <v>0.29183602478829301</v>
      </c>
      <c r="W67" s="262">
        <v>0.32743039828948001</v>
      </c>
      <c r="X67" s="262">
        <v>0.33324460593749378</v>
      </c>
      <c r="Y67" s="262">
        <v>0.32024571907875671</v>
      </c>
      <c r="DA67" s="72" t="s">
        <v>3182</v>
      </c>
    </row>
    <row r="68" spans="1:105" ht="12" customHeight="1" x14ac:dyDescent="0.25">
      <c r="A68" s="57" t="s">
        <v>3118</v>
      </c>
      <c r="B68" s="261">
        <v>1.8294651106138531</v>
      </c>
      <c r="C68" s="261">
        <v>1.642149463348362</v>
      </c>
      <c r="D68" s="261">
        <v>2.220983271619017</v>
      </c>
      <c r="E68" s="261">
        <v>2.115634191414753</v>
      </c>
      <c r="F68" s="261">
        <v>2.5424805927333751</v>
      </c>
      <c r="G68" s="261">
        <v>2.5392159108503209</v>
      </c>
      <c r="H68" s="261">
        <v>3.7251150342871671</v>
      </c>
      <c r="I68" s="261">
        <v>5.6990881215480957</v>
      </c>
      <c r="J68" s="261">
        <v>4.2329082143512586</v>
      </c>
      <c r="K68" s="261">
        <v>3.732177388508072</v>
      </c>
      <c r="L68" s="261">
        <v>3.2456903850298851</v>
      </c>
      <c r="M68" s="261">
        <v>4.8898289026345481</v>
      </c>
      <c r="N68" s="261">
        <v>5.645618481354842</v>
      </c>
      <c r="O68" s="261">
        <v>5.2689673205475724</v>
      </c>
      <c r="P68" s="261">
        <v>4.0833192757142101</v>
      </c>
      <c r="Q68" s="261">
        <v>3.7201979720853671</v>
      </c>
      <c r="R68" s="261">
        <v>3.7082054721420512</v>
      </c>
      <c r="S68" s="261">
        <v>3.5604310873131459</v>
      </c>
      <c r="T68" s="261">
        <v>3.3010473883143909</v>
      </c>
      <c r="U68" s="261">
        <v>3.0941438649219921</v>
      </c>
      <c r="V68" s="261">
        <v>3.5745584836957058</v>
      </c>
      <c r="W68" s="261">
        <v>3.3000161817595068</v>
      </c>
      <c r="X68" s="261">
        <v>3.7835451174277979</v>
      </c>
      <c r="Y68" s="261">
        <v>3.6243189126185622</v>
      </c>
      <c r="DA68" s="70" t="s">
        <v>3183</v>
      </c>
    </row>
    <row r="69" spans="1:105" ht="12" customHeight="1" x14ac:dyDescent="0.25">
      <c r="A69" s="41" t="s">
        <v>3120</v>
      </c>
      <c r="B69" s="350">
        <v>4.5371856412657028</v>
      </c>
      <c r="C69" s="350">
        <v>5.3178563980140812</v>
      </c>
      <c r="D69" s="350">
        <v>5.9006625377776647</v>
      </c>
      <c r="E69" s="350">
        <v>6.6087455480642143</v>
      </c>
      <c r="F69" s="350">
        <v>7.1094771465003683</v>
      </c>
      <c r="G69" s="350">
        <v>7.7352560377181891</v>
      </c>
      <c r="H69" s="350">
        <v>8.6810616426650391</v>
      </c>
      <c r="I69" s="350">
        <v>9.0041946480749893</v>
      </c>
      <c r="J69" s="350">
        <v>7.2972295127218132</v>
      </c>
      <c r="K69" s="350">
        <v>5.5326581069528444</v>
      </c>
      <c r="L69" s="350">
        <v>6.1204923004260214</v>
      </c>
      <c r="M69" s="350">
        <v>5.4494507185405983</v>
      </c>
      <c r="N69" s="350">
        <v>5.2444571591441171</v>
      </c>
      <c r="O69" s="350">
        <v>5.2373131216047746</v>
      </c>
      <c r="P69" s="350">
        <v>5.302578997532974</v>
      </c>
      <c r="Q69" s="350">
        <v>5.2433268532000827</v>
      </c>
      <c r="R69" s="350">
        <v>5.6991652283302772</v>
      </c>
      <c r="S69" s="350">
        <v>6.5561489931209112</v>
      </c>
      <c r="T69" s="350">
        <v>7.126733686639386</v>
      </c>
      <c r="U69" s="350">
        <v>6.962620561904787</v>
      </c>
      <c r="V69" s="350">
        <v>6.3668880888681239</v>
      </c>
      <c r="W69" s="350">
        <v>6.4412379715278716</v>
      </c>
      <c r="X69" s="350">
        <v>6.4412113230681074</v>
      </c>
      <c r="Y69" s="350">
        <v>6.3784275840990698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0.99999999999999978</v>
      </c>
      <c r="C73" s="232">
        <f t="shared" si="3"/>
        <v>0.99999999999999956</v>
      </c>
      <c r="D73" s="232">
        <f t="shared" si="3"/>
        <v>0.99999999999999989</v>
      </c>
      <c r="E73" s="232">
        <f t="shared" si="3"/>
        <v>1</v>
      </c>
      <c r="F73" s="232">
        <f t="shared" si="3"/>
        <v>1</v>
      </c>
      <c r="G73" s="232">
        <f t="shared" si="3"/>
        <v>1</v>
      </c>
      <c r="H73" s="232">
        <f t="shared" si="3"/>
        <v>0.99999999999999989</v>
      </c>
      <c r="I73" s="232">
        <f t="shared" si="3"/>
        <v>1</v>
      </c>
      <c r="J73" s="232">
        <f t="shared" si="3"/>
        <v>1</v>
      </c>
      <c r="K73" s="232">
        <f t="shared" si="3"/>
        <v>1.0000000000000002</v>
      </c>
      <c r="L73" s="232">
        <f t="shared" si="3"/>
        <v>1</v>
      </c>
      <c r="M73" s="232">
        <f t="shared" si="3"/>
        <v>1</v>
      </c>
      <c r="N73" s="232">
        <f t="shared" si="3"/>
        <v>1</v>
      </c>
      <c r="O73" s="232">
        <f t="shared" si="3"/>
        <v>0.99999999999999989</v>
      </c>
      <c r="P73" s="232">
        <f t="shared" si="3"/>
        <v>0.99999999999999989</v>
      </c>
      <c r="Q73" s="232">
        <f t="shared" si="3"/>
        <v>0.99999999999999989</v>
      </c>
      <c r="R73" s="232">
        <f t="shared" si="3"/>
        <v>1</v>
      </c>
      <c r="S73" s="232">
        <f t="shared" si="3"/>
        <v>0.99999999999999967</v>
      </c>
      <c r="T73" s="232">
        <f t="shared" si="3"/>
        <v>0.99999999999999978</v>
      </c>
      <c r="U73" s="232">
        <f t="shared" si="3"/>
        <v>1</v>
      </c>
      <c r="V73" s="232">
        <f t="shared" si="3"/>
        <v>1.0000000000000002</v>
      </c>
      <c r="W73" s="232">
        <f t="shared" si="3"/>
        <v>1.0000000000000004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2.6358362407479023E-2</v>
      </c>
      <c r="C74" s="299">
        <f t="shared" si="4"/>
        <v>2.7613808329989692E-2</v>
      </c>
      <c r="D74" s="299">
        <f t="shared" si="4"/>
        <v>2.4906859015021817E-2</v>
      </c>
      <c r="E74" s="299">
        <f t="shared" si="4"/>
        <v>2.5132605678983427E-2</v>
      </c>
      <c r="F74" s="299">
        <f t="shared" si="4"/>
        <v>2.2700994248020075E-2</v>
      </c>
      <c r="G74" s="299">
        <f t="shared" si="4"/>
        <v>2.4782497494763741E-2</v>
      </c>
      <c r="H74" s="299">
        <f t="shared" si="4"/>
        <v>2.4198335129597362E-2</v>
      </c>
      <c r="I74" s="299">
        <f t="shared" si="4"/>
        <v>2.1858576652700117E-2</v>
      </c>
      <c r="J74" s="299">
        <f t="shared" si="4"/>
        <v>2.977079575608254E-2</v>
      </c>
      <c r="K74" s="299">
        <f t="shared" si="4"/>
        <v>3.072247347035368E-2</v>
      </c>
      <c r="L74" s="299">
        <f t="shared" si="4"/>
        <v>3.0352038562002873E-2</v>
      </c>
      <c r="M74" s="299">
        <f t="shared" si="4"/>
        <v>2.2969097432115303E-2</v>
      </c>
      <c r="N74" s="299">
        <f t="shared" si="4"/>
        <v>1.9261003512236467E-2</v>
      </c>
      <c r="O74" s="299">
        <f t="shared" si="4"/>
        <v>2.0151998995903139E-2</v>
      </c>
      <c r="P74" s="299">
        <f t="shared" si="4"/>
        <v>2.3778178115133223E-2</v>
      </c>
      <c r="Q74" s="299">
        <f t="shared" si="4"/>
        <v>2.4816939777465376E-2</v>
      </c>
      <c r="R74" s="299">
        <f t="shared" si="4"/>
        <v>2.2657169330935319E-2</v>
      </c>
      <c r="S74" s="299">
        <f t="shared" si="4"/>
        <v>2.7210828037179207E-2</v>
      </c>
      <c r="T74" s="299">
        <f t="shared" si="4"/>
        <v>1.7383600404842901E-2</v>
      </c>
      <c r="U74" s="299">
        <f t="shared" si="4"/>
        <v>2.3632093761641292E-2</v>
      </c>
      <c r="V74" s="299">
        <f t="shared" si="4"/>
        <v>2.3972143963165021E-2</v>
      </c>
      <c r="W74" s="299">
        <f t="shared" si="4"/>
        <v>2.254552241885201E-2</v>
      </c>
      <c r="X74" s="299">
        <f t="shared" si="4"/>
        <v>2.2407398982021584E-2</v>
      </c>
      <c r="Y74" s="299">
        <f t="shared" si="4"/>
        <v>2.2768693989079533E-2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3.2047423628775188E-3</v>
      </c>
      <c r="C75" s="233">
        <f t="shared" si="5"/>
        <v>3.4049158081899604E-3</v>
      </c>
      <c r="D75" s="233">
        <f t="shared" si="5"/>
        <v>3.130555507257E-3</v>
      </c>
      <c r="E75" s="233">
        <f t="shared" si="5"/>
        <v>3.1657674233140014E-3</v>
      </c>
      <c r="F75" s="233">
        <f t="shared" si="5"/>
        <v>2.852166864962757E-3</v>
      </c>
      <c r="G75" s="233">
        <f t="shared" si="5"/>
        <v>3.075966514479337E-3</v>
      </c>
      <c r="H75" s="233">
        <f t="shared" si="5"/>
        <v>2.9806404857506429E-3</v>
      </c>
      <c r="I75" s="233">
        <f t="shared" si="5"/>
        <v>2.7289795543312678E-3</v>
      </c>
      <c r="J75" s="233">
        <f t="shared" si="5"/>
        <v>3.4575616330774421E-3</v>
      </c>
      <c r="K75" s="233">
        <f t="shared" si="5"/>
        <v>3.5363083049323248E-3</v>
      </c>
      <c r="L75" s="233">
        <f t="shared" si="5"/>
        <v>3.5562069485009298E-3</v>
      </c>
      <c r="M75" s="233">
        <f t="shared" si="5"/>
        <v>2.71486543139667E-3</v>
      </c>
      <c r="N75" s="233">
        <f t="shared" si="5"/>
        <v>2.2890703827174838E-3</v>
      </c>
      <c r="O75" s="233">
        <f t="shared" si="5"/>
        <v>2.4057223861445412E-3</v>
      </c>
      <c r="P75" s="233">
        <f t="shared" si="5"/>
        <v>2.8505798804762338E-3</v>
      </c>
      <c r="Q75" s="233">
        <f t="shared" si="5"/>
        <v>2.9855361537379993E-3</v>
      </c>
      <c r="R75" s="233">
        <f t="shared" si="5"/>
        <v>2.8268400179030343E-3</v>
      </c>
      <c r="S75" s="233">
        <f t="shared" si="5"/>
        <v>3.355483405863269E-3</v>
      </c>
      <c r="T75" s="233">
        <f t="shared" si="5"/>
        <v>2.1557159922921485E-3</v>
      </c>
      <c r="U75" s="233">
        <f t="shared" si="5"/>
        <v>2.8827479451351812E-3</v>
      </c>
      <c r="V75" s="233">
        <f t="shared" si="5"/>
        <v>2.9692940650549943E-3</v>
      </c>
      <c r="W75" s="233">
        <f t="shared" si="5"/>
        <v>2.8669144081421715E-3</v>
      </c>
      <c r="X75" s="233">
        <f t="shared" si="5"/>
        <v>2.8641058022254545E-3</v>
      </c>
      <c r="Y75" s="233">
        <f t="shared" si="5"/>
        <v>2.8851769269408203E-3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2.8669745191169944E-2</v>
      </c>
      <c r="C76" s="233">
        <f t="shared" si="6"/>
        <v>3.078310902710335E-2</v>
      </c>
      <c r="D76" s="233">
        <f t="shared" si="6"/>
        <v>2.870033481544575E-2</v>
      </c>
      <c r="E76" s="233">
        <f t="shared" si="6"/>
        <v>2.9068042836473844E-2</v>
      </c>
      <c r="F76" s="233">
        <f t="shared" si="6"/>
        <v>2.6140686318397131E-2</v>
      </c>
      <c r="G76" s="233">
        <f t="shared" si="6"/>
        <v>2.7944101063918338E-2</v>
      </c>
      <c r="H76" s="233">
        <f t="shared" si="6"/>
        <v>2.6926373607408075E-2</v>
      </c>
      <c r="I76" s="233">
        <f t="shared" si="6"/>
        <v>2.4897725626795451E-2</v>
      </c>
      <c r="J76" s="233">
        <f t="shared" si="6"/>
        <v>2.9831444482737272E-2</v>
      </c>
      <c r="K76" s="233">
        <f t="shared" si="6"/>
        <v>3.028505209897854E-2</v>
      </c>
      <c r="L76" s="233">
        <f t="shared" si="6"/>
        <v>3.0903804015724717E-2</v>
      </c>
      <c r="M76" s="233">
        <f t="shared" si="6"/>
        <v>2.3759262429437183E-2</v>
      </c>
      <c r="N76" s="233">
        <f t="shared" si="6"/>
        <v>2.0120088005229794E-2</v>
      </c>
      <c r="O76" s="233">
        <f t="shared" si="6"/>
        <v>2.1220141145809741E-2</v>
      </c>
      <c r="P76" s="233">
        <f t="shared" si="6"/>
        <v>2.5226824203106051E-2</v>
      </c>
      <c r="Q76" s="233">
        <f t="shared" si="6"/>
        <v>2.6492924369322369E-2</v>
      </c>
      <c r="R76" s="233">
        <f t="shared" si="6"/>
        <v>2.5778379503292079E-2</v>
      </c>
      <c r="S76" s="233">
        <f t="shared" si="6"/>
        <v>3.0337921366433186E-2</v>
      </c>
      <c r="T76" s="233">
        <f t="shared" si="6"/>
        <v>1.9571238765778268E-2</v>
      </c>
      <c r="U76" s="233">
        <f t="shared" si="6"/>
        <v>2.5853478386538335E-2</v>
      </c>
      <c r="V76" s="233">
        <f t="shared" si="6"/>
        <v>2.6934511924453671E-2</v>
      </c>
      <c r="W76" s="233">
        <f t="shared" si="6"/>
        <v>2.6501007299822882E-2</v>
      </c>
      <c r="X76" s="233">
        <f t="shared" si="6"/>
        <v>2.657079874808551E-2</v>
      </c>
      <c r="Y76" s="233">
        <f t="shared" si="6"/>
        <v>2.6604172800738846E-2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9.4242124784860177E-3</v>
      </c>
      <c r="C77" s="233">
        <f t="shared" si="7"/>
        <v>9.8474533426354174E-3</v>
      </c>
      <c r="D77" s="233">
        <f t="shared" si="7"/>
        <v>8.8500747891620216E-3</v>
      </c>
      <c r="E77" s="233">
        <f t="shared" si="7"/>
        <v>8.9266011453992718E-3</v>
      </c>
      <c r="F77" s="233">
        <f t="shared" si="7"/>
        <v>8.0668825852978007E-3</v>
      </c>
      <c r="G77" s="233">
        <f t="shared" si="7"/>
        <v>8.826895314446739E-3</v>
      </c>
      <c r="H77" s="233">
        <f t="shared" si="7"/>
        <v>8.6311384285962522E-3</v>
      </c>
      <c r="I77" s="233">
        <f t="shared" si="7"/>
        <v>7.7768805397763572E-3</v>
      </c>
      <c r="J77" s="233">
        <f t="shared" si="7"/>
        <v>1.0731705228408359E-2</v>
      </c>
      <c r="K77" s="233">
        <f t="shared" si="7"/>
        <v>1.1091902591087903E-2</v>
      </c>
      <c r="L77" s="233">
        <f t="shared" si="7"/>
        <v>1.0924436771033363E-2</v>
      </c>
      <c r="M77" s="233">
        <f t="shared" si="7"/>
        <v>8.2543646262234691E-3</v>
      </c>
      <c r="N77" s="233">
        <f t="shared" si="7"/>
        <v>6.9150585082580363E-3</v>
      </c>
      <c r="O77" s="233">
        <f t="shared" si="7"/>
        <v>7.2291387539456025E-3</v>
      </c>
      <c r="P77" s="233">
        <f t="shared" si="7"/>
        <v>8.5235057650272991E-3</v>
      </c>
      <c r="Q77" s="233">
        <f t="shared" si="7"/>
        <v>8.8902361130658858E-3</v>
      </c>
      <c r="R77" s="233">
        <f t="shared" si="7"/>
        <v>8.061998262151265E-3</v>
      </c>
      <c r="S77" s="233">
        <f t="shared" si="7"/>
        <v>9.703606577616564E-3</v>
      </c>
      <c r="T77" s="233">
        <f t="shared" si="7"/>
        <v>6.1926266464827932E-3</v>
      </c>
      <c r="U77" s="233">
        <f t="shared" si="7"/>
        <v>8.4443481837106066E-3</v>
      </c>
      <c r="V77" s="233">
        <f t="shared" si="7"/>
        <v>8.5415536464143876E-3</v>
      </c>
      <c r="W77" s="233">
        <f t="shared" si="7"/>
        <v>7.9931477300601329E-3</v>
      </c>
      <c r="X77" s="233">
        <f t="shared" si="7"/>
        <v>7.93622095805868E-3</v>
      </c>
      <c r="Y77" s="233">
        <f t="shared" si="7"/>
        <v>8.0777251285758644E-3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3.8019669020103307E-2</v>
      </c>
      <c r="C78" s="300">
        <f t="shared" si="8"/>
        <v>3.9721301487076227E-2</v>
      </c>
      <c r="D78" s="300">
        <f t="shared" si="8"/>
        <v>3.3898110470858327E-2</v>
      </c>
      <c r="E78" s="300">
        <f t="shared" si="8"/>
        <v>3.5948740972694751E-2</v>
      </c>
      <c r="F78" s="300">
        <f t="shared" si="8"/>
        <v>3.223898029155179E-2</v>
      </c>
      <c r="G78" s="300">
        <f t="shared" si="8"/>
        <v>3.4702331430381962E-2</v>
      </c>
      <c r="H78" s="300">
        <f t="shared" si="8"/>
        <v>3.1884246209901615E-2</v>
      </c>
      <c r="I78" s="300">
        <f t="shared" si="8"/>
        <v>2.8382703177601762E-2</v>
      </c>
      <c r="J78" s="300">
        <f t="shared" si="8"/>
        <v>3.7594143161699164E-2</v>
      </c>
      <c r="K78" s="300">
        <f t="shared" si="8"/>
        <v>3.6223374346556619E-2</v>
      </c>
      <c r="L78" s="300">
        <f t="shared" si="8"/>
        <v>3.6879064166478875E-2</v>
      </c>
      <c r="M78" s="300">
        <f t="shared" si="8"/>
        <v>2.9707504682396753E-2</v>
      </c>
      <c r="N78" s="300">
        <f t="shared" si="8"/>
        <v>2.839278509004425E-2</v>
      </c>
      <c r="O78" s="300">
        <f t="shared" si="8"/>
        <v>2.7651929555058512E-2</v>
      </c>
      <c r="P78" s="300">
        <f t="shared" si="8"/>
        <v>2.9544035913148466E-2</v>
      </c>
      <c r="Q78" s="300">
        <f t="shared" si="8"/>
        <v>3.0330968657990065E-2</v>
      </c>
      <c r="R78" s="300">
        <f t="shared" si="8"/>
        <v>2.8724402689945198E-2</v>
      </c>
      <c r="S78" s="300">
        <f t="shared" si="8"/>
        <v>3.3965255883612405E-2</v>
      </c>
      <c r="T78" s="300">
        <f t="shared" si="8"/>
        <v>2.2084746828753936E-2</v>
      </c>
      <c r="U78" s="300">
        <f t="shared" si="8"/>
        <v>2.9241745349634637E-2</v>
      </c>
      <c r="V78" s="300">
        <f t="shared" si="8"/>
        <v>3.0597697086469651E-2</v>
      </c>
      <c r="W78" s="300">
        <f t="shared" si="8"/>
        <v>2.9329119770718393E-2</v>
      </c>
      <c r="X78" s="300">
        <f t="shared" si="8"/>
        <v>2.8808196235841861E-2</v>
      </c>
      <c r="Y78" s="300">
        <f t="shared" si="8"/>
        <v>2.9032897759101103E-2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0.26309582924082126</v>
      </c>
      <c r="C79" s="301">
        <f t="shared" si="9"/>
        <v>0.2549070860388214</v>
      </c>
      <c r="D79" s="301">
        <f t="shared" si="9"/>
        <v>0.2473023647540494</v>
      </c>
      <c r="E79" s="301">
        <f t="shared" si="9"/>
        <v>0.24959411663781594</v>
      </c>
      <c r="F79" s="301">
        <f t="shared" si="9"/>
        <v>0.3086803803187545</v>
      </c>
      <c r="G79" s="301">
        <f t="shared" si="9"/>
        <v>0.30012016091656391</v>
      </c>
      <c r="H79" s="301">
        <f t="shared" si="9"/>
        <v>0.27178269991294629</v>
      </c>
      <c r="I79" s="301">
        <f t="shared" si="9"/>
        <v>0.23079441015668725</v>
      </c>
      <c r="J79" s="301">
        <f t="shared" si="9"/>
        <v>0.20669271003175926</v>
      </c>
      <c r="K79" s="301">
        <f t="shared" si="9"/>
        <v>0.18368550164451167</v>
      </c>
      <c r="L79" s="301">
        <f t="shared" si="9"/>
        <v>0.18994412021802198</v>
      </c>
      <c r="M79" s="301">
        <f t="shared" si="9"/>
        <v>0.1950859209130929</v>
      </c>
      <c r="N79" s="301">
        <f t="shared" si="9"/>
        <v>0.21603425586522648</v>
      </c>
      <c r="O79" s="301">
        <f t="shared" si="9"/>
        <v>0.22191451809961857</v>
      </c>
      <c r="P79" s="301">
        <f t="shared" si="9"/>
        <v>0.20286647183681869</v>
      </c>
      <c r="Q79" s="301">
        <f t="shared" si="9"/>
        <v>0.19391740004261657</v>
      </c>
      <c r="R79" s="301">
        <f t="shared" si="9"/>
        <v>0.20784188859646566</v>
      </c>
      <c r="S79" s="301">
        <f t="shared" si="9"/>
        <v>0.17613672578909456</v>
      </c>
      <c r="T79" s="301">
        <f t="shared" si="9"/>
        <v>0.44901815525045419</v>
      </c>
      <c r="U79" s="301">
        <f t="shared" si="9"/>
        <v>0.33512658647596544</v>
      </c>
      <c r="V79" s="301">
        <f t="shared" si="9"/>
        <v>0.23712101785647041</v>
      </c>
      <c r="W79" s="301">
        <f t="shared" si="9"/>
        <v>0.23905164620025632</v>
      </c>
      <c r="X79" s="301">
        <f t="shared" si="9"/>
        <v>0.22630115942648363</v>
      </c>
      <c r="Y79" s="301">
        <f t="shared" si="9"/>
        <v>0.22216215787383461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0.18766815869321063</v>
      </c>
      <c r="C80" s="301">
        <f t="shared" si="10"/>
        <v>0.17756071237965865</v>
      </c>
      <c r="D80" s="301">
        <f t="shared" si="10"/>
        <v>0.19392511523956074</v>
      </c>
      <c r="E80" s="301">
        <f t="shared" si="10"/>
        <v>0.19238270464550203</v>
      </c>
      <c r="F80" s="301">
        <f t="shared" si="10"/>
        <v>0.17764678461114614</v>
      </c>
      <c r="G80" s="301">
        <f t="shared" si="10"/>
        <v>0.16914318323838029</v>
      </c>
      <c r="H80" s="301">
        <f t="shared" si="10"/>
        <v>0.19927241010299004</v>
      </c>
      <c r="I80" s="301">
        <f t="shared" si="10"/>
        <v>0.2229596936000722</v>
      </c>
      <c r="J80" s="301">
        <f t="shared" si="10"/>
        <v>0.22157419462618966</v>
      </c>
      <c r="K80" s="301">
        <f t="shared" si="10"/>
        <v>0.23057816138983861</v>
      </c>
      <c r="L80" s="301">
        <f t="shared" si="10"/>
        <v>0.23403948008821848</v>
      </c>
      <c r="M80" s="301">
        <f t="shared" si="10"/>
        <v>0.26702687275302101</v>
      </c>
      <c r="N80" s="301">
        <f t="shared" si="10"/>
        <v>0.28255366177496327</v>
      </c>
      <c r="O80" s="301">
        <f t="shared" si="10"/>
        <v>0.26339381254087457</v>
      </c>
      <c r="P80" s="301">
        <f t="shared" si="10"/>
        <v>0.24842572144424116</v>
      </c>
      <c r="Q80" s="301">
        <f t="shared" si="10"/>
        <v>0.24504886444383991</v>
      </c>
      <c r="R80" s="301">
        <f t="shared" si="10"/>
        <v>0.2337093281421592</v>
      </c>
      <c r="S80" s="301">
        <f t="shared" si="10"/>
        <v>0.2153513598378137</v>
      </c>
      <c r="T80" s="301">
        <f t="shared" si="10"/>
        <v>0.13061074885900414</v>
      </c>
      <c r="U80" s="301">
        <f t="shared" si="10"/>
        <v>0.15578424189393991</v>
      </c>
      <c r="V80" s="301">
        <f t="shared" si="10"/>
        <v>0.20642237397477534</v>
      </c>
      <c r="W80" s="301">
        <f t="shared" si="10"/>
        <v>0.20881749651073275</v>
      </c>
      <c r="X80" s="301">
        <f t="shared" si="10"/>
        <v>0.19766513041411826</v>
      </c>
      <c r="Y80" s="301">
        <f t="shared" si="10"/>
        <v>0.20883718320017605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0.18033002543734858</v>
      </c>
      <c r="C81" s="302">
        <f t="shared" si="11"/>
        <v>0.16890601720567411</v>
      </c>
      <c r="D81" s="302">
        <f t="shared" si="11"/>
        <v>0.18490992448012963</v>
      </c>
      <c r="E81" s="302">
        <f t="shared" si="11"/>
        <v>0.1831466888514082</v>
      </c>
      <c r="F81" s="302">
        <f t="shared" si="11"/>
        <v>0.16945305913242775</v>
      </c>
      <c r="G81" s="302">
        <f t="shared" si="11"/>
        <v>0.16096561368927126</v>
      </c>
      <c r="H81" s="302">
        <f t="shared" si="11"/>
        <v>0.19175189031646228</v>
      </c>
      <c r="I81" s="302">
        <f t="shared" si="11"/>
        <v>0.21542292836074695</v>
      </c>
      <c r="J81" s="302">
        <f t="shared" si="11"/>
        <v>0.21658352434387948</v>
      </c>
      <c r="K81" s="302">
        <f t="shared" si="11"/>
        <v>0.22607453829786966</v>
      </c>
      <c r="L81" s="302">
        <f t="shared" si="11"/>
        <v>0.22831781926811057</v>
      </c>
      <c r="M81" s="302">
        <f t="shared" si="11"/>
        <v>0.26221512771132821</v>
      </c>
      <c r="N81" s="302">
        <f t="shared" si="11"/>
        <v>0.27826463710941574</v>
      </c>
      <c r="O81" s="302">
        <f t="shared" si="11"/>
        <v>0.25868743028495089</v>
      </c>
      <c r="P81" s="302">
        <f t="shared" si="11"/>
        <v>0.24262896604951978</v>
      </c>
      <c r="Q81" s="302">
        <f t="shared" si="11"/>
        <v>0.23878672998042041</v>
      </c>
      <c r="R81" s="302">
        <f t="shared" si="11"/>
        <v>0.22593467657786062</v>
      </c>
      <c r="S81" s="302">
        <f t="shared" si="11"/>
        <v>0.20681773741680795</v>
      </c>
      <c r="T81" s="302">
        <f t="shared" si="11"/>
        <v>0.12491348913444866</v>
      </c>
      <c r="U81" s="302">
        <f t="shared" si="11"/>
        <v>0.1490123291061734</v>
      </c>
      <c r="V81" s="302">
        <f t="shared" si="11"/>
        <v>0.19863615461108405</v>
      </c>
      <c r="W81" s="302">
        <f t="shared" si="11"/>
        <v>0.19998243022016482</v>
      </c>
      <c r="X81" s="302">
        <f t="shared" si="11"/>
        <v>0.18858399104836135</v>
      </c>
      <c r="Y81" s="302">
        <f t="shared" si="11"/>
        <v>0.20012047817650513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7.3381332558620444E-3</v>
      </c>
      <c r="C82" s="302">
        <f t="shared" si="12"/>
        <v>8.6546951739845529E-3</v>
      </c>
      <c r="D82" s="302">
        <f t="shared" si="12"/>
        <v>9.0151907594311111E-3</v>
      </c>
      <c r="E82" s="302">
        <f t="shared" si="12"/>
        <v>9.2360157940938516E-3</v>
      </c>
      <c r="F82" s="302">
        <f t="shared" si="12"/>
        <v>8.1937254787183816E-3</v>
      </c>
      <c r="G82" s="302">
        <f t="shared" si="12"/>
        <v>8.1775695491090091E-3</v>
      </c>
      <c r="H82" s="302">
        <f t="shared" si="12"/>
        <v>7.520519786527788E-3</v>
      </c>
      <c r="I82" s="302">
        <f t="shared" si="12"/>
        <v>7.5367652393252393E-3</v>
      </c>
      <c r="J82" s="302">
        <f t="shared" si="12"/>
        <v>4.9906702823101536E-3</v>
      </c>
      <c r="K82" s="302">
        <f t="shared" si="12"/>
        <v>4.5036230919689585E-3</v>
      </c>
      <c r="L82" s="302">
        <f t="shared" si="12"/>
        <v>5.721660820107906E-3</v>
      </c>
      <c r="M82" s="302">
        <f t="shared" si="12"/>
        <v>4.8117450416928038E-3</v>
      </c>
      <c r="N82" s="302">
        <f t="shared" si="12"/>
        <v>4.2890246655475457E-3</v>
      </c>
      <c r="O82" s="302">
        <f t="shared" si="12"/>
        <v>4.706382255923681E-3</v>
      </c>
      <c r="P82" s="302">
        <f t="shared" si="12"/>
        <v>5.7967553947213925E-3</v>
      </c>
      <c r="Q82" s="302">
        <f t="shared" si="12"/>
        <v>6.2621344634194893E-3</v>
      </c>
      <c r="R82" s="302">
        <f t="shared" si="12"/>
        <v>7.7746515642985615E-3</v>
      </c>
      <c r="S82" s="302">
        <f t="shared" si="12"/>
        <v>8.5336224210057696E-3</v>
      </c>
      <c r="T82" s="302">
        <f t="shared" si="12"/>
        <v>5.6972597245554734E-3</v>
      </c>
      <c r="U82" s="302">
        <f t="shared" si="12"/>
        <v>6.7719127877665071E-3</v>
      </c>
      <c r="V82" s="302">
        <f t="shared" si="12"/>
        <v>7.7862193636912607E-3</v>
      </c>
      <c r="W82" s="302">
        <f t="shared" si="12"/>
        <v>8.8350662905679195E-3</v>
      </c>
      <c r="X82" s="302">
        <f t="shared" si="12"/>
        <v>9.0811393657569024E-3</v>
      </c>
      <c r="Y82" s="302">
        <f t="shared" si="12"/>
        <v>8.7167050236709349E-3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2.5839452326918737E-2</v>
      </c>
      <c r="C83" s="301">
        <f t="shared" si="13"/>
        <v>2.6300299542503743E-2</v>
      </c>
      <c r="D83" s="301">
        <f t="shared" si="13"/>
        <v>2.5231348386841837E-2</v>
      </c>
      <c r="E83" s="301">
        <f t="shared" si="13"/>
        <v>3.0285271903190889E-2</v>
      </c>
      <c r="F83" s="301">
        <f t="shared" si="13"/>
        <v>2.9851379137742894E-2</v>
      </c>
      <c r="G83" s="301">
        <f t="shared" si="13"/>
        <v>3.0066087767038521E-2</v>
      </c>
      <c r="H83" s="301">
        <f t="shared" si="13"/>
        <v>2.614059671210749E-2</v>
      </c>
      <c r="I83" s="301">
        <f t="shared" si="13"/>
        <v>2.2577805283115288E-2</v>
      </c>
      <c r="J83" s="301">
        <f t="shared" si="13"/>
        <v>1.9193895751640929E-2</v>
      </c>
      <c r="K83" s="301">
        <f t="shared" si="13"/>
        <v>1.205469235445808E-2</v>
      </c>
      <c r="L83" s="301">
        <f t="shared" si="13"/>
        <v>1.3534473746706464E-2</v>
      </c>
      <c r="M83" s="301">
        <f t="shared" si="13"/>
        <v>1.487150623376448E-2</v>
      </c>
      <c r="N83" s="301">
        <f t="shared" si="13"/>
        <v>1.6116236365624644E-2</v>
      </c>
      <c r="O83" s="301">
        <f t="shared" si="13"/>
        <v>1.6248107591510783E-2</v>
      </c>
      <c r="P83" s="301">
        <f t="shared" si="13"/>
        <v>1.4678772066882732E-2</v>
      </c>
      <c r="Q83" s="301">
        <f t="shared" si="13"/>
        <v>1.4224456168276939E-2</v>
      </c>
      <c r="R83" s="301">
        <f t="shared" si="13"/>
        <v>1.5437029299422483E-2</v>
      </c>
      <c r="S83" s="301">
        <f t="shared" si="13"/>
        <v>1.3487655813953482E-2</v>
      </c>
      <c r="T83" s="301">
        <f t="shared" si="13"/>
        <v>4.4065602398387485E-2</v>
      </c>
      <c r="U83" s="301">
        <f t="shared" si="13"/>
        <v>3.1456360026867365E-2</v>
      </c>
      <c r="V83" s="301">
        <f t="shared" si="13"/>
        <v>1.8839492137883142E-2</v>
      </c>
      <c r="W83" s="301">
        <f t="shared" si="13"/>
        <v>2.0175895826806053E-2</v>
      </c>
      <c r="X83" s="301">
        <f t="shared" si="13"/>
        <v>1.921350671997895E-2</v>
      </c>
      <c r="Y83" s="301">
        <f t="shared" si="13"/>
        <v>2.0948181881583764E-2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1.0784281259121922E-2</v>
      </c>
      <c r="C84" s="302">
        <f t="shared" si="14"/>
        <v>1.1038178461552563E-2</v>
      </c>
      <c r="D84" s="302">
        <f t="shared" si="14"/>
        <v>1.0711890960158765E-2</v>
      </c>
      <c r="E84" s="302">
        <f t="shared" si="14"/>
        <v>1.2437513730697139E-2</v>
      </c>
      <c r="F84" s="302">
        <f t="shared" si="14"/>
        <v>1.1485488957889893E-2</v>
      </c>
      <c r="G84" s="302">
        <f t="shared" si="14"/>
        <v>1.0679004366422244E-2</v>
      </c>
      <c r="H84" s="302">
        <f t="shared" si="14"/>
        <v>9.1333104046451476E-3</v>
      </c>
      <c r="I84" s="302">
        <f t="shared" si="14"/>
        <v>8.3741637690253525E-3</v>
      </c>
      <c r="J84" s="302">
        <f t="shared" si="14"/>
        <v>7.1580143884965759E-3</v>
      </c>
      <c r="K84" s="302">
        <f t="shared" si="14"/>
        <v>4.6785875179065871E-3</v>
      </c>
      <c r="L84" s="302">
        <f t="shared" si="14"/>
        <v>5.7507853561971634E-3</v>
      </c>
      <c r="M84" s="302">
        <f t="shared" si="14"/>
        <v>6.2354148601105027E-3</v>
      </c>
      <c r="N84" s="302">
        <f t="shared" si="14"/>
        <v>6.6306112180552186E-3</v>
      </c>
      <c r="O84" s="302">
        <f t="shared" si="14"/>
        <v>6.5021690492323711E-3</v>
      </c>
      <c r="P84" s="302">
        <f t="shared" si="14"/>
        <v>5.6973360119890763E-3</v>
      </c>
      <c r="Q84" s="302">
        <f t="shared" si="14"/>
        <v>5.0599222960585749E-3</v>
      </c>
      <c r="R84" s="302">
        <f t="shared" si="14"/>
        <v>5.4615447048598576E-3</v>
      </c>
      <c r="S84" s="302">
        <f t="shared" si="14"/>
        <v>4.1681641981108257E-3</v>
      </c>
      <c r="T84" s="302">
        <f t="shared" si="14"/>
        <v>3.2148307848063129E-3</v>
      </c>
      <c r="U84" s="302">
        <f t="shared" si="14"/>
        <v>3.321281196276598E-3</v>
      </c>
      <c r="V84" s="302">
        <f t="shared" si="14"/>
        <v>3.3909939113805124E-3</v>
      </c>
      <c r="W84" s="302">
        <f t="shared" si="14"/>
        <v>3.5985975377366033E-3</v>
      </c>
      <c r="X84" s="302">
        <f t="shared" si="14"/>
        <v>3.1803477964823653E-3</v>
      </c>
      <c r="Y84" s="302">
        <f t="shared" si="14"/>
        <v>5.4208200159239356E-3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1.4140366800936197E-2</v>
      </c>
      <c r="C85" s="302">
        <f t="shared" si="15"/>
        <v>1.4183188360941724E-2</v>
      </c>
      <c r="D85" s="302">
        <f t="shared" si="15"/>
        <v>1.3395583726692434E-2</v>
      </c>
      <c r="E85" s="302">
        <f t="shared" si="15"/>
        <v>1.6696355443403272E-2</v>
      </c>
      <c r="F85" s="302">
        <f t="shared" si="15"/>
        <v>1.7344423988375997E-2</v>
      </c>
      <c r="G85" s="302">
        <f t="shared" si="15"/>
        <v>1.8367631279043214E-2</v>
      </c>
      <c r="H85" s="302">
        <f t="shared" si="15"/>
        <v>1.6069744926045008E-2</v>
      </c>
      <c r="I85" s="302">
        <f t="shared" si="15"/>
        <v>1.3264074902410626E-2</v>
      </c>
      <c r="J85" s="302">
        <f t="shared" si="15"/>
        <v>1.141372225134236E-2</v>
      </c>
      <c r="K85" s="302">
        <f t="shared" si="15"/>
        <v>6.814663189580304E-3</v>
      </c>
      <c r="L85" s="302">
        <f t="shared" si="15"/>
        <v>7.0704007532777701E-3</v>
      </c>
      <c r="M85" s="302">
        <f t="shared" si="15"/>
        <v>8.0362378766260182E-3</v>
      </c>
      <c r="N85" s="302">
        <f t="shared" si="15"/>
        <v>8.9509362930737732E-3</v>
      </c>
      <c r="O85" s="302">
        <f t="shared" si="15"/>
        <v>9.1592200378472297E-3</v>
      </c>
      <c r="P85" s="302">
        <f t="shared" si="15"/>
        <v>8.2587867946335939E-3</v>
      </c>
      <c r="Q85" s="302">
        <f t="shared" si="15"/>
        <v>8.3838683913598899E-3</v>
      </c>
      <c r="R85" s="302">
        <f t="shared" si="15"/>
        <v>9.0062620175954781E-3</v>
      </c>
      <c r="S85" s="302">
        <f t="shared" si="15"/>
        <v>8.2556523626814704E-3</v>
      </c>
      <c r="T85" s="302">
        <f t="shared" si="15"/>
        <v>4.0140525925241699E-2</v>
      </c>
      <c r="U85" s="302">
        <f t="shared" si="15"/>
        <v>2.7290862120829061E-2</v>
      </c>
      <c r="V85" s="302">
        <f t="shared" si="15"/>
        <v>1.4477833556311819E-2</v>
      </c>
      <c r="W85" s="302">
        <f t="shared" si="15"/>
        <v>1.5475879704969548E-2</v>
      </c>
      <c r="X85" s="302">
        <f t="shared" si="15"/>
        <v>1.4901063777484626E-2</v>
      </c>
      <c r="Y85" s="302">
        <f t="shared" si="15"/>
        <v>1.4440698722516505E-2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9.1480426686062048E-4</v>
      </c>
      <c r="C86" s="302">
        <f t="shared" si="16"/>
        <v>1.0789327200094578E-3</v>
      </c>
      <c r="D86" s="302">
        <f t="shared" si="16"/>
        <v>1.1238736999906376E-3</v>
      </c>
      <c r="E86" s="302">
        <f t="shared" si="16"/>
        <v>1.1514027290904761E-3</v>
      </c>
      <c r="F86" s="302">
        <f t="shared" si="16"/>
        <v>1.021466191477005E-3</v>
      </c>
      <c r="G86" s="302">
        <f t="shared" si="16"/>
        <v>1.0194521215730629E-3</v>
      </c>
      <c r="H86" s="302">
        <f t="shared" si="16"/>
        <v>9.3754138141732889E-4</v>
      </c>
      <c r="I86" s="302">
        <f t="shared" si="16"/>
        <v>9.395666116793057E-4</v>
      </c>
      <c r="J86" s="302">
        <f t="shared" si="16"/>
        <v>6.2215911180199676E-4</v>
      </c>
      <c r="K86" s="302">
        <f t="shared" si="16"/>
        <v>5.6144164697118657E-4</v>
      </c>
      <c r="L86" s="302">
        <f t="shared" si="16"/>
        <v>7.1328763723152975E-4</v>
      </c>
      <c r="M86" s="302">
        <f t="shared" si="16"/>
        <v>5.9985349702795928E-4</v>
      </c>
      <c r="N86" s="302">
        <f t="shared" si="16"/>
        <v>5.3468885449565421E-4</v>
      </c>
      <c r="O86" s="302">
        <f t="shared" si="16"/>
        <v>5.8671850443118212E-4</v>
      </c>
      <c r="P86" s="302">
        <f t="shared" si="16"/>
        <v>7.2264926026005972E-4</v>
      </c>
      <c r="Q86" s="302">
        <f t="shared" si="16"/>
        <v>7.8066548085847266E-4</v>
      </c>
      <c r="R86" s="302">
        <f t="shared" si="16"/>
        <v>9.6922257696714566E-4</v>
      </c>
      <c r="S86" s="302">
        <f t="shared" si="16"/>
        <v>1.0638392531611854E-3</v>
      </c>
      <c r="T86" s="302">
        <f t="shared" si="16"/>
        <v>7.1024568833947242E-4</v>
      </c>
      <c r="U86" s="302">
        <f t="shared" si="16"/>
        <v>8.4421670976170412E-4</v>
      </c>
      <c r="V86" s="302">
        <f t="shared" si="16"/>
        <v>9.7066467019081093E-4</v>
      </c>
      <c r="W86" s="302">
        <f t="shared" si="16"/>
        <v>1.1014185840999004E-3</v>
      </c>
      <c r="X86" s="302">
        <f t="shared" si="16"/>
        <v>1.1320951460119604E-3</v>
      </c>
      <c r="Y86" s="302">
        <f t="shared" si="16"/>
        <v>1.0866631431433208E-3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2.0719704674923581E-2</v>
      </c>
      <c r="C87" s="301">
        <f t="shared" si="17"/>
        <v>2.2979157678988109E-2</v>
      </c>
      <c r="D87" s="301">
        <f t="shared" si="17"/>
        <v>2.3181631982341903E-2</v>
      </c>
      <c r="E87" s="301">
        <f t="shared" si="17"/>
        <v>2.5097135212392895E-2</v>
      </c>
      <c r="F87" s="301">
        <f t="shared" si="17"/>
        <v>2.2914272648304871E-2</v>
      </c>
      <c r="G87" s="301">
        <f t="shared" si="17"/>
        <v>2.2581756075325508E-2</v>
      </c>
      <c r="H87" s="301">
        <f t="shared" si="17"/>
        <v>2.0215266785372912E-2</v>
      </c>
      <c r="I87" s="301">
        <f t="shared" si="17"/>
        <v>1.9400690627468093E-2</v>
      </c>
      <c r="J87" s="301">
        <f t="shared" si="17"/>
        <v>1.4284284304032573E-2</v>
      </c>
      <c r="K87" s="301">
        <f t="shared" si="17"/>
        <v>1.1179018048347616E-2</v>
      </c>
      <c r="L87" s="301">
        <f t="shared" si="17"/>
        <v>1.3849702921443082E-2</v>
      </c>
      <c r="M87" s="301">
        <f t="shared" si="17"/>
        <v>1.2825776290494912E-2</v>
      </c>
      <c r="N87" s="301">
        <f t="shared" si="17"/>
        <v>1.2401471234886266E-2</v>
      </c>
      <c r="O87" s="301">
        <f t="shared" si="17"/>
        <v>1.3028097219812749E-2</v>
      </c>
      <c r="P87" s="301">
        <f t="shared" si="17"/>
        <v>1.4159971472778109E-2</v>
      </c>
      <c r="Q87" s="301">
        <f t="shared" si="17"/>
        <v>1.4482684167904398E-2</v>
      </c>
      <c r="R87" s="301">
        <f t="shared" si="17"/>
        <v>1.7263706329071392E-2</v>
      </c>
      <c r="S87" s="301">
        <f t="shared" si="17"/>
        <v>1.7618984047972141E-2</v>
      </c>
      <c r="T87" s="301">
        <f t="shared" si="17"/>
        <v>1.710368250907137E-2</v>
      </c>
      <c r="U87" s="301">
        <f t="shared" si="17"/>
        <v>1.7024730298262399E-2</v>
      </c>
      <c r="V87" s="301">
        <f t="shared" si="17"/>
        <v>1.6815652045013386E-2</v>
      </c>
      <c r="W87" s="301">
        <f t="shared" si="17"/>
        <v>1.8788217899228028E-2</v>
      </c>
      <c r="X87" s="301">
        <f t="shared" si="17"/>
        <v>1.8847313707599473E-2</v>
      </c>
      <c r="Y87" s="301">
        <f t="shared" si="17"/>
        <v>1.9569291539426742E-2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6.8153075031514793E-3</v>
      </c>
      <c r="C88" s="302">
        <f t="shared" si="18"/>
        <v>6.9450991952417157E-3</v>
      </c>
      <c r="D88" s="302">
        <f t="shared" si="18"/>
        <v>6.6814071721248815E-3</v>
      </c>
      <c r="E88" s="302">
        <f t="shared" si="18"/>
        <v>7.7577426574597904E-3</v>
      </c>
      <c r="F88" s="302">
        <f t="shared" si="18"/>
        <v>7.1610865711738345E-3</v>
      </c>
      <c r="G88" s="302">
        <f t="shared" si="18"/>
        <v>6.7048972345774204E-3</v>
      </c>
      <c r="H88" s="302">
        <f t="shared" si="18"/>
        <v>5.7343777086496751E-3</v>
      </c>
      <c r="I88" s="302">
        <f t="shared" si="18"/>
        <v>5.3041640832647086E-3</v>
      </c>
      <c r="J88" s="302">
        <f t="shared" si="18"/>
        <v>4.5649535628964439E-3</v>
      </c>
      <c r="K88" s="302">
        <f t="shared" si="18"/>
        <v>2.918210082031279E-3</v>
      </c>
      <c r="L88" s="302">
        <f t="shared" si="18"/>
        <v>3.5869799895421072E-3</v>
      </c>
      <c r="M88" s="302">
        <f t="shared" si="18"/>
        <v>3.8892615433138143E-3</v>
      </c>
      <c r="N88" s="302">
        <f t="shared" si="18"/>
        <v>4.1741662921870011E-3</v>
      </c>
      <c r="O88" s="302">
        <f t="shared" si="18"/>
        <v>4.0971850950774292E-3</v>
      </c>
      <c r="P88" s="302">
        <f t="shared" si="18"/>
        <v>3.6022327150513089E-3</v>
      </c>
      <c r="Q88" s="302">
        <f t="shared" si="18"/>
        <v>3.156062850622901E-3</v>
      </c>
      <c r="R88" s="302">
        <f t="shared" si="18"/>
        <v>3.4065697735024812E-3</v>
      </c>
      <c r="S88" s="302">
        <f t="shared" si="18"/>
        <v>2.6475933179302288E-3</v>
      </c>
      <c r="T88" s="302">
        <f t="shared" si="18"/>
        <v>2.0410446360456225E-3</v>
      </c>
      <c r="U88" s="302">
        <f t="shared" si="18"/>
        <v>2.1091933551581916E-3</v>
      </c>
      <c r="V88" s="302">
        <f t="shared" si="18"/>
        <v>2.1391838983145315E-3</v>
      </c>
      <c r="W88" s="302">
        <f t="shared" si="18"/>
        <v>2.274086694461417E-3</v>
      </c>
      <c r="X88" s="302">
        <f t="shared" si="18"/>
        <v>2.02042249305279E-3</v>
      </c>
      <c r="Y88" s="302">
        <f t="shared" si="18"/>
        <v>3.3975390834762868E-3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2.0692105120589175E-3</v>
      </c>
      <c r="C89" s="302">
        <f t="shared" si="19"/>
        <v>2.0754767442828451E-3</v>
      </c>
      <c r="D89" s="302">
        <f t="shared" si="19"/>
        <v>1.9602237376616142E-3</v>
      </c>
      <c r="E89" s="302">
        <f t="shared" si="19"/>
        <v>2.443237483363927E-3</v>
      </c>
      <c r="F89" s="302">
        <f t="shared" si="19"/>
        <v>2.5380716743485278E-3</v>
      </c>
      <c r="G89" s="302">
        <f t="shared" si="19"/>
        <v>2.6878012614002405E-3</v>
      </c>
      <c r="H89" s="302">
        <f t="shared" si="19"/>
        <v>2.351543322403509E-3</v>
      </c>
      <c r="I89" s="302">
        <f t="shared" si="19"/>
        <v>1.9409795804581108E-3</v>
      </c>
      <c r="J89" s="302">
        <f t="shared" si="19"/>
        <v>1.6702108507280536E-3</v>
      </c>
      <c r="K89" s="302">
        <f t="shared" si="19"/>
        <v>9.9721406852663333E-4</v>
      </c>
      <c r="L89" s="302">
        <f t="shared" si="19"/>
        <v>1.0346370620444604E-3</v>
      </c>
      <c r="M89" s="302">
        <f t="shared" si="19"/>
        <v>1.1759714670640405E-3</v>
      </c>
      <c r="N89" s="302">
        <f t="shared" si="19"/>
        <v>1.3098225619700102E-3</v>
      </c>
      <c r="O89" s="302">
        <f t="shared" si="19"/>
        <v>1.3403014682277809E-3</v>
      </c>
      <c r="P89" s="302">
        <f t="shared" si="19"/>
        <v>1.2085378472061826E-3</v>
      </c>
      <c r="Q89" s="302">
        <f t="shared" si="19"/>
        <v>1.2268414851849389E-3</v>
      </c>
      <c r="R89" s="302">
        <f t="shared" si="19"/>
        <v>1.3179185733662644E-3</v>
      </c>
      <c r="S89" s="302">
        <f t="shared" si="19"/>
        <v>1.2080791745539116E-3</v>
      </c>
      <c r="T89" s="302">
        <f t="shared" si="19"/>
        <v>5.873906905907454E-3</v>
      </c>
      <c r="U89" s="302">
        <f t="shared" si="19"/>
        <v>3.9935695854672769E-3</v>
      </c>
      <c r="V89" s="302">
        <f t="shared" si="19"/>
        <v>2.1185932308754769E-3</v>
      </c>
      <c r="W89" s="302">
        <f t="shared" si="19"/>
        <v>2.2646408979123587E-3</v>
      </c>
      <c r="X89" s="302">
        <f t="shared" si="19"/>
        <v>2.1805260247697491E-3</v>
      </c>
      <c r="Y89" s="302">
        <f t="shared" si="19"/>
        <v>2.113159157662628E-3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1.1835186659713186E-2</v>
      </c>
      <c r="C90" s="302">
        <f t="shared" si="20"/>
        <v>1.3958581739463547E-2</v>
      </c>
      <c r="D90" s="302">
        <f t="shared" si="20"/>
        <v>1.4540001072555408E-2</v>
      </c>
      <c r="E90" s="302">
        <f t="shared" si="20"/>
        <v>1.4896155071569177E-2</v>
      </c>
      <c r="F90" s="302">
        <f t="shared" si="20"/>
        <v>1.3215114402782505E-2</v>
      </c>
      <c r="G90" s="302">
        <f t="shared" si="20"/>
        <v>1.3189057579347845E-2</v>
      </c>
      <c r="H90" s="302">
        <f t="shared" si="20"/>
        <v>1.2129345754319731E-2</v>
      </c>
      <c r="I90" s="302">
        <f t="shared" si="20"/>
        <v>1.2155546963745271E-2</v>
      </c>
      <c r="J90" s="302">
        <f t="shared" si="20"/>
        <v>8.0491198904080758E-3</v>
      </c>
      <c r="K90" s="302">
        <f t="shared" si="20"/>
        <v>7.263593897789705E-3</v>
      </c>
      <c r="L90" s="302">
        <f t="shared" si="20"/>
        <v>9.2280858698565137E-3</v>
      </c>
      <c r="M90" s="302">
        <f t="shared" si="20"/>
        <v>7.7605432801170571E-3</v>
      </c>
      <c r="N90" s="302">
        <f t="shared" si="20"/>
        <v>6.9174823807292545E-3</v>
      </c>
      <c r="O90" s="302">
        <f t="shared" si="20"/>
        <v>7.5906106565075378E-3</v>
      </c>
      <c r="P90" s="302">
        <f t="shared" si="20"/>
        <v>9.3492009105206157E-3</v>
      </c>
      <c r="Q90" s="302">
        <f t="shared" si="20"/>
        <v>1.0099779832096556E-2</v>
      </c>
      <c r="R90" s="302">
        <f t="shared" si="20"/>
        <v>1.2539217982202646E-2</v>
      </c>
      <c r="S90" s="302">
        <f t="shared" si="20"/>
        <v>1.3763311555488E-2</v>
      </c>
      <c r="T90" s="302">
        <f t="shared" si="20"/>
        <v>9.1887309671182943E-3</v>
      </c>
      <c r="U90" s="302">
        <f t="shared" si="20"/>
        <v>1.0921967357636932E-2</v>
      </c>
      <c r="V90" s="302">
        <f t="shared" si="20"/>
        <v>1.2557874915823377E-2</v>
      </c>
      <c r="W90" s="302">
        <f t="shared" si="20"/>
        <v>1.4249490306854252E-2</v>
      </c>
      <c r="X90" s="302">
        <f t="shared" si="20"/>
        <v>1.4646365189776932E-2</v>
      </c>
      <c r="Y90" s="302">
        <f t="shared" si="20"/>
        <v>1.4058593298287828E-2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0.11407848543105749</v>
      </c>
      <c r="C91" s="301">
        <f t="shared" si="21"/>
        <v>9.6000108050206256E-2</v>
      </c>
      <c r="D91" s="301">
        <f t="shared" si="21"/>
        <v>0.11235941888608787</v>
      </c>
      <c r="E91" s="301">
        <f t="shared" si="21"/>
        <v>9.7095480545131355E-2</v>
      </c>
      <c r="F91" s="301">
        <f t="shared" si="21"/>
        <v>9.7176149740353268E-2</v>
      </c>
      <c r="G91" s="301">
        <f t="shared" si="21"/>
        <v>9.360538009286655E-2</v>
      </c>
      <c r="H91" s="301">
        <f t="shared" si="21"/>
        <v>0.11649249864144143</v>
      </c>
      <c r="I91" s="301">
        <f t="shared" si="21"/>
        <v>0.16226081976157813</v>
      </c>
      <c r="J91" s="301">
        <f t="shared" si="21"/>
        <v>0.1567109137068767</v>
      </c>
      <c r="K91" s="301">
        <f t="shared" si="21"/>
        <v>0.18153388050844704</v>
      </c>
      <c r="L91" s="301">
        <f t="shared" si="21"/>
        <v>0.1510941190635017</v>
      </c>
      <c r="M91" s="301">
        <f t="shared" si="21"/>
        <v>0.19995063033434027</v>
      </c>
      <c r="N91" s="301">
        <f t="shared" si="21"/>
        <v>0.2052504358240935</v>
      </c>
      <c r="O91" s="301">
        <f t="shared" si="21"/>
        <v>0.20399102187920481</v>
      </c>
      <c r="P91" s="301">
        <f t="shared" si="21"/>
        <v>0.18704725859564589</v>
      </c>
      <c r="Q91" s="301">
        <f t="shared" si="21"/>
        <v>0.18212255414491341</v>
      </c>
      <c r="R91" s="301">
        <f t="shared" si="21"/>
        <v>0.17253266982997048</v>
      </c>
      <c r="S91" s="301">
        <f t="shared" si="21"/>
        <v>0.16640864567520217</v>
      </c>
      <c r="T91" s="301">
        <f t="shared" si="21"/>
        <v>9.2377414453236634E-2</v>
      </c>
      <c r="U91" s="301">
        <f t="shared" si="21"/>
        <v>0.11400747882815231</v>
      </c>
      <c r="V91" s="301">
        <f t="shared" si="21"/>
        <v>0.15381534322265297</v>
      </c>
      <c r="W91" s="301">
        <f t="shared" si="21"/>
        <v>0.14361387592629968</v>
      </c>
      <c r="X91" s="301">
        <f t="shared" si="21"/>
        <v>0.16628981389195877</v>
      </c>
      <c r="Y91" s="301">
        <f t="shared" si="21"/>
        <v>0.15910540731776818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0.28292163817295229</v>
      </c>
      <c r="C92" s="235">
        <f t="shared" si="22"/>
        <v>0.31088204831482685</v>
      </c>
      <c r="D92" s="235">
        <f t="shared" si="22"/>
        <v>0.29851418615337311</v>
      </c>
      <c r="E92" s="235">
        <f t="shared" si="22"/>
        <v>0.30330353299910168</v>
      </c>
      <c r="F92" s="235">
        <f t="shared" si="22"/>
        <v>0.27173132323546889</v>
      </c>
      <c r="G92" s="235">
        <f t="shared" si="22"/>
        <v>0.28515164009183508</v>
      </c>
      <c r="H92" s="235">
        <f t="shared" si="22"/>
        <v>0.27147579398388788</v>
      </c>
      <c r="I92" s="235">
        <f t="shared" si="22"/>
        <v>0.25636171501987404</v>
      </c>
      <c r="J92" s="235">
        <f t="shared" si="22"/>
        <v>0.27015835131749599</v>
      </c>
      <c r="K92" s="235">
        <f t="shared" si="22"/>
        <v>0.26910963524248799</v>
      </c>
      <c r="L92" s="235">
        <f t="shared" si="22"/>
        <v>0.28492255349836759</v>
      </c>
      <c r="M92" s="235">
        <f t="shared" si="22"/>
        <v>0.22283419887371697</v>
      </c>
      <c r="N92" s="235">
        <f t="shared" si="22"/>
        <v>0.19066593343671978</v>
      </c>
      <c r="O92" s="235">
        <f t="shared" si="22"/>
        <v>0.20276551183211688</v>
      </c>
      <c r="P92" s="235">
        <f t="shared" si="22"/>
        <v>0.242898680706742</v>
      </c>
      <c r="Q92" s="235">
        <f t="shared" si="22"/>
        <v>0.25668743596086718</v>
      </c>
      <c r="R92" s="235">
        <f t="shared" si="22"/>
        <v>0.26516658799868381</v>
      </c>
      <c r="S92" s="235">
        <f t="shared" si="22"/>
        <v>0.30642353356525898</v>
      </c>
      <c r="T92" s="235">
        <f t="shared" si="22"/>
        <v>0.19943646789169589</v>
      </c>
      <c r="U92" s="235">
        <f t="shared" si="22"/>
        <v>0.25654618885015246</v>
      </c>
      <c r="V92" s="235">
        <f t="shared" si="22"/>
        <v>0.27397092007764706</v>
      </c>
      <c r="W92" s="235">
        <f t="shared" si="22"/>
        <v>0.2803171560090818</v>
      </c>
      <c r="X92" s="235">
        <f t="shared" si="22"/>
        <v>0.28309635511362796</v>
      </c>
      <c r="Y92" s="235">
        <f t="shared" si="22"/>
        <v>0.28000911158277442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0.38547528214517224</v>
      </c>
      <c r="C96" s="320">
        <f>IF(C$5=0,0,C$5/OIS_fec!C$5)</f>
        <v>0.39984833546936815</v>
      </c>
      <c r="D96" s="320">
        <f>IF(D$5=0,0,D$5/OIS_fec!D$5)</f>
        <v>0.39367817837188651</v>
      </c>
      <c r="E96" s="320">
        <f>IF(E$5=0,0,E$5/OIS_fec!E$5)</f>
        <v>0.39703029691485309</v>
      </c>
      <c r="F96" s="320">
        <f>IF(F$5=0,0,F$5/OIS_fec!F$5)</f>
        <v>0.38950466126971661</v>
      </c>
      <c r="G96" s="320">
        <f>IF(G$5=0,0,G$5/OIS_fec!G$5)</f>
        <v>0.39346586927868915</v>
      </c>
      <c r="H96" s="320">
        <f>IF(H$5=0,0,H$5/OIS_fec!H$5)</f>
        <v>0.38440724752279493</v>
      </c>
      <c r="I96" s="320">
        <f>IF(I$5=0,0,I$5/OIS_fec!I$5)</f>
        <v>0.3747634902402398</v>
      </c>
      <c r="J96" s="320">
        <f>IF(J$5=0,0,J$5/OIS_fec!J$5)</f>
        <v>0.37854601471383298</v>
      </c>
      <c r="K96" s="320">
        <f>IF(K$5=0,0,K$5/OIS_fec!K$5)</f>
        <v>0.37146479381770009</v>
      </c>
      <c r="L96" s="320">
        <f>IF(L$5=0,0,L$5/OIS_fec!L$5)</f>
        <v>0.38035017245844915</v>
      </c>
      <c r="M96" s="320">
        <f>IF(M$5=0,0,M$5/OIS_fec!M$5)</f>
        <v>0.35994588132338867</v>
      </c>
      <c r="N96" s="320">
        <f>IF(N$5=0,0,N$5/OIS_fec!N$5)</f>
        <v>0.35195661988073018</v>
      </c>
      <c r="O96" s="320">
        <f>IF(O$5=0,0,O$5/OIS_fec!O$5)</f>
        <v>0.36202104710449767</v>
      </c>
      <c r="P96" s="320">
        <f>IF(P$5=0,0,P$5/OIS_fec!P$5)</f>
        <v>0.37077162809872127</v>
      </c>
      <c r="Q96" s="320">
        <f>IF(Q$5=0,0,Q$5/OIS_fec!Q$5)</f>
        <v>0.37116595345218539</v>
      </c>
      <c r="R96" s="320">
        <f>IF(R$5=0,0,R$5/OIS_fec!R$5)</f>
        <v>0.37587886327069248</v>
      </c>
      <c r="S96" s="320">
        <f>IF(S$5=0,0,S$5/OIS_fec!S$5)</f>
        <v>0.38782597862473406</v>
      </c>
      <c r="T96" s="320">
        <f>IF(T$5=0,0,T$5/OIS_fec!T$5)</f>
        <v>0.38545119139147915</v>
      </c>
      <c r="U96" s="320">
        <f>IF(U$5=0,0,U$5/OIS_fec!U$5)</f>
        <v>0.39336712534344964</v>
      </c>
      <c r="V96" s="320">
        <f>IF(V$5=0,0,V$5/OIS_fec!V$5)</f>
        <v>0.38627030861177436</v>
      </c>
      <c r="W96" s="320">
        <f>IF(W$5=0,0,W$5/OIS_fec!W$5)</f>
        <v>0.38759505861568772</v>
      </c>
      <c r="X96" s="320">
        <f>IF(X$5=0,0,X$5/OIS_fec!X$5)</f>
        <v>0.38483549711838394</v>
      </c>
      <c r="Y96" s="320">
        <f>IF(Y$5=0,0,Y$5/OIS_fec!Y$5)</f>
        <v>0.38101465387690986</v>
      </c>
      <c r="DA96" s="95"/>
    </row>
    <row r="97" spans="1:105" ht="12" customHeight="1" x14ac:dyDescent="0.25">
      <c r="A97" s="55" t="s">
        <v>91</v>
      </c>
      <c r="B97" s="330">
        <f>IF(B$6=0,0,B$6/OIS_fec!B$6)</f>
        <v>0.48385687789769988</v>
      </c>
      <c r="C97" s="330">
        <f>IF(C$6=0,0,C$6/OIS_fec!C$6)</f>
        <v>0.48608262762582349</v>
      </c>
      <c r="D97" s="330">
        <f>IF(D$6=0,0,D$6/OIS_fec!D$6)</f>
        <v>0.48923810119274086</v>
      </c>
      <c r="E97" s="330">
        <f>IF(E$6=0,0,E$6/OIS_fec!E$6)</f>
        <v>0.48890444767327845</v>
      </c>
      <c r="F97" s="330">
        <f>IF(F$6=0,0,F$6/OIS_fec!F$6)</f>
        <v>0.48872598347166402</v>
      </c>
      <c r="G97" s="330">
        <f>IF(G$6=0,0,G$6/OIS_fec!G$6)</f>
        <v>0.4874498808272662</v>
      </c>
      <c r="H97" s="330">
        <f>IF(H$6=0,0,H$6/OIS_fec!H$6)</f>
        <v>0.48670555330342019</v>
      </c>
      <c r="I97" s="330">
        <f>IF(I$6=0,0,I$6/OIS_fec!I$6)</f>
        <v>0.48866973295003019</v>
      </c>
      <c r="J97" s="330">
        <f>IF(J$6=0,0,J$6/OIS_fec!J$6)</f>
        <v>0.47847063806681084</v>
      </c>
      <c r="K97" s="330">
        <f>IF(K$6=0,0,K$6/OIS_fec!K$6)</f>
        <v>0.47708956470394581</v>
      </c>
      <c r="L97" s="330">
        <f>IF(L$6=0,0,L$6/OIS_fec!L$6)</f>
        <v>0.48408674584077249</v>
      </c>
      <c r="M97" s="330">
        <f>IF(M$6=0,0,M$6/OIS_fec!M$6)</f>
        <v>0.48308837522214854</v>
      </c>
      <c r="N97" s="330">
        <f>IF(N$6=0,0,N$6/OIS_fec!N$6)</f>
        <v>0.48359214506457371</v>
      </c>
      <c r="O97" s="330">
        <f>IF(O$6=0,0,O$6/OIS_fec!O$6)</f>
        <v>0.49197870700983359</v>
      </c>
      <c r="P97" s="330">
        <f>IF(P$6=0,0,P$6/OIS_fec!P$6)</f>
        <v>0.48716717126773679</v>
      </c>
      <c r="Q97" s="330">
        <f>IF(Q$6=0,0,Q$6/OIS_fec!Q$6)</f>
        <v>0.48841736109250361</v>
      </c>
      <c r="R97" s="330">
        <f>IF(R$6=0,0,R$6/OIS_fec!R$6)</f>
        <v>0.49157848815087463</v>
      </c>
      <c r="S97" s="330">
        <f>IF(S$6=0,0,S$6/OIS_fec!S$6)</f>
        <v>0.49864158796224478</v>
      </c>
      <c r="T97" s="330">
        <f>IF(T$6=0,0,T$6/OIS_fec!T$6)</f>
        <v>0.49972433103292085</v>
      </c>
      <c r="U97" s="330">
        <f>IF(U$6=0,0,U$6/OIS_fec!U$6)</f>
        <v>0.49698924990171234</v>
      </c>
      <c r="V97" s="330">
        <f>IF(V$6=0,0,V$6/OIS_fec!V$6)</f>
        <v>0.49464591168171079</v>
      </c>
      <c r="W97" s="330">
        <f>IF(W$6=0,0,W$6/OIS_fec!W$6)</f>
        <v>0.50050522903515193</v>
      </c>
      <c r="X97" s="330">
        <f>IF(X$6=0,0,X$6/OIS_fec!X$6)</f>
        <v>0.49838920870598891</v>
      </c>
      <c r="Y97" s="330">
        <f>IF(Y$6=0,0,Y$6/OIS_fec!Y$6)</f>
        <v>0.49358992718599209</v>
      </c>
      <c r="DA97" s="67"/>
    </row>
    <row r="98" spans="1:105" ht="12" customHeight="1" x14ac:dyDescent="0.25">
      <c r="A98" s="173" t="s">
        <v>92</v>
      </c>
      <c r="B98" s="331">
        <f>IF(B$7=0,0,B$7/OIS_fec!B$7)</f>
        <v>0.12608200067520567</v>
      </c>
      <c r="C98" s="331">
        <f>IF(C$7=0,0,C$7/OIS_fec!C$7)</f>
        <v>0.12675779929867503</v>
      </c>
      <c r="D98" s="331">
        <f>IF(D$7=0,0,D$7/OIS_fec!D$7)</f>
        <v>0.12768358231302315</v>
      </c>
      <c r="E98" s="331">
        <f>IF(E$7=0,0,E$7/OIS_fec!E$7)</f>
        <v>0.12763004290958299</v>
      </c>
      <c r="F98" s="331">
        <f>IF(F$7=0,0,F$7/OIS_fec!F$7)</f>
        <v>0.12756322139130322</v>
      </c>
      <c r="G98" s="331">
        <f>IF(G$7=0,0,G$7/OIS_fec!G$7)</f>
        <v>0.12714391139778683</v>
      </c>
      <c r="H98" s="331">
        <f>IF(H$7=0,0,H$7/OIS_fec!H$7)</f>
        <v>0.12689027007218381</v>
      </c>
      <c r="I98" s="331">
        <f>IF(I$7=0,0,I$7/OIS_fec!I$7)</f>
        <v>0.12748483574143532</v>
      </c>
      <c r="J98" s="331">
        <f>IF(J$7=0,0,J$7/OIS_fec!J$7)</f>
        <v>0.12423445501065816</v>
      </c>
      <c r="K98" s="331">
        <f>IF(K$7=0,0,K$7/OIS_fec!K$7)</f>
        <v>0.1237792323327936</v>
      </c>
      <c r="L98" s="331">
        <f>IF(L$7=0,0,L$7/OIS_fec!L$7)</f>
        <v>0.12570365076339801</v>
      </c>
      <c r="M98" s="331">
        <f>IF(M$7=0,0,M$7/OIS_fec!M$7)</f>
        <v>0.12556810492472079</v>
      </c>
      <c r="N98" s="331">
        <f>IF(N$7=0,0,N$7/OIS_fec!N$7)</f>
        <v>0.12575347176683613</v>
      </c>
      <c r="O98" s="331">
        <f>IF(O$7=0,0,O$7/OIS_fec!O$7)</f>
        <v>0.12779491398861836</v>
      </c>
      <c r="P98" s="331">
        <f>IF(P$7=0,0,P$7/OIS_fec!P$7)</f>
        <v>0.12670126287790934</v>
      </c>
      <c r="Q98" s="331">
        <f>IF(Q$7=0,0,Q$7/OIS_fec!Q$7)</f>
        <v>0.12703436602453697</v>
      </c>
      <c r="R98" s="331">
        <f>IF(R$7=0,0,R$7/OIS_fec!R$7)</f>
        <v>0.12814216476523696</v>
      </c>
      <c r="S98" s="331">
        <f>IF(S$7=0,0,S$7/OIS_fec!S$7)</f>
        <v>0.12965127637473856</v>
      </c>
      <c r="T98" s="331">
        <f>IF(T$7=0,0,T$7/OIS_fec!T$7)</f>
        <v>0.12994645688920017</v>
      </c>
      <c r="U98" s="331">
        <f>IF(U$7=0,0,U$7/OIS_fec!U$7)</f>
        <v>0.12917511794138439</v>
      </c>
      <c r="V98" s="331">
        <f>IF(V$7=0,0,V$7/OIS_fec!V$7)</f>
        <v>0.12877425472626994</v>
      </c>
      <c r="W98" s="331">
        <f>IF(W$7=0,0,W$7/OIS_fec!W$7)</f>
        <v>0.13032646819354038</v>
      </c>
      <c r="X98" s="331">
        <f>IF(X$7=0,0,X$7/OIS_fec!X$7)</f>
        <v>0.12989664459932368</v>
      </c>
      <c r="Y98" s="331">
        <f>IF(Y$7=0,0,Y$7/OIS_fec!Y$7)</f>
        <v>0.12874632007620815</v>
      </c>
      <c r="DA98" s="177"/>
    </row>
    <row r="99" spans="1:105" ht="12" customHeight="1" x14ac:dyDescent="0.25">
      <c r="A99" s="173" t="s">
        <v>93</v>
      </c>
      <c r="B99" s="331">
        <f>IF(B$8=0,0,B$8/OIS_fec!B$8)</f>
        <v>0.69501940878679314</v>
      </c>
      <c r="C99" s="331">
        <f>IF(C$8=0,0,C$8/OIS_fec!C$8)</f>
        <v>0.69899329755277673</v>
      </c>
      <c r="D99" s="331">
        <f>IF(D$8=0,0,D$8/OIS_fec!D$8)</f>
        <v>0.70430204219033932</v>
      </c>
      <c r="E99" s="331">
        <f>IF(E$8=0,0,E$8/OIS_fec!E$8)</f>
        <v>0.70411693363728745</v>
      </c>
      <c r="F99" s="331">
        <f>IF(F$8=0,0,F$8/OIS_fec!F$8)</f>
        <v>0.70369646611956538</v>
      </c>
      <c r="G99" s="331">
        <f>IF(G$8=0,0,G$8/OIS_fec!G$8)</f>
        <v>0.70117082932000296</v>
      </c>
      <c r="H99" s="331">
        <f>IF(H$8=0,0,H$8/OIS_fec!H$8)</f>
        <v>0.69961044367536596</v>
      </c>
      <c r="I99" s="331">
        <f>IF(I$8=0,0,I$8/OIS_fec!I$8)</f>
        <v>0.70307793696735887</v>
      </c>
      <c r="J99" s="331">
        <f>IF(J$8=0,0,J$8/OIS_fec!J$8)</f>
        <v>0.68330869167459563</v>
      </c>
      <c r="K99" s="331">
        <f>IF(K$8=0,0,K$8/OIS_fec!K$8)</f>
        <v>0.68042862702786389</v>
      </c>
      <c r="L99" s="331">
        <f>IF(L$8=0,0,L$8/OIS_fec!L$8)</f>
        <v>0.69136639808740008</v>
      </c>
      <c r="M99" s="331">
        <f>IF(M$8=0,0,M$8/OIS_fec!M$8)</f>
        <v>0.69110101463918761</v>
      </c>
      <c r="N99" s="331">
        <f>IF(N$8=0,0,N$8/OIS_fec!N$8)</f>
        <v>0.69231253946651261</v>
      </c>
      <c r="O99" s="331">
        <f>IF(O$8=0,0,O$8/OIS_fec!O$8)</f>
        <v>0.70289826956272583</v>
      </c>
      <c r="P99" s="331">
        <f>IF(P$8=0,0,P$8/OIS_fec!P$8)</f>
        <v>0.69752808364149033</v>
      </c>
      <c r="Q99" s="331">
        <f>IF(Q$8=0,0,Q$8/OIS_fec!Q$8)</f>
        <v>0.69936354084068075</v>
      </c>
      <c r="R99" s="331">
        <f>IF(R$8=0,0,R$8/OIS_fec!R$8)</f>
        <v>0.70629601431638878</v>
      </c>
      <c r="S99" s="331">
        <f>IF(S$8=0,0,S$8/OIS_fec!S$8)</f>
        <v>0.71336516358120849</v>
      </c>
      <c r="T99" s="331">
        <f>IF(T$8=0,0,T$8/OIS_fec!T$8)</f>
        <v>0.71499666497572412</v>
      </c>
      <c r="U99" s="331">
        <f>IF(U$8=0,0,U$8/OIS_fec!U$8)</f>
        <v>0.7106442976212245</v>
      </c>
      <c r="V99" s="331">
        <f>IF(V$8=0,0,V$8/OIS_fec!V$8)</f>
        <v>0.70916775142652366</v>
      </c>
      <c r="W99" s="331">
        <f>IF(W$8=0,0,W$8/OIS_fec!W$8)</f>
        <v>0.71757129256330543</v>
      </c>
      <c r="X99" s="331">
        <f>IF(X$8=0,0,X$8/OIS_fec!X$8)</f>
        <v>0.71563021531126481</v>
      </c>
      <c r="Y99" s="331">
        <f>IF(Y$8=0,0,Y$8/OIS_fec!Y$8)</f>
        <v>0.70977990674306435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0.47873849690857717</v>
      </c>
      <c r="C100" s="331">
        <f>IF(C$9=0,0,C$9/OIS_fec!C$9)</f>
        <v>0.48085687701768826</v>
      </c>
      <c r="D100" s="331">
        <f>IF(D$9=0,0,D$9/OIS_fec!D$9)</f>
        <v>0.48387974873260475</v>
      </c>
      <c r="E100" s="331">
        <f>IF(E$9=0,0,E$9/OIS_fec!E$9)</f>
        <v>0.48352273509913574</v>
      </c>
      <c r="F100" s="331">
        <f>IF(F$9=0,0,F$9/OIS_fec!F$9)</f>
        <v>0.48336434958230745</v>
      </c>
      <c r="G100" s="331">
        <f>IF(G$9=0,0,G$9/OIS_fec!G$9)</f>
        <v>0.48218006698165011</v>
      </c>
      <c r="H100" s="331">
        <f>IF(H$9=0,0,H$9/OIS_fec!H$9)</f>
        <v>0.4814953431843299</v>
      </c>
      <c r="I100" s="331">
        <f>IF(I$9=0,0,I$9/OIS_fec!I$9)</f>
        <v>0.4833627738225485</v>
      </c>
      <c r="J100" s="331">
        <f>IF(J$9=0,0,J$9/OIS_fec!J$9)</f>
        <v>0.47375173225582268</v>
      </c>
      <c r="K100" s="331">
        <f>IF(K$9=0,0,K$9/OIS_fec!K$9)</f>
        <v>0.47245389996569276</v>
      </c>
      <c r="L100" s="331">
        <f>IF(L$9=0,0,L$9/OIS_fec!L$9)</f>
        <v>0.47929831039039134</v>
      </c>
      <c r="M100" s="331">
        <f>IF(M$9=0,0,M$9/OIS_fec!M$9)</f>
        <v>0.47822006470117412</v>
      </c>
      <c r="N100" s="331">
        <f>IF(N$9=0,0,N$9/OIS_fec!N$9)</f>
        <v>0.47867723106176774</v>
      </c>
      <c r="O100" s="331">
        <f>IF(O$9=0,0,O$9/OIS_fec!O$9)</f>
        <v>0.48706850839672555</v>
      </c>
      <c r="P100" s="331">
        <f>IF(P$9=0,0,P$9/OIS_fec!P$9)</f>
        <v>0.48219525465225865</v>
      </c>
      <c r="Q100" s="331">
        <f>IF(Q$9=0,0,Q$9/OIS_fec!Q$9)</f>
        <v>0.48342381232793064</v>
      </c>
      <c r="R100" s="331">
        <f>IF(R$9=0,0,R$9/OIS_fec!R$9)</f>
        <v>0.48631259358673268</v>
      </c>
      <c r="S100" s="331">
        <f>IF(S$9=0,0,S$9/OIS_fec!S$9)</f>
        <v>0.49354767598628996</v>
      </c>
      <c r="T100" s="331">
        <f>IF(T$9=0,0,T$9/OIS_fec!T$9)</f>
        <v>0.4946039697349735</v>
      </c>
      <c r="U100" s="331">
        <f>IF(U$9=0,0,U$9/OIS_fec!U$9)</f>
        <v>0.49195538163302061</v>
      </c>
      <c r="V100" s="331">
        <f>IF(V$9=0,0,V$9/OIS_fec!V$9)</f>
        <v>0.48947423330344525</v>
      </c>
      <c r="W100" s="331">
        <f>IF(W$9=0,0,W$9/OIS_fec!W$9)</f>
        <v>0.49522173570179251</v>
      </c>
      <c r="X100" s="331">
        <f>IF(X$9=0,0,X$9/OIS_fec!X$9)</f>
        <v>0.49303335504472923</v>
      </c>
      <c r="Y100" s="331">
        <f>IF(Y$9=0,0,Y$9/OIS_fec!Y$9)</f>
        <v>0.48822464480297123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0.79803423826027753</v>
      </c>
      <c r="C101" s="332">
        <f>IF(C$10=0,0,C$10/OIS_fec!C$10)</f>
        <v>0.79949098547433584</v>
      </c>
      <c r="D101" s="332">
        <f>IF(D$10=0,0,D$10/OIS_fec!D$10)</f>
        <v>0.79296590929504907</v>
      </c>
      <c r="E101" s="332">
        <f>IF(E$10=0,0,E$10/OIS_fec!E$10)</f>
        <v>0.79446698279100747</v>
      </c>
      <c r="F101" s="332">
        <f>IF(F$10=0,0,F$10/OIS_fec!F$10)</f>
        <v>0.7932481794604398</v>
      </c>
      <c r="G101" s="332">
        <f>IF(G$10=0,0,G$10/OIS_fec!G$10)</f>
        <v>0.80004165341526456</v>
      </c>
      <c r="H101" s="332">
        <f>IF(H$10=0,0,H$10/OIS_fec!H$10)</f>
        <v>0.78511752627783726</v>
      </c>
      <c r="I101" s="332">
        <f>IF(I$10=0,0,I$10/OIS_fec!I$10)</f>
        <v>0.75198927163596763</v>
      </c>
      <c r="J101" s="332">
        <f>IF(J$10=0,0,J$10/OIS_fec!J$10)</f>
        <v>0.77794436111004761</v>
      </c>
      <c r="K101" s="332">
        <f>IF(K$10=0,0,K$10/OIS_fec!K$10)</f>
        <v>0.77649622514754946</v>
      </c>
      <c r="L101" s="332">
        <f>IF(L$10=0,0,L$10/OIS_fec!L$10)</f>
        <v>0.78908943224471806</v>
      </c>
      <c r="M101" s="332">
        <f>IF(M$10=0,0,M$10/OIS_fec!M$10)</f>
        <v>0.72959639590766479</v>
      </c>
      <c r="N101" s="332">
        <f>IF(N$10=0,0,N$10/OIS_fec!N$10)</f>
        <v>0.70285322394999383</v>
      </c>
      <c r="O101" s="332">
        <f>IF(O$10=0,0,O$10/OIS_fec!O$10)</f>
        <v>0.72145406758647979</v>
      </c>
      <c r="P101" s="332">
        <f>IF(P$10=0,0,P$10/OIS_fec!P$10)</f>
        <v>0.74903827361161801</v>
      </c>
      <c r="Q101" s="332">
        <f>IF(Q$10=0,0,Q$10/OIS_fec!Q$10)</f>
        <v>0.76188064158543622</v>
      </c>
      <c r="R101" s="332">
        <f>IF(R$10=0,0,R$10/OIS_fec!R$10)</f>
        <v>0.76488447305363971</v>
      </c>
      <c r="S101" s="332">
        <f>IF(S$10=0,0,S$10/OIS_fec!S$10)</f>
        <v>0.81186262882478655</v>
      </c>
      <c r="T101" s="332">
        <f>IF(T$10=0,0,T$10/OIS_fec!T$10)</f>
        <v>0.82443219498841158</v>
      </c>
      <c r="U101" s="332">
        <f>IF(U$10=0,0,U$10/OIS_fec!U$10)</f>
        <v>0.83170817505229611</v>
      </c>
      <c r="V101" s="332">
        <f>IF(V$10=0,0,V$10/OIS_fec!V$10)</f>
        <v>0.80138495636759011</v>
      </c>
      <c r="W101" s="332">
        <f>IF(W$10=0,0,W$10/OIS_fec!W$10)</f>
        <v>0.80058956514565427</v>
      </c>
      <c r="X101" s="332">
        <f>IF(X$10=0,0,X$10/OIS_fec!X$10)</f>
        <v>0.79394788156662321</v>
      </c>
      <c r="Y101" s="332">
        <f>IF(Y$10=0,0,Y$10/OIS_fec!Y$10)</f>
        <v>0.78613680632460503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0.3965807149956978</v>
      </c>
      <c r="C102" s="348">
        <f>IF(C$16=0,0,C$16/OIS_fec!C$16)</f>
        <v>0.4021283218029485</v>
      </c>
      <c r="D102" s="348">
        <f>IF(D$16=0,0,D$16/OIS_fec!D$16)</f>
        <v>0.40497073487713514</v>
      </c>
      <c r="E102" s="348">
        <f>IF(E$16=0,0,E$16/OIS_fec!E$16)</f>
        <v>0.40587400987645339</v>
      </c>
      <c r="F102" s="348">
        <f>IF(F$16=0,0,F$16/OIS_fec!F$16)</f>
        <v>0.39041530070685121</v>
      </c>
      <c r="G102" s="348">
        <f>IF(G$16=0,0,G$16/OIS_fec!G$16)</f>
        <v>0.39276389489352603</v>
      </c>
      <c r="H102" s="348">
        <f>IF(H$16=0,0,H$16/OIS_fec!H$16)</f>
        <v>0.39464874060527239</v>
      </c>
      <c r="I102" s="348">
        <f>IF(I$16=0,0,I$16/OIS_fec!I$16)</f>
        <v>0.40283728891100434</v>
      </c>
      <c r="J102" s="348">
        <f>IF(J$16=0,0,J$16/OIS_fec!J$16)</f>
        <v>0.40590918312146107</v>
      </c>
      <c r="K102" s="348">
        <f>IF(K$16=0,0,K$16/OIS_fec!K$16)</f>
        <v>0.39519812203912302</v>
      </c>
      <c r="L102" s="348">
        <f>IF(L$16=0,0,L$16/OIS_fec!L$16)</f>
        <v>0.41314495714341742</v>
      </c>
      <c r="M102" s="348">
        <f>IF(M$16=0,0,M$16/OIS_fec!M$16)</f>
        <v>0.40718349622360028</v>
      </c>
      <c r="N102" s="348">
        <f>IF(N$16=0,0,N$16/OIS_fec!N$16)</f>
        <v>0.39793317997724131</v>
      </c>
      <c r="O102" s="348">
        <f>IF(O$16=0,0,O$16/OIS_fec!O$16)</f>
        <v>0.40118284260579029</v>
      </c>
      <c r="P102" s="348">
        <f>IF(P$16=0,0,P$16/OIS_fec!P$16)</f>
        <v>0.41431608629718919</v>
      </c>
      <c r="Q102" s="348">
        <f>IF(Q$16=0,0,Q$16/OIS_fec!Q$16)</f>
        <v>0.40503125614717583</v>
      </c>
      <c r="R102" s="348">
        <f>IF(R$16=0,0,R$16/OIS_fec!R$16)</f>
        <v>0.40562995730287599</v>
      </c>
      <c r="S102" s="348">
        <f>IF(S$16=0,0,S$16/OIS_fec!S$16)</f>
        <v>0.40965120383728737</v>
      </c>
      <c r="T102" s="348">
        <f>IF(T$16=0,0,T$16/OIS_fec!T$16)</f>
        <v>0.40094943585608744</v>
      </c>
      <c r="U102" s="348">
        <f>IF(U$16=0,0,U$16/OIS_fec!U$16)</f>
        <v>0.40275199838390829</v>
      </c>
      <c r="V102" s="348">
        <f>IF(V$16=0,0,V$16/OIS_fec!V$16)</f>
        <v>0.39855337504469174</v>
      </c>
      <c r="W102" s="348">
        <f>IF(W$16=0,0,W$16/OIS_fec!W$16)</f>
        <v>0.40159089209169652</v>
      </c>
      <c r="X102" s="348">
        <f>IF(X$16=0,0,X$16/OIS_fec!X$16)</f>
        <v>0.40072738381191025</v>
      </c>
      <c r="Y102" s="348">
        <f>IF(Y$16=0,0,Y$16/OIS_fec!Y$16)</f>
        <v>0.40314501819138593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0.24905892722631617</v>
      </c>
      <c r="C103" s="348">
        <f>IF(C$27=0,0,C$27/OIS_fec!C$27)</f>
        <v>0.25988389513596871</v>
      </c>
      <c r="D103" s="348">
        <f>IF(D$27=0,0,D$27/OIS_fec!D$27)</f>
        <v>0.25923168436918625</v>
      </c>
      <c r="E103" s="348">
        <f>IF(E$27=0,0,E$27/OIS_fec!E$27)</f>
        <v>0.2631529745613686</v>
      </c>
      <c r="F103" s="348">
        <f>IF(F$27=0,0,F$27/OIS_fec!F$27)</f>
        <v>0.26105033976960956</v>
      </c>
      <c r="G103" s="348">
        <f>IF(G$27=0,0,G$27/OIS_fec!G$27)</f>
        <v>0.26042237893414627</v>
      </c>
      <c r="H103" s="348">
        <f>IF(H$27=0,0,H$27/OIS_fec!H$27)</f>
        <v>0.25961105552224817</v>
      </c>
      <c r="I103" s="348">
        <f>IF(I$27=0,0,I$27/OIS_fec!I$27)</f>
        <v>0.25465833835233159</v>
      </c>
      <c r="J103" s="348">
        <f>IF(J$27=0,0,J$27/OIS_fec!J$27)</f>
        <v>0.25726906936404104</v>
      </c>
      <c r="K103" s="348">
        <f>IF(K$27=0,0,K$27/OIS_fec!K$27)</f>
        <v>0.25394629630519655</v>
      </c>
      <c r="L103" s="348">
        <f>IF(L$27=0,0,L$27/OIS_fec!L$27)</f>
        <v>0.25567522616051341</v>
      </c>
      <c r="M103" s="348">
        <f>IF(M$27=0,0,M$27/OIS_fec!M$27)</f>
        <v>0.25268748352907394</v>
      </c>
      <c r="N103" s="348">
        <f>IF(N$27=0,0,N$27/OIS_fec!N$27)</f>
        <v>0.25340381930128014</v>
      </c>
      <c r="O103" s="348">
        <f>IF(O$27=0,0,O$27/OIS_fec!O$27)</f>
        <v>0.25682419138569729</v>
      </c>
      <c r="P103" s="348">
        <f>IF(P$27=0,0,P$27/OIS_fec!P$27)</f>
        <v>0.25524742049613536</v>
      </c>
      <c r="Q103" s="348">
        <f>IF(Q$27=0,0,Q$27/OIS_fec!Q$27)</f>
        <v>0.25508254790775192</v>
      </c>
      <c r="R103" s="348">
        <f>IF(R$27=0,0,R$27/OIS_fec!R$27)</f>
        <v>0.25514119700709226</v>
      </c>
      <c r="S103" s="348">
        <f>IF(S$27=0,0,S$27/OIS_fec!S$27)</f>
        <v>0.25458562048990035</v>
      </c>
      <c r="T103" s="348">
        <f>IF(T$27=0,0,T$27/OIS_fec!T$27)</f>
        <v>0.25695673452828655</v>
      </c>
      <c r="U103" s="348">
        <f>IF(U$27=0,0,U$27/OIS_fec!U$27)</f>
        <v>0.2601359107382229</v>
      </c>
      <c r="V103" s="348">
        <f>IF(V$27=0,0,V$27/OIS_fec!V$27)</f>
        <v>0.26064664261676468</v>
      </c>
      <c r="W103" s="348">
        <f>IF(W$27=0,0,W$27/OIS_fec!W$27)</f>
        <v>0.26036453254019376</v>
      </c>
      <c r="X103" s="348">
        <f>IF(X$27=0,0,X$27/OIS_fec!X$27)</f>
        <v>0.25430530206257485</v>
      </c>
      <c r="Y103" s="348">
        <f>IF(Y$27=0,0,Y$27/OIS_fec!Y$27)</f>
        <v>0.25373619086648763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0.28109149561311758</v>
      </c>
      <c r="C104" s="348">
        <f>IF(C$35=0,0,C$35/OIS_fec!C$35)</f>
        <v>0.28412895413126915</v>
      </c>
      <c r="D104" s="348">
        <f>IF(D$35=0,0,D$35/OIS_fec!D$35)</f>
        <v>0.287004291321803</v>
      </c>
      <c r="E104" s="348">
        <f>IF(E$35=0,0,E$35/OIS_fec!E$35)</f>
        <v>0.28037189077457181</v>
      </c>
      <c r="F104" s="348">
        <f>IF(F$35=0,0,F$35/OIS_fec!F$35)</f>
        <v>0.27362070526844839</v>
      </c>
      <c r="G104" s="348">
        <f>IF(G$35=0,0,G$35/OIS_fec!G$35)</f>
        <v>0.26912323251267228</v>
      </c>
      <c r="H104" s="348">
        <f>IF(H$35=0,0,H$35/OIS_fec!H$35)</f>
        <v>0.26907317344073833</v>
      </c>
      <c r="I104" s="348">
        <f>IF(I$35=0,0,I$35/OIS_fec!I$35)</f>
        <v>0.27179591380640389</v>
      </c>
      <c r="J104" s="348">
        <f>IF(J$35=0,0,J$35/OIS_fec!J$35)</f>
        <v>0.27007359047331769</v>
      </c>
      <c r="K104" s="348">
        <f>IF(K$35=0,0,K$35/OIS_fec!K$35)</f>
        <v>0.27722697881250197</v>
      </c>
      <c r="L104" s="348">
        <f>IF(L$35=0,0,L$35/OIS_fec!L$35)</f>
        <v>0.29085319376912366</v>
      </c>
      <c r="M104" s="348">
        <f>IF(M$35=0,0,M$35/OIS_fec!M$35)</f>
        <v>0.28405812250117285</v>
      </c>
      <c r="N104" s="348">
        <f>IF(N$35=0,0,N$35/OIS_fec!N$35)</f>
        <v>0.28004156396151159</v>
      </c>
      <c r="O104" s="348">
        <f>IF(O$35=0,0,O$35/OIS_fec!O$35)</f>
        <v>0.27872608036430319</v>
      </c>
      <c r="P104" s="348">
        <f>IF(P$35=0,0,P$35/OIS_fec!P$35)</f>
        <v>0.27814217201149749</v>
      </c>
      <c r="Q104" s="348">
        <f>IF(Q$35=0,0,Q$35/OIS_fec!Q$35)</f>
        <v>0.27820686973129705</v>
      </c>
      <c r="R104" s="348">
        <f>IF(R$35=0,0,R$35/OIS_fec!R$35)</f>
        <v>0.27912945149946083</v>
      </c>
      <c r="S104" s="348">
        <f>IF(S$35=0,0,S$35/OIS_fec!S$35)</f>
        <v>0.276465510383618</v>
      </c>
      <c r="T104" s="348">
        <f>IF(T$35=0,0,T$35/OIS_fec!T$35)</f>
        <v>0.23519229539455225</v>
      </c>
      <c r="U104" s="348">
        <f>IF(U$35=0,0,U$35/OIS_fec!U$35)</f>
        <v>0.23945769762135755</v>
      </c>
      <c r="V104" s="348">
        <f>IF(V$35=0,0,V$35/OIS_fec!V$35)</f>
        <v>0.24904689784571157</v>
      </c>
      <c r="W104" s="348">
        <f>IF(W$35=0,0,W$35/OIS_fec!W$35)</f>
        <v>0.24913742344372594</v>
      </c>
      <c r="X104" s="348">
        <f>IF(X$35=0,0,X$35/OIS_fec!X$35)</f>
        <v>0.24816657791202232</v>
      </c>
      <c r="Y104" s="348">
        <f>IF(Y$35=0,0,Y$35/OIS_fec!Y$35)</f>
        <v>0.25739864865950102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0.68983432641205555</v>
      </c>
      <c r="C105" s="348">
        <f>IF(C$54=0,0,C$54/OIS_fec!C$54)</f>
        <v>0.70315720251950853</v>
      </c>
      <c r="D105" s="348">
        <f>IF(D$54=0,0,D$54/OIS_fec!D$54)</f>
        <v>0.7108956895066646</v>
      </c>
      <c r="E105" s="348">
        <f>IF(E$54=0,0,E$54/OIS_fec!E$54)</f>
        <v>0.69566885700885683</v>
      </c>
      <c r="F105" s="348">
        <f>IF(F$54=0,0,F$54/OIS_fec!F$54)</f>
        <v>0.68615917037712892</v>
      </c>
      <c r="G105" s="348">
        <f>IF(G$54=0,0,G$54/OIS_fec!G$54)</f>
        <v>0.68617545139717928</v>
      </c>
      <c r="H105" s="348">
        <f>IF(H$54=0,0,H$54/OIS_fec!H$54)</f>
        <v>0.69179457739393746</v>
      </c>
      <c r="I105" s="348">
        <f>IF(I$54=0,0,I$54/OIS_fec!I$54)</f>
        <v>0.70378358489493453</v>
      </c>
      <c r="J105" s="348">
        <f>IF(J$54=0,0,J$54/OIS_fec!J$54)</f>
        <v>0.68100973652066388</v>
      </c>
      <c r="K105" s="348">
        <f>IF(K$54=0,0,K$54/OIS_fec!K$54)</f>
        <v>0.71423846141424752</v>
      </c>
      <c r="L105" s="348">
        <f>IF(L$54=0,0,L$54/OIS_fec!L$54)</f>
        <v>0.72680789442173188</v>
      </c>
      <c r="M105" s="348">
        <f>IF(M$54=0,0,M$54/OIS_fec!M$54)</f>
        <v>0.70163267928820017</v>
      </c>
      <c r="N105" s="348">
        <f>IF(N$54=0,0,N$54/OIS_fec!N$54)</f>
        <v>0.68402525763128719</v>
      </c>
      <c r="O105" s="348">
        <f>IF(O$54=0,0,O$54/OIS_fec!O$54)</f>
        <v>0.69183800436410359</v>
      </c>
      <c r="P105" s="348">
        <f>IF(P$54=0,0,P$54/OIS_fec!P$54)</f>
        <v>0.71963339365954515</v>
      </c>
      <c r="Q105" s="348">
        <f>IF(Q$54=0,0,Q$54/OIS_fec!Q$54)</f>
        <v>0.73296320212180466</v>
      </c>
      <c r="R105" s="348">
        <f>IF(R$54=0,0,R$54/OIS_fec!R$54)</f>
        <v>0.74484463989282068</v>
      </c>
      <c r="S105" s="348">
        <f>IF(S$54=0,0,S$54/OIS_fec!S$54)</f>
        <v>0.7673444280907008</v>
      </c>
      <c r="T105" s="348">
        <f>IF(T$54=0,0,T$54/OIS_fec!T$54)</f>
        <v>0.6249574839802039</v>
      </c>
      <c r="U105" s="348">
        <f>IF(U$54=0,0,U$54/OIS_fec!U$54)</f>
        <v>0.67553591972431093</v>
      </c>
      <c r="V105" s="348">
        <f>IF(V$54=0,0,V$54/OIS_fec!V$54)</f>
        <v>0.73448434231005466</v>
      </c>
      <c r="W105" s="348">
        <f>IF(W$54=0,0,W$54/OIS_fec!W$54)</f>
        <v>0.73993283639797836</v>
      </c>
      <c r="X105" s="348">
        <f>IF(X$54=0,0,X$54/OIS_fec!X$54)</f>
        <v>0.74798893676725542</v>
      </c>
      <c r="Y105" s="348">
        <f>IF(Y$54=0,0,Y$54/OIS_fec!Y$54)</f>
        <v>0.7298348957857993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0.33949540227372854</v>
      </c>
      <c r="C106" s="348">
        <f>IF(C$68=0,0,C$68/OIS_fec!C$68)</f>
        <v>0.34187196435086387</v>
      </c>
      <c r="D106" s="348">
        <f>IF(D$68=0,0,D$68/OIS_fec!D$68)</f>
        <v>0.33956207407289585</v>
      </c>
      <c r="E106" s="348">
        <f>IF(E$68=0,0,E$68/OIS_fec!E$68)</f>
        <v>0.33982016891493844</v>
      </c>
      <c r="F106" s="348">
        <f>IF(F$68=0,0,F$68/OIS_fec!F$68)</f>
        <v>0.33868690346434366</v>
      </c>
      <c r="G106" s="348">
        <f>IF(G$68=0,0,G$68/OIS_fec!G$68)</f>
        <v>0.33870101804469621</v>
      </c>
      <c r="H106" s="348">
        <f>IF(H$68=0,0,H$68/OIS_fec!H$68)</f>
        <v>0.34017460992411525</v>
      </c>
      <c r="I106" s="348">
        <f>IF(I$68=0,0,I$68/OIS_fec!I$68)</f>
        <v>0.33924357097571306</v>
      </c>
      <c r="J106" s="348">
        <f>IF(J$68=0,0,J$68/OIS_fec!J$68)</f>
        <v>0.3426876827322704</v>
      </c>
      <c r="K106" s="348">
        <f>IF(K$68=0,0,K$68/OIS_fec!K$68)</f>
        <v>0.33953879131053538</v>
      </c>
      <c r="L106" s="348">
        <f>IF(L$68=0,0,L$68/OIS_fec!L$68)</f>
        <v>0.34041995908919331</v>
      </c>
      <c r="M106" s="348">
        <f>IF(M$68=0,0,M$68/OIS_fec!M$68)</f>
        <v>0.33962725789624543</v>
      </c>
      <c r="N106" s="348">
        <f>IF(N$68=0,0,N$68/OIS_fec!N$68)</f>
        <v>0.3387567490349061</v>
      </c>
      <c r="O106" s="348">
        <f>IF(O$68=0,0,O$68/OIS_fec!O$68)</f>
        <v>0.34843379942511121</v>
      </c>
      <c r="P106" s="348">
        <f>IF(P$68=0,0,P$68/OIS_fec!P$68)</f>
        <v>0.34513382996080494</v>
      </c>
      <c r="Q106" s="348">
        <f>IF(Q$68=0,0,Q$68/OIS_fec!Q$68)</f>
        <v>0.34125757819421182</v>
      </c>
      <c r="R106" s="348">
        <f>IF(R$68=0,0,R$68/OIS_fec!R$68)</f>
        <v>0.34198433903377073</v>
      </c>
      <c r="S106" s="348">
        <f>IF(S$68=0,0,S$68/OIS_fec!S$68)</f>
        <v>0.34412497982867996</v>
      </c>
      <c r="T106" s="348">
        <f>IF(T$68=0,0,T$68/OIS_fec!T$68)</f>
        <v>0.34488794668263117</v>
      </c>
      <c r="U106" s="348">
        <f>IF(U$68=0,0,U$68/OIS_fec!U$68)</f>
        <v>0.35286761332306865</v>
      </c>
      <c r="V106" s="348">
        <f>IF(V$68=0,0,V$68/OIS_fec!V$68)</f>
        <v>0.35525375291239553</v>
      </c>
      <c r="W106" s="348">
        <f>IF(W$68=0,0,W$68/OIS_fec!W$68)</f>
        <v>0.3520354582336363</v>
      </c>
      <c r="X106" s="348">
        <f>IF(X$68=0,0,X$68/OIS_fec!X$68)</f>
        <v>0.34659113137000658</v>
      </c>
      <c r="Y106" s="348">
        <f>IF(Y$68=0,0,Y$68/OIS_fec!Y$68)</f>
        <v>0.34033858089564056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0.53298505418437092</v>
      </c>
      <c r="C107" s="333">
        <f>IF(C$69=0,0,C$69/OIS_fec!C$69)</f>
        <v>0.53609711367844703</v>
      </c>
      <c r="D107" s="333">
        <f>IF(D$69=0,0,D$69/OIS_fec!D$69)</f>
        <v>0.54003390644669846</v>
      </c>
      <c r="E107" s="333">
        <f>IF(E$69=0,0,E$69/OIS_fec!E$69)</f>
        <v>0.54001977524567768</v>
      </c>
      <c r="F107" s="333">
        <f>IF(F$69=0,0,F$69/OIS_fec!F$69)</f>
        <v>0.53967432674477422</v>
      </c>
      <c r="G107" s="333">
        <f>IF(G$69=0,0,G$69/OIS_fec!G$69)</f>
        <v>0.53768313510432775</v>
      </c>
      <c r="H107" s="333">
        <f>IF(H$69=0,0,H$69/OIS_fec!H$69)</f>
        <v>0.53640374379029432</v>
      </c>
      <c r="I107" s="333">
        <f>IF(I$69=0,0,I$69/OIS_fec!I$69)</f>
        <v>0.53904684203653674</v>
      </c>
      <c r="J107" s="333">
        <f>IF(J$69=0,0,J$69/OIS_fec!J$69)</f>
        <v>0.52235558529014614</v>
      </c>
      <c r="K107" s="333">
        <f>IF(K$69=0,0,K$69/OIS_fec!K$69)</f>
        <v>0.51962940431261329</v>
      </c>
      <c r="L107" s="333">
        <f>IF(L$69=0,0,L$69/OIS_fec!L$69)</f>
        <v>0.52824814983113222</v>
      </c>
      <c r="M107" s="333">
        <f>IF(M$69=0,0,M$69/OIS_fec!M$69)</f>
        <v>0.52873982730838698</v>
      </c>
      <c r="N107" s="333">
        <f>IF(N$69=0,0,N$69/OIS_fec!N$69)</f>
        <v>0.52988401632962323</v>
      </c>
      <c r="O107" s="333">
        <f>IF(O$69=0,0,O$69/OIS_fec!O$69)</f>
        <v>0.53667616285449404</v>
      </c>
      <c r="P107" s="333">
        <f>IF(P$69=0,0,P$69/OIS_fec!P$69)</f>
        <v>0.53365245832713915</v>
      </c>
      <c r="Q107" s="333">
        <f>IF(Q$69=0,0,Q$69/OIS_fec!Q$69)</f>
        <v>0.53497451675350816</v>
      </c>
      <c r="R107" s="333">
        <f>IF(R$69=0,0,R$69/OIS_fec!R$69)</f>
        <v>0.54085623052120457</v>
      </c>
      <c r="S107" s="333">
        <f>IF(S$69=0,0,S$69/OIS_fec!S$69)</f>
        <v>0.54443780593069036</v>
      </c>
      <c r="T107" s="333">
        <f>IF(T$69=0,0,T$69/OIS_fec!T$69)</f>
        <v>0.54558698539705774</v>
      </c>
      <c r="U107" s="333">
        <f>IF(U$69=0,0,U$69/OIS_fec!U$69)</f>
        <v>0.5424045990009505</v>
      </c>
      <c r="V107" s="333">
        <f>IF(V$69=0,0,V$69/OIS_fec!V$69)</f>
        <v>0.54219829740361658</v>
      </c>
      <c r="W107" s="333">
        <f>IF(W$69=0,0,W$69/OIS_fec!W$69)</f>
        <v>0.54786545998939717</v>
      </c>
      <c r="X107" s="333">
        <f>IF(X$69=0,0,X$69/OIS_fec!X$69)</f>
        <v>0.54695442105689118</v>
      </c>
      <c r="Y107" s="333">
        <f>IF(Y$69=0,0,Y$69/OIS_fec!Y$69)</f>
        <v>0.54342858699219787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LV: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61.642212122805851</v>
      </c>
      <c r="C5" s="223">
        <v>59.79739224285855</v>
      </c>
      <c r="D5" s="223">
        <v>74.368214042428903</v>
      </c>
      <c r="E5" s="223">
        <v>73.493505261681818</v>
      </c>
      <c r="F5" s="223">
        <v>87.736167983539218</v>
      </c>
      <c r="G5" s="223">
        <v>85.770961462130842</v>
      </c>
      <c r="H5" s="223">
        <v>112.93771346249861</v>
      </c>
      <c r="I5" s="223">
        <v>156.91562234257239</v>
      </c>
      <c r="J5" s="223">
        <v>116.13391411259811</v>
      </c>
      <c r="K5" s="223">
        <v>97.821626043651051</v>
      </c>
      <c r="L5" s="223">
        <v>94.155305351705053</v>
      </c>
      <c r="M5" s="223">
        <v>134.87487655242629</v>
      </c>
      <c r="N5" s="223">
        <v>155.5870621915997</v>
      </c>
      <c r="O5" s="223">
        <v>136.8458769489333</v>
      </c>
      <c r="P5" s="223">
        <v>108.39778311452839</v>
      </c>
      <c r="Q5" s="223">
        <v>97.661605251454034</v>
      </c>
      <c r="R5" s="223">
        <v>98.050136762479255</v>
      </c>
      <c r="S5" s="223">
        <v>90.335983481608338</v>
      </c>
      <c r="T5" s="223">
        <v>85.79444874894628</v>
      </c>
      <c r="U5" s="223">
        <v>78.792609651111576</v>
      </c>
      <c r="V5" s="223">
        <v>87.611862067556473</v>
      </c>
      <c r="W5" s="223">
        <v>85.099637664798138</v>
      </c>
      <c r="X5" s="223">
        <v>91.749359277896019</v>
      </c>
      <c r="Y5" s="223">
        <v>94.120729394940696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0.60774064257072136</v>
      </c>
      <c r="C10" s="260">
        <v>0.67784021156702512</v>
      </c>
      <c r="D10" s="260">
        <v>0.8391509111889639</v>
      </c>
      <c r="E10" s="260">
        <v>0.97617058755364905</v>
      </c>
      <c r="F10" s="260">
        <v>1.0733988629859079</v>
      </c>
      <c r="G10" s="260">
        <v>0.99826975328217826</v>
      </c>
      <c r="H10" s="260">
        <v>1.339347500166316</v>
      </c>
      <c r="I10" s="260">
        <v>2.0002455989464112</v>
      </c>
      <c r="J10" s="260">
        <v>1.206030407433176</v>
      </c>
      <c r="K10" s="260">
        <v>0.82905279244048269</v>
      </c>
      <c r="L10" s="260">
        <v>0.85281435154270024</v>
      </c>
      <c r="M10" s="260">
        <v>1.6625129435729531</v>
      </c>
      <c r="N10" s="260">
        <v>2.2686270154662571</v>
      </c>
      <c r="O10" s="260">
        <v>1.917546894640634</v>
      </c>
      <c r="P10" s="260">
        <v>1.26183733602098</v>
      </c>
      <c r="Q10" s="260">
        <v>1.054745252518692</v>
      </c>
      <c r="R10" s="260">
        <v>1.0731660196536581</v>
      </c>
      <c r="S10" s="260">
        <v>0.76637090713304046</v>
      </c>
      <c r="T10" s="260">
        <v>0.70548224217847166</v>
      </c>
      <c r="U10" s="260">
        <v>0.51986806243700978</v>
      </c>
      <c r="V10" s="260">
        <v>0.82597322551093533</v>
      </c>
      <c r="W10" s="260">
        <v>0.88184821506206446</v>
      </c>
      <c r="X10" s="260">
        <v>0.90709351703334029</v>
      </c>
      <c r="Y10" s="260">
        <v>0.93475783175829574</v>
      </c>
      <c r="DA10" s="68" t="s">
        <v>3190</v>
      </c>
    </row>
    <row r="11" spans="1:105" ht="12" customHeight="1" x14ac:dyDescent="0.25">
      <c r="A11" s="37" t="s">
        <v>159</v>
      </c>
      <c r="B11" s="226">
        <v>0.14211900821786769</v>
      </c>
      <c r="C11" s="226">
        <v>0.18266433038243299</v>
      </c>
      <c r="D11" s="226">
        <v>0.1833020632997969</v>
      </c>
      <c r="E11" s="226">
        <v>0.13189988751347939</v>
      </c>
      <c r="F11" s="226">
        <v>0.20422319515014989</v>
      </c>
      <c r="G11" s="226">
        <v>0.2725874076750775</v>
      </c>
      <c r="H11" s="226">
        <v>0.37240753967920392</v>
      </c>
      <c r="I11" s="226">
        <v>0.94276683583687126</v>
      </c>
      <c r="J11" s="226">
        <v>0.45493042997108768</v>
      </c>
      <c r="K11" s="226">
        <v>0.31647522998038519</v>
      </c>
      <c r="L11" s="226">
        <v>0.18744673741848039</v>
      </c>
      <c r="M11" s="226">
        <v>0.61952342744348854</v>
      </c>
      <c r="N11" s="226">
        <v>0.84981780415960884</v>
      </c>
      <c r="O11" s="226">
        <v>0.91118317785404668</v>
      </c>
      <c r="P11" s="226">
        <v>0.59295187574911856</v>
      </c>
      <c r="Q11" s="226">
        <v>0.40891560370695879</v>
      </c>
      <c r="R11" s="226">
        <v>0.48761505974200398</v>
      </c>
      <c r="S11" s="226">
        <v>0.41974859583583263</v>
      </c>
      <c r="T11" s="226">
        <v>0.31663336005644438</v>
      </c>
      <c r="U11" s="226">
        <v>0.26831469074533748</v>
      </c>
      <c r="V11" s="226">
        <v>0.46450333362443752</v>
      </c>
      <c r="W11" s="226">
        <v>0.37012488916507108</v>
      </c>
      <c r="X11" s="226">
        <v>0.62742679916710242</v>
      </c>
      <c r="Y11" s="226">
        <v>0.55083230927721383</v>
      </c>
      <c r="DA11" s="69" t="s">
        <v>3191</v>
      </c>
    </row>
    <row r="12" spans="1:105" ht="12" customHeight="1" x14ac:dyDescent="0.25">
      <c r="A12" s="37" t="s">
        <v>35</v>
      </c>
      <c r="B12" s="226">
        <v>0.46562163435285359</v>
      </c>
      <c r="C12" s="226">
        <v>0.49517588118459199</v>
      </c>
      <c r="D12" s="226">
        <v>0.65584884788916697</v>
      </c>
      <c r="E12" s="226">
        <v>0.84427070004016969</v>
      </c>
      <c r="F12" s="226">
        <v>0.86917566783575806</v>
      </c>
      <c r="G12" s="226">
        <v>0.72568234560710065</v>
      </c>
      <c r="H12" s="226">
        <v>0.96693996048711206</v>
      </c>
      <c r="I12" s="226">
        <v>1.0574787631095399</v>
      </c>
      <c r="J12" s="226">
        <v>0.75109997746208823</v>
      </c>
      <c r="K12" s="226">
        <v>0.51257756246009745</v>
      </c>
      <c r="L12" s="226">
        <v>0.66536761412421985</v>
      </c>
      <c r="M12" s="226">
        <v>1.042989516129464</v>
      </c>
      <c r="N12" s="226">
        <v>1.4188092113066479</v>
      </c>
      <c r="O12" s="226">
        <v>1.0063637167865871</v>
      </c>
      <c r="P12" s="226">
        <v>0.6688854602718618</v>
      </c>
      <c r="Q12" s="226">
        <v>0.6458296488117331</v>
      </c>
      <c r="R12" s="226">
        <v>0.58555095991165373</v>
      </c>
      <c r="S12" s="226">
        <v>0.34662231129720777</v>
      </c>
      <c r="T12" s="226">
        <v>0.38884888212202717</v>
      </c>
      <c r="U12" s="226">
        <v>0.25155337169167241</v>
      </c>
      <c r="V12" s="226">
        <v>0.36146989188649781</v>
      </c>
      <c r="W12" s="226">
        <v>0.51172332589699332</v>
      </c>
      <c r="X12" s="226">
        <v>0.27966671786623792</v>
      </c>
      <c r="Y12" s="226">
        <v>0.38392552248108192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6.3140081844577356</v>
      </c>
      <c r="C16" s="261">
        <v>9.4628677426919356</v>
      </c>
      <c r="D16" s="261">
        <v>10.71596820657841</v>
      </c>
      <c r="E16" s="261">
        <v>8.1392505558319961</v>
      </c>
      <c r="F16" s="261">
        <v>12.20830368419851</v>
      </c>
      <c r="G16" s="261">
        <v>10.81934369556336</v>
      </c>
      <c r="H16" s="261">
        <v>10.56148071815104</v>
      </c>
      <c r="I16" s="261">
        <v>15.90926866403186</v>
      </c>
      <c r="J16" s="261">
        <v>13.16653298271665</v>
      </c>
      <c r="K16" s="261">
        <v>12.908593486376491</v>
      </c>
      <c r="L16" s="261">
        <v>11.799888872206489</v>
      </c>
      <c r="M16" s="261">
        <v>18.16380126905857</v>
      </c>
      <c r="N16" s="261">
        <v>19.16798611676996</v>
      </c>
      <c r="O16" s="261">
        <v>14.7154133475881</v>
      </c>
      <c r="P16" s="261">
        <v>12.000851157055489</v>
      </c>
      <c r="Q16" s="261">
        <v>10.84906576443106</v>
      </c>
      <c r="R16" s="261">
        <v>9.9407087052379417</v>
      </c>
      <c r="S16" s="261">
        <v>8.2832901178944418</v>
      </c>
      <c r="T16" s="261">
        <v>6.7227789884812426</v>
      </c>
      <c r="U16" s="261">
        <v>7.5792965971518349</v>
      </c>
      <c r="V16" s="261">
        <v>6.7544483149842502</v>
      </c>
      <c r="W16" s="261">
        <v>7.289553234347327</v>
      </c>
      <c r="X16" s="261">
        <v>8.1843538338064796</v>
      </c>
      <c r="Y16" s="261">
        <v>8.9379003586302854</v>
      </c>
      <c r="DA16" s="70" t="s">
        <v>3196</v>
      </c>
    </row>
    <row r="17" spans="1:105" ht="12" customHeight="1" x14ac:dyDescent="0.25">
      <c r="A17" s="46" t="s">
        <v>28</v>
      </c>
      <c r="B17" s="229">
        <v>1.223735733431774</v>
      </c>
      <c r="C17" s="229">
        <v>0.48937585052684413</v>
      </c>
      <c r="D17" s="229">
        <v>0.52417216362085495</v>
      </c>
      <c r="E17" s="229">
        <v>0.52820733169519185</v>
      </c>
      <c r="F17" s="229">
        <v>0.43968198681316217</v>
      </c>
      <c r="G17" s="229">
        <v>0.45243873060899398</v>
      </c>
      <c r="H17" s="229">
        <v>0.54871654605102949</v>
      </c>
      <c r="I17" s="229">
        <v>0.91034936633736496</v>
      </c>
      <c r="J17" s="229">
        <v>0.50796761354124254</v>
      </c>
      <c r="K17" s="229">
        <v>0</v>
      </c>
      <c r="L17" s="229">
        <v>0.24039117254250381</v>
      </c>
      <c r="M17" s="229">
        <v>0.30193401915613832</v>
      </c>
      <c r="N17" s="229">
        <v>0.27693891787818248</v>
      </c>
      <c r="O17" s="229">
        <v>0.2080403188409756</v>
      </c>
      <c r="P17" s="229">
        <v>0.38128339331311673</v>
      </c>
      <c r="Q17" s="229">
        <v>0.18094027382226441</v>
      </c>
      <c r="R17" s="229">
        <v>0.34408013461334003</v>
      </c>
      <c r="S17" s="229">
        <v>0.19409801027793569</v>
      </c>
      <c r="T17" s="229">
        <v>0.14120927835060229</v>
      </c>
      <c r="U17" s="229">
        <v>7.1419805291786015E-2</v>
      </c>
      <c r="V17" s="229">
        <v>5.2448676680605523E-2</v>
      </c>
      <c r="W17" s="229">
        <v>6.9934915836091571E-2</v>
      </c>
      <c r="X17" s="229">
        <v>7.1543917623370007E-2</v>
      </c>
      <c r="Y17" s="229">
        <v>3.8501898093163969E-2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0.83786131437168443</v>
      </c>
      <c r="C19" s="229">
        <v>0</v>
      </c>
      <c r="D19" s="229">
        <v>0</v>
      </c>
      <c r="E19" s="229">
        <v>0</v>
      </c>
      <c r="F19" s="229">
        <v>0.61803909171557192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0.35151088050365881</v>
      </c>
      <c r="N19" s="229">
        <v>0.32241164192481953</v>
      </c>
      <c r="O19" s="229">
        <v>0.25719813859895491</v>
      </c>
      <c r="P19" s="229">
        <v>0.33590152509294369</v>
      </c>
      <c r="Q19" s="229">
        <v>0.3281876482246639</v>
      </c>
      <c r="R19" s="229">
        <v>0.58675593591239705</v>
      </c>
      <c r="S19" s="229">
        <v>1.106391938371055</v>
      </c>
      <c r="T19" s="229">
        <v>0.67586375719779346</v>
      </c>
      <c r="U19" s="229">
        <v>0.43581607795417321</v>
      </c>
      <c r="V19" s="229">
        <v>0.72684954917080768</v>
      </c>
      <c r="W19" s="229">
        <v>0.78575877555274265</v>
      </c>
      <c r="X19" s="229">
        <v>0.89615173851013452</v>
      </c>
      <c r="Y19" s="229">
        <v>1.191329843514084</v>
      </c>
      <c r="DA19" s="73" t="s">
        <v>3199</v>
      </c>
    </row>
    <row r="20" spans="1:105" ht="12" customHeight="1" x14ac:dyDescent="0.25">
      <c r="A20" s="46" t="s">
        <v>159</v>
      </c>
      <c r="B20" s="229">
        <v>0.66383022593597996</v>
      </c>
      <c r="C20" s="229">
        <v>1.410580699329659</v>
      </c>
      <c r="D20" s="229">
        <v>0.84412395200202017</v>
      </c>
      <c r="E20" s="229">
        <v>0.88715037279495768</v>
      </c>
      <c r="F20" s="229">
        <v>0.65994843134272085</v>
      </c>
      <c r="G20" s="229">
        <v>1.2766894293172719</v>
      </c>
      <c r="H20" s="229">
        <v>1.892520191742959</v>
      </c>
      <c r="I20" s="229">
        <v>5.2947583164379832</v>
      </c>
      <c r="J20" s="229">
        <v>3.9915442954862042</v>
      </c>
      <c r="K20" s="229">
        <v>2.7026457297865778</v>
      </c>
      <c r="L20" s="229">
        <v>1.621366677596348</v>
      </c>
      <c r="M20" s="229">
        <v>3.977059252747785</v>
      </c>
      <c r="N20" s="229">
        <v>4.7767771204414577</v>
      </c>
      <c r="O20" s="229">
        <v>5.5962398160053928</v>
      </c>
      <c r="P20" s="229">
        <v>3.6395574978381031</v>
      </c>
      <c r="Q20" s="229">
        <v>2.837339505948167</v>
      </c>
      <c r="R20" s="229">
        <v>2.3244656787801339</v>
      </c>
      <c r="S20" s="229">
        <v>3.2388918511259899</v>
      </c>
      <c r="T20" s="229">
        <v>2.1820319498154772</v>
      </c>
      <c r="U20" s="229">
        <v>2.962699534831096</v>
      </c>
      <c r="V20" s="229">
        <v>3.086463314719472</v>
      </c>
      <c r="W20" s="229">
        <v>2.55347549233056</v>
      </c>
      <c r="X20" s="229">
        <v>4.4692611259341346</v>
      </c>
      <c r="Y20" s="229">
        <v>3.86142355120495</v>
      </c>
      <c r="DA20" s="73" t="s">
        <v>3200</v>
      </c>
    </row>
    <row r="21" spans="1:105" ht="12" customHeight="1" x14ac:dyDescent="0.25">
      <c r="A21" s="46" t="s">
        <v>32</v>
      </c>
      <c r="B21" s="229">
        <v>0.46380949999468002</v>
      </c>
      <c r="C21" s="229">
        <v>0.12828016495577629</v>
      </c>
      <c r="D21" s="229">
        <v>0.17006917885852971</v>
      </c>
      <c r="E21" s="229">
        <v>0.21406097100456101</v>
      </c>
      <c r="F21" s="229">
        <v>0.10124261428565021</v>
      </c>
      <c r="G21" s="229">
        <v>0.11730237557803321</v>
      </c>
      <c r="H21" s="229">
        <v>0.19136832982786761</v>
      </c>
      <c r="I21" s="229">
        <v>0.31145008422953319</v>
      </c>
      <c r="J21" s="229">
        <v>0</v>
      </c>
      <c r="K21" s="229">
        <v>0</v>
      </c>
      <c r="L21" s="229">
        <v>0.30605424416256299</v>
      </c>
      <c r="M21" s="229">
        <v>0.38440757637827949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3.1218495693157568E-2</v>
      </c>
      <c r="T21" s="229">
        <v>6.7452022868348289E-3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3201</v>
      </c>
    </row>
    <row r="22" spans="1:105" ht="12" customHeight="1" x14ac:dyDescent="0.25">
      <c r="A22" s="46" t="s">
        <v>33</v>
      </c>
      <c r="B22" s="229">
        <v>0</v>
      </c>
      <c r="C22" s="229">
        <v>3.0053293200938911</v>
      </c>
      <c r="D22" s="229">
        <v>3.0491445601101752</v>
      </c>
      <c r="E22" s="229">
        <v>0</v>
      </c>
      <c r="F22" s="229">
        <v>5.7608906398559911</v>
      </c>
      <c r="G22" s="229">
        <v>5.3888198400578684</v>
      </c>
      <c r="H22" s="229">
        <v>3.0471487200516298</v>
      </c>
      <c r="I22" s="229">
        <v>3.04714872005006</v>
      </c>
      <c r="J22" s="229">
        <v>3.047148720097189</v>
      </c>
      <c r="K22" s="229">
        <v>5.9387457601377074</v>
      </c>
      <c r="L22" s="229">
        <v>2.962580760056055</v>
      </c>
      <c r="M22" s="229">
        <v>5.486455440073537</v>
      </c>
      <c r="N22" s="229">
        <v>5.4371098800608664</v>
      </c>
      <c r="O22" s="229">
        <v>3.0471487200481229</v>
      </c>
      <c r="P22" s="229">
        <v>3.0471487200566898</v>
      </c>
      <c r="Q22" s="229">
        <v>3.0471487201017808</v>
      </c>
      <c r="R22" s="229">
        <v>3.047148720078642</v>
      </c>
      <c r="S22" s="229">
        <v>1.1224706764125341</v>
      </c>
      <c r="T22" s="229">
        <v>1.817820103700253</v>
      </c>
      <c r="U22" s="229">
        <v>2.2522787897997931</v>
      </c>
      <c r="V22" s="229">
        <v>0.62143096669298226</v>
      </c>
      <c r="W22" s="229">
        <v>0.77136550971308315</v>
      </c>
      <c r="X22" s="229">
        <v>0.98021279400574224</v>
      </c>
      <c r="Y22" s="229">
        <v>1.3821250740213351</v>
      </c>
      <c r="DA22" s="73" t="s">
        <v>3202</v>
      </c>
    </row>
    <row r="23" spans="1:105" ht="12" customHeight="1" x14ac:dyDescent="0.25">
      <c r="A23" s="46" t="s">
        <v>35</v>
      </c>
      <c r="B23" s="229">
        <v>3.1247714107236169</v>
      </c>
      <c r="C23" s="229">
        <v>4.4293017077857666</v>
      </c>
      <c r="D23" s="229">
        <v>6.1284583519868274</v>
      </c>
      <c r="E23" s="229">
        <v>6.509831880337285</v>
      </c>
      <c r="F23" s="229">
        <v>4.6285009201854166</v>
      </c>
      <c r="G23" s="229">
        <v>3.584093320001192</v>
      </c>
      <c r="H23" s="229">
        <v>4.8817269304775559</v>
      </c>
      <c r="I23" s="229">
        <v>6.3455621769769159</v>
      </c>
      <c r="J23" s="229">
        <v>5.6198723535920143</v>
      </c>
      <c r="K23" s="229">
        <v>4.2672019964522043</v>
      </c>
      <c r="L23" s="229">
        <v>6.6694960178490232</v>
      </c>
      <c r="M23" s="229">
        <v>7.66243410019917</v>
      </c>
      <c r="N23" s="229">
        <v>8.3547485564646333</v>
      </c>
      <c r="O23" s="229">
        <v>5.6067863540946554</v>
      </c>
      <c r="P23" s="229">
        <v>4.5969600207546346</v>
      </c>
      <c r="Q23" s="229">
        <v>4.4554496163341817</v>
      </c>
      <c r="R23" s="229">
        <v>3.638258235853427</v>
      </c>
      <c r="S23" s="229">
        <v>2.5902191460137689</v>
      </c>
      <c r="T23" s="229">
        <v>1.8991086971302831</v>
      </c>
      <c r="U23" s="229">
        <v>1.8570823892749859</v>
      </c>
      <c r="V23" s="229">
        <v>2.267255807720383</v>
      </c>
      <c r="W23" s="229">
        <v>3.1090185409148501</v>
      </c>
      <c r="X23" s="229">
        <v>1.767184257733099</v>
      </c>
      <c r="Y23" s="229">
        <v>2.464519991796752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35.313556947911998</v>
      </c>
      <c r="C27" s="261">
        <f t="shared" si="0"/>
        <v>31.92663132830873</v>
      </c>
      <c r="D27" s="261">
        <f t="shared" si="0"/>
        <v>39.449061596401378</v>
      </c>
      <c r="E27" s="261">
        <f t="shared" si="0"/>
        <v>41.405337990709157</v>
      </c>
      <c r="F27" s="261">
        <f t="shared" si="0"/>
        <v>47.364527655309089</v>
      </c>
      <c r="G27" s="261">
        <f t="shared" si="0"/>
        <v>47.169970401517382</v>
      </c>
      <c r="H27" s="261">
        <f t="shared" si="0"/>
        <v>63.541131838818252</v>
      </c>
      <c r="I27" s="261">
        <f t="shared" si="0"/>
        <v>82.978561576957901</v>
      </c>
      <c r="J27" s="261">
        <f t="shared" si="0"/>
        <v>60.759304035250167</v>
      </c>
      <c r="K27" s="261">
        <f t="shared" si="0"/>
        <v>48.759339762051169</v>
      </c>
      <c r="L27" s="261">
        <f t="shared" si="0"/>
        <v>50.146871411049162</v>
      </c>
      <c r="M27" s="261">
        <f t="shared" si="0"/>
        <v>68.239229316268776</v>
      </c>
      <c r="N27" s="261">
        <f t="shared" si="0"/>
        <v>79.826612194248256</v>
      </c>
      <c r="O27" s="261">
        <f t="shared" si="0"/>
        <v>70.944577174522266</v>
      </c>
      <c r="P27" s="261">
        <f t="shared" si="0"/>
        <v>56.683507723573477</v>
      </c>
      <c r="Q27" s="261">
        <f t="shared" si="0"/>
        <v>50.697440189878861</v>
      </c>
      <c r="R27" s="261">
        <f t="shared" si="0"/>
        <v>51.986171624086467</v>
      </c>
      <c r="S27" s="261">
        <f t="shared" si="0"/>
        <v>48.068710204433167</v>
      </c>
      <c r="T27" s="261">
        <f t="shared" si="0"/>
        <v>47.469668256837203</v>
      </c>
      <c r="U27" s="261">
        <f t="shared" si="0"/>
        <v>42.538117578901073</v>
      </c>
      <c r="V27" s="261">
        <f t="shared" si="0"/>
        <v>47.988896744702323</v>
      </c>
      <c r="W27" s="261">
        <f t="shared" si="0"/>
        <v>46.97174343925785</v>
      </c>
      <c r="X27" s="261">
        <f t="shared" si="0"/>
        <v>47.98808342115796</v>
      </c>
      <c r="Y27" s="261">
        <f t="shared" si="0"/>
        <v>49.820062771644629</v>
      </c>
      <c r="DA27" s="70"/>
    </row>
    <row r="28" spans="1:105" ht="12" customHeight="1" x14ac:dyDescent="0.25">
      <c r="A28" s="60" t="s">
        <v>3070</v>
      </c>
      <c r="B28" s="262">
        <v>35.313556947911998</v>
      </c>
      <c r="C28" s="262">
        <v>31.92663132830873</v>
      </c>
      <c r="D28" s="262">
        <v>39.449061596401378</v>
      </c>
      <c r="E28" s="262">
        <v>41.405337990709157</v>
      </c>
      <c r="F28" s="262">
        <v>47.364527655309089</v>
      </c>
      <c r="G28" s="262">
        <v>47.169970401517382</v>
      </c>
      <c r="H28" s="262">
        <v>63.541131838818252</v>
      </c>
      <c r="I28" s="262">
        <v>82.978561576957901</v>
      </c>
      <c r="J28" s="262">
        <v>60.759304035250167</v>
      </c>
      <c r="K28" s="262">
        <v>48.759339762051169</v>
      </c>
      <c r="L28" s="262">
        <v>50.146871411049162</v>
      </c>
      <c r="M28" s="262">
        <v>68.239229316268776</v>
      </c>
      <c r="N28" s="262">
        <v>79.826612194248256</v>
      </c>
      <c r="O28" s="262">
        <v>70.944577174522266</v>
      </c>
      <c r="P28" s="262">
        <v>56.683507723573477</v>
      </c>
      <c r="Q28" s="262">
        <v>50.697440189878861</v>
      </c>
      <c r="R28" s="262">
        <v>51.986171624086467</v>
      </c>
      <c r="S28" s="262">
        <v>48.068710204433167</v>
      </c>
      <c r="T28" s="262">
        <v>47.469668256837203</v>
      </c>
      <c r="U28" s="262">
        <v>42.538117578901073</v>
      </c>
      <c r="V28" s="262">
        <v>47.988896744702323</v>
      </c>
      <c r="W28" s="262">
        <v>46.97174343925785</v>
      </c>
      <c r="X28" s="262">
        <v>47.98808342115796</v>
      </c>
      <c r="Y28" s="262">
        <v>49.820062771644629</v>
      </c>
      <c r="DA28" s="72" t="s">
        <v>3207</v>
      </c>
    </row>
    <row r="29" spans="1:105" ht="12" customHeight="1" x14ac:dyDescent="0.25">
      <c r="A29" s="59" t="s">
        <v>28</v>
      </c>
      <c r="B29" s="230">
        <v>6.2372061069155231</v>
      </c>
      <c r="C29" s="230">
        <v>4.7285841504024821</v>
      </c>
      <c r="D29" s="230">
        <v>4.6937878370254964</v>
      </c>
      <c r="E29" s="230">
        <v>4.408366728417473</v>
      </c>
      <c r="F29" s="230">
        <v>4.496892073537385</v>
      </c>
      <c r="G29" s="230">
        <v>4.4841353295281312</v>
      </c>
      <c r="H29" s="230">
        <v>4.3878575139770781</v>
      </c>
      <c r="I29" s="230">
        <v>3.6901169198832791</v>
      </c>
      <c r="J29" s="230">
        <v>1.623967381253105</v>
      </c>
      <c r="K29" s="230">
        <v>0</v>
      </c>
      <c r="L29" s="230">
        <v>2.2278958572499858</v>
      </c>
      <c r="M29" s="230">
        <v>2.1663530106241931</v>
      </c>
      <c r="N29" s="230">
        <v>2.1913481118967941</v>
      </c>
      <c r="O29" s="230">
        <v>2.1163126272512369</v>
      </c>
      <c r="P29" s="230">
        <v>3.0069401584060569</v>
      </c>
      <c r="Q29" s="230">
        <v>0.85652025409136801</v>
      </c>
      <c r="R29" s="230">
        <v>2.8536198657549039</v>
      </c>
      <c r="S29" s="230">
        <v>1.1544142537219391</v>
      </c>
      <c r="T29" s="230">
        <v>1.9429191587962751</v>
      </c>
      <c r="U29" s="230">
        <v>1.2121894446584309</v>
      </c>
      <c r="V29" s="230">
        <v>0.5822026976446496</v>
      </c>
      <c r="W29" s="230">
        <v>0.6725915316737362</v>
      </c>
      <c r="X29" s="230">
        <v>0.74458977719176178</v>
      </c>
      <c r="Y29" s="230">
        <v>0.23898557350534561</v>
      </c>
      <c r="DA29" s="71" t="s">
        <v>3208</v>
      </c>
    </row>
    <row r="30" spans="1:105" ht="12" customHeight="1" x14ac:dyDescent="0.25">
      <c r="A30" s="59" t="s">
        <v>31</v>
      </c>
      <c r="B30" s="230">
        <v>1.632596219321566</v>
      </c>
      <c r="C30" s="230">
        <v>0</v>
      </c>
      <c r="D30" s="230">
        <v>0</v>
      </c>
      <c r="E30" s="230">
        <v>0</v>
      </c>
      <c r="F30" s="230">
        <v>1.8627066920193081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2.522063119533648</v>
      </c>
      <c r="N30" s="230">
        <v>2.5511623581062528</v>
      </c>
      <c r="O30" s="230">
        <v>2.6163758614432311</v>
      </c>
      <c r="P30" s="230">
        <v>2.537672474958518</v>
      </c>
      <c r="Q30" s="230">
        <v>2.545386351867458</v>
      </c>
      <c r="R30" s="230">
        <v>5.1603920642276071</v>
      </c>
      <c r="S30" s="230">
        <v>7.8964717190081029</v>
      </c>
      <c r="T30" s="230">
        <v>6.1923157379957656</v>
      </c>
      <c r="U30" s="230">
        <v>4.1143190897942876</v>
      </c>
      <c r="V30" s="230">
        <v>5.9019553989646862</v>
      </c>
      <c r="W30" s="230">
        <v>5.5318279710059839</v>
      </c>
      <c r="X30" s="230">
        <v>6.174585142354748</v>
      </c>
      <c r="Y30" s="230">
        <v>8.036537691737621</v>
      </c>
      <c r="DA30" s="71" t="s">
        <v>3209</v>
      </c>
    </row>
    <row r="31" spans="1:105" ht="12" customHeight="1" x14ac:dyDescent="0.25">
      <c r="A31" s="59" t="s">
        <v>159</v>
      </c>
      <c r="B31" s="230">
        <v>10.812387824076319</v>
      </c>
      <c r="C31" s="230">
        <v>11.41223115024818</v>
      </c>
      <c r="D31" s="230">
        <v>13.314213065261651</v>
      </c>
      <c r="E31" s="230">
        <v>11.1512263627491</v>
      </c>
      <c r="F31" s="230">
        <v>16.77694245354785</v>
      </c>
      <c r="G31" s="230">
        <v>18.861755470116041</v>
      </c>
      <c r="H31" s="230">
        <v>20.025823524585029</v>
      </c>
      <c r="I31" s="230">
        <v>41.980795317790722</v>
      </c>
      <c r="J31" s="230">
        <v>26.087003316844861</v>
      </c>
      <c r="K31" s="230">
        <v>22.701123450571639</v>
      </c>
      <c r="L31" s="230">
        <v>12.756486166357551</v>
      </c>
      <c r="M31" s="230">
        <v>26.299965568973828</v>
      </c>
      <c r="N31" s="230">
        <v>30.40444065649838</v>
      </c>
      <c r="O31" s="230">
        <v>34.315265728439968</v>
      </c>
      <c r="P31" s="230">
        <v>24.75849437667441</v>
      </c>
      <c r="Q31" s="230">
        <v>19.606083955325168</v>
      </c>
      <c r="R31" s="230">
        <v>20.220925683616748</v>
      </c>
      <c r="S31" s="230">
        <v>21.933024080504449</v>
      </c>
      <c r="T31" s="230">
        <v>18.90213229839371</v>
      </c>
      <c r="U31" s="230">
        <v>18.899910634645291</v>
      </c>
      <c r="V31" s="230">
        <v>20.7283323876031</v>
      </c>
      <c r="W31" s="230">
        <v>16.90674019299864</v>
      </c>
      <c r="X31" s="230">
        <v>27.963111133383041</v>
      </c>
      <c r="Y31" s="230">
        <v>25.019120748181422</v>
      </c>
      <c r="DA31" s="71" t="s">
        <v>3210</v>
      </c>
    </row>
    <row r="32" spans="1:105" ht="12" customHeight="1" x14ac:dyDescent="0.25">
      <c r="A32" s="59" t="s">
        <v>32</v>
      </c>
      <c r="B32" s="230">
        <v>8.9634176205558145</v>
      </c>
      <c r="C32" s="230">
        <v>3.014221755185877</v>
      </c>
      <c r="D32" s="230">
        <v>2.9724327412613589</v>
      </c>
      <c r="E32" s="230">
        <v>2.928440949087328</v>
      </c>
      <c r="F32" s="230">
        <v>3.041259305884795</v>
      </c>
      <c r="G32" s="230">
        <v>3.0251995445212372</v>
      </c>
      <c r="H32" s="230">
        <v>2.9511335902217901</v>
      </c>
      <c r="I32" s="230">
        <v>2.8310518358189469</v>
      </c>
      <c r="J32" s="230">
        <v>0</v>
      </c>
      <c r="K32" s="230">
        <v>0</v>
      </c>
      <c r="L32" s="230">
        <v>2.8364476758937149</v>
      </c>
      <c r="M32" s="230">
        <v>2.7580943436625192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0.19667247033509369</v>
      </c>
      <c r="T32" s="230">
        <v>0.1248364285011957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3211</v>
      </c>
    </row>
    <row r="33" spans="1:105" ht="12" customHeight="1" x14ac:dyDescent="0.25">
      <c r="A33" s="59" t="s">
        <v>35</v>
      </c>
      <c r="B33" s="230">
        <v>7.667949177042777</v>
      </c>
      <c r="C33" s="230">
        <v>12.771594272472189</v>
      </c>
      <c r="D33" s="230">
        <v>18.468627952852881</v>
      </c>
      <c r="E33" s="230">
        <v>22.91730395045526</v>
      </c>
      <c r="F33" s="230">
        <v>21.186727130319749</v>
      </c>
      <c r="G33" s="230">
        <v>20.798880057351969</v>
      </c>
      <c r="H33" s="230">
        <v>36.176317210034341</v>
      </c>
      <c r="I33" s="230">
        <v>34.476597503464951</v>
      </c>
      <c r="J33" s="230">
        <v>33.048333337152187</v>
      </c>
      <c r="K33" s="230">
        <v>26.05821631147953</v>
      </c>
      <c r="L33" s="230">
        <v>32.326041711547923</v>
      </c>
      <c r="M33" s="230">
        <v>34.492753273474591</v>
      </c>
      <c r="N33" s="230">
        <v>44.679661067746821</v>
      </c>
      <c r="O33" s="230">
        <v>31.896622957387819</v>
      </c>
      <c r="P33" s="230">
        <v>26.380400713534499</v>
      </c>
      <c r="Q33" s="230">
        <v>27.689449628594868</v>
      </c>
      <c r="R33" s="230">
        <v>23.75123401048721</v>
      </c>
      <c r="S33" s="230">
        <v>16.88812768086359</v>
      </c>
      <c r="T33" s="230">
        <v>20.30746463315025</v>
      </c>
      <c r="U33" s="230">
        <v>18.311698409803061</v>
      </c>
      <c r="V33" s="230">
        <v>20.776406260489889</v>
      </c>
      <c r="W33" s="230">
        <v>23.86058374357949</v>
      </c>
      <c r="X33" s="230">
        <v>13.10579736822841</v>
      </c>
      <c r="Y33" s="230">
        <v>16.525418758220241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2.1644267671623547</v>
      </c>
      <c r="C35" s="261">
        <f t="shared" si="1"/>
        <v>2.2597523590117676</v>
      </c>
      <c r="D35" s="261">
        <f t="shared" si="1"/>
        <v>2.4404327603297222</v>
      </c>
      <c r="E35" s="261">
        <f t="shared" si="1"/>
        <v>2.8687583715770488</v>
      </c>
      <c r="F35" s="261">
        <f t="shared" si="1"/>
        <v>2.9462948310458881</v>
      </c>
      <c r="G35" s="261">
        <f t="shared" si="1"/>
        <v>2.7099553668778089</v>
      </c>
      <c r="H35" s="261">
        <f t="shared" si="1"/>
        <v>2.7031305548394813</v>
      </c>
      <c r="I35" s="261">
        <f t="shared" si="1"/>
        <v>3.0599730981562674</v>
      </c>
      <c r="J35" s="261">
        <f t="shared" si="1"/>
        <v>2.1165292971942544</v>
      </c>
      <c r="K35" s="261">
        <f t="shared" si="1"/>
        <v>0.9483301076321452</v>
      </c>
      <c r="L35" s="261">
        <f t="shared" si="1"/>
        <v>1.469957136935935</v>
      </c>
      <c r="M35" s="261">
        <f t="shared" si="1"/>
        <v>1.6919723634241906</v>
      </c>
      <c r="N35" s="261">
        <f t="shared" si="1"/>
        <v>2.0790623893820124</v>
      </c>
      <c r="O35" s="261">
        <f t="shared" si="1"/>
        <v>1.8603216871286001</v>
      </c>
      <c r="P35" s="261">
        <f t="shared" si="1"/>
        <v>1.3812639224434737</v>
      </c>
      <c r="Q35" s="261">
        <f t="shared" si="1"/>
        <v>0.94945332258071058</v>
      </c>
      <c r="R35" s="261">
        <f t="shared" si="1"/>
        <v>1.0803405880991437</v>
      </c>
      <c r="S35" s="261">
        <f t="shared" si="1"/>
        <v>0.86677443066761151</v>
      </c>
      <c r="T35" s="261">
        <f t="shared" si="1"/>
        <v>0.89457854625546485</v>
      </c>
      <c r="U35" s="261">
        <f t="shared" si="1"/>
        <v>0.70973920033427051</v>
      </c>
      <c r="V35" s="261">
        <f t="shared" si="1"/>
        <v>0.61440972103449376</v>
      </c>
      <c r="W35" s="261">
        <f t="shared" si="1"/>
        <v>0.65169046175542433</v>
      </c>
      <c r="X35" s="261">
        <f t="shared" si="1"/>
        <v>0.60699008082847439</v>
      </c>
      <c r="Y35" s="261">
        <f t="shared" si="1"/>
        <v>1.0549977290094199</v>
      </c>
      <c r="DA35" s="70"/>
    </row>
    <row r="36" spans="1:105" ht="12" customHeight="1" x14ac:dyDescent="0.25">
      <c r="A36" s="60" t="s">
        <v>3080</v>
      </c>
      <c r="B36" s="262">
        <v>1.3088405555873619</v>
      </c>
      <c r="C36" s="262">
        <v>1.3523096373653709</v>
      </c>
      <c r="D36" s="262">
        <v>1.4324326755972421</v>
      </c>
      <c r="E36" s="262">
        <v>1.833358548381337</v>
      </c>
      <c r="F36" s="262">
        <v>2.071027076813134</v>
      </c>
      <c r="G36" s="262">
        <v>2.0513404000019859</v>
      </c>
      <c r="H36" s="262">
        <v>2.0683904850787602</v>
      </c>
      <c r="I36" s="262">
        <v>2.1966696598232009</v>
      </c>
      <c r="J36" s="262">
        <v>1.513513487277709</v>
      </c>
      <c r="K36" s="262">
        <v>0.65071619691272431</v>
      </c>
      <c r="L36" s="262">
        <v>0.83571646626032792</v>
      </c>
      <c r="M36" s="262">
        <v>1.0315932987499661</v>
      </c>
      <c r="N36" s="262">
        <v>1.3120160039219191</v>
      </c>
      <c r="O36" s="262">
        <v>1.2169812503976261</v>
      </c>
      <c r="P36" s="262">
        <v>0.92446710763549111</v>
      </c>
      <c r="Q36" s="262">
        <v>0.69922740254118698</v>
      </c>
      <c r="R36" s="262">
        <v>0.79410917446758478</v>
      </c>
      <c r="S36" s="262">
        <v>0.68279872197930813</v>
      </c>
      <c r="T36" s="262">
        <v>0.88539512746379656</v>
      </c>
      <c r="U36" s="262">
        <v>0.69691058527252525</v>
      </c>
      <c r="V36" s="262">
        <v>0.58158567399054195</v>
      </c>
      <c r="W36" s="262">
        <v>0.61779335166213634</v>
      </c>
      <c r="X36" s="262">
        <v>0.58019557800889587</v>
      </c>
      <c r="Y36" s="262">
        <v>0.93229492341455744</v>
      </c>
      <c r="DA36" s="72" t="s">
        <v>3214</v>
      </c>
    </row>
    <row r="37" spans="1:105" ht="12" customHeight="1" x14ac:dyDescent="0.25">
      <c r="A37" s="59" t="s">
        <v>28</v>
      </c>
      <c r="B37" s="230">
        <v>0.2149290668071917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0.23626743863025129</v>
      </c>
      <c r="J37" s="230">
        <v>0.23547527028170021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7.1581299239457621E-2</v>
      </c>
      <c r="T37" s="230">
        <v>0.1052174872981025</v>
      </c>
      <c r="U37" s="230">
        <v>9.2190875712522061E-2</v>
      </c>
      <c r="V37" s="230">
        <v>2.775983051335728E-2</v>
      </c>
      <c r="W37" s="230">
        <v>3.5633985669331583E-2</v>
      </c>
      <c r="X37" s="230">
        <v>5.0262850734181588E-2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0.23672645180162691</v>
      </c>
      <c r="C38" s="230">
        <v>0</v>
      </c>
      <c r="D38" s="230">
        <v>0</v>
      </c>
      <c r="E38" s="230">
        <v>0</v>
      </c>
      <c r="F38" s="230">
        <v>0.27009247034279971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2.2464664416273039E-2</v>
      </c>
      <c r="T38" s="230">
        <v>3.1127558971442589E-2</v>
      </c>
      <c r="U38" s="230">
        <v>2.983647611396005E-2</v>
      </c>
      <c r="V38" s="230">
        <v>1.95382626939378E-2</v>
      </c>
      <c r="W38" s="230">
        <v>1.7834896380549671E-2</v>
      </c>
      <c r="X38" s="230">
        <v>4.7757819348126507E-2</v>
      </c>
      <c r="Y38" s="230">
        <v>0.25141712592500109</v>
      </c>
      <c r="DA38" s="71" t="s">
        <v>3216</v>
      </c>
    </row>
    <row r="39" spans="1:105" ht="12" customHeight="1" x14ac:dyDescent="0.25">
      <c r="A39" s="59" t="s">
        <v>159</v>
      </c>
      <c r="B39" s="230">
        <v>0</v>
      </c>
      <c r="C39" s="230">
        <v>0.24915886787391461</v>
      </c>
      <c r="D39" s="230">
        <v>0</v>
      </c>
      <c r="E39" s="230">
        <v>0</v>
      </c>
      <c r="F39" s="230">
        <v>0</v>
      </c>
      <c r="G39" s="230">
        <v>0.30442897830727889</v>
      </c>
      <c r="H39" s="230">
        <v>0.30778254286361773</v>
      </c>
      <c r="I39" s="230">
        <v>0.29188353517873711</v>
      </c>
      <c r="J39" s="230">
        <v>0.28867482866831168</v>
      </c>
      <c r="K39" s="230">
        <v>0</v>
      </c>
      <c r="L39" s="230">
        <v>0</v>
      </c>
      <c r="M39" s="230">
        <v>0</v>
      </c>
      <c r="N39" s="230">
        <v>0.25990984728558109</v>
      </c>
      <c r="O39" s="230">
        <v>0.26860234688317403</v>
      </c>
      <c r="P39" s="230">
        <v>0.27609216390245861</v>
      </c>
      <c r="Q39" s="230">
        <v>0</v>
      </c>
      <c r="R39" s="230">
        <v>0</v>
      </c>
      <c r="S39" s="230">
        <v>0.12010021377115949</v>
      </c>
      <c r="T39" s="230">
        <v>0.15206713513861811</v>
      </c>
      <c r="U39" s="230">
        <v>0.11724290033438339</v>
      </c>
      <c r="V39" s="230">
        <v>0.1042731505866213</v>
      </c>
      <c r="W39" s="230">
        <v>0.1245246614665589</v>
      </c>
      <c r="X39" s="230">
        <v>0.19264815762057161</v>
      </c>
      <c r="Y39" s="230">
        <v>0.2042617649232773</v>
      </c>
      <c r="DA39" s="71" t="s">
        <v>3217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0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8.507715228894255E-3</v>
      </c>
      <c r="T40" s="230">
        <v>9.8963917590816821E-3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3218</v>
      </c>
    </row>
    <row r="41" spans="1:105" ht="12" customHeight="1" x14ac:dyDescent="0.25">
      <c r="A41" s="59" t="s">
        <v>35</v>
      </c>
      <c r="B41" s="230">
        <v>0.85718503697854387</v>
      </c>
      <c r="C41" s="230">
        <v>1.103150769491456</v>
      </c>
      <c r="D41" s="230">
        <v>1.4324326755972421</v>
      </c>
      <c r="E41" s="230">
        <v>1.833358548381337</v>
      </c>
      <c r="F41" s="230">
        <v>1.800934606470334</v>
      </c>
      <c r="G41" s="230">
        <v>1.746911421694707</v>
      </c>
      <c r="H41" s="230">
        <v>1.7606079422151431</v>
      </c>
      <c r="I41" s="230">
        <v>1.668518686014212</v>
      </c>
      <c r="J41" s="230">
        <v>0.98936338832769688</v>
      </c>
      <c r="K41" s="230">
        <v>0.65071619691272431</v>
      </c>
      <c r="L41" s="230">
        <v>0.83571646626032792</v>
      </c>
      <c r="M41" s="230">
        <v>1.0315932987499661</v>
      </c>
      <c r="N41" s="230">
        <v>1.0521061566363381</v>
      </c>
      <c r="O41" s="230">
        <v>0.94837890351445242</v>
      </c>
      <c r="P41" s="230">
        <v>0.6483749437330325</v>
      </c>
      <c r="Q41" s="230">
        <v>0.69922740254118698</v>
      </c>
      <c r="R41" s="230">
        <v>0.79410917446758478</v>
      </c>
      <c r="S41" s="230">
        <v>0.4601448293235238</v>
      </c>
      <c r="T41" s="230">
        <v>0.58708655429655165</v>
      </c>
      <c r="U41" s="230">
        <v>0.45764033311165969</v>
      </c>
      <c r="V41" s="230">
        <v>0.43001443019662561</v>
      </c>
      <c r="W41" s="230">
        <v>0.43979980814569608</v>
      </c>
      <c r="X41" s="230">
        <v>0.28952675030601621</v>
      </c>
      <c r="Y41" s="230">
        <v>0.47661603256627899</v>
      </c>
      <c r="DA41" s="71" t="s">
        <v>3219</v>
      </c>
    </row>
    <row r="42" spans="1:105" ht="12" customHeight="1" x14ac:dyDescent="0.25">
      <c r="A42" s="60" t="s">
        <v>3087</v>
      </c>
      <c r="B42" s="262">
        <v>0.85558621157499259</v>
      </c>
      <c r="C42" s="262">
        <v>0.90744272164639683</v>
      </c>
      <c r="D42" s="262">
        <v>1.0080000847324799</v>
      </c>
      <c r="E42" s="262">
        <v>1.035399823195712</v>
      </c>
      <c r="F42" s="262">
        <v>0.87526775423275394</v>
      </c>
      <c r="G42" s="262">
        <v>0.65861496687582322</v>
      </c>
      <c r="H42" s="262">
        <v>0.63474006976072106</v>
      </c>
      <c r="I42" s="262">
        <v>0.86330343833306666</v>
      </c>
      <c r="J42" s="262">
        <v>0.60301580991654558</v>
      </c>
      <c r="K42" s="262">
        <v>0.29761391071942089</v>
      </c>
      <c r="L42" s="262">
        <v>0.63424067067560697</v>
      </c>
      <c r="M42" s="262">
        <v>0.66037906467422436</v>
      </c>
      <c r="N42" s="262">
        <v>0.76704638546009352</v>
      </c>
      <c r="O42" s="262">
        <v>0.64334043673097396</v>
      </c>
      <c r="P42" s="262">
        <v>0.45679681480798251</v>
      </c>
      <c r="Q42" s="262">
        <v>0.2502259200395236</v>
      </c>
      <c r="R42" s="262">
        <v>0.28623141363155891</v>
      </c>
      <c r="S42" s="262">
        <v>0.1839757086883034</v>
      </c>
      <c r="T42" s="262">
        <v>9.1834187916682783E-3</v>
      </c>
      <c r="U42" s="262">
        <v>1.28286150617453E-2</v>
      </c>
      <c r="V42" s="262">
        <v>3.2824047043951851E-2</v>
      </c>
      <c r="W42" s="262">
        <v>3.3897110093287948E-2</v>
      </c>
      <c r="X42" s="262">
        <v>2.6794502819578531E-2</v>
      </c>
      <c r="Y42" s="262">
        <v>0.12270280559486239</v>
      </c>
      <c r="DA42" s="72" t="s">
        <v>3220</v>
      </c>
    </row>
    <row r="43" spans="1:105" ht="12" customHeight="1" x14ac:dyDescent="0.25">
      <c r="A43" s="64" t="s">
        <v>28</v>
      </c>
      <c r="B43" s="229">
        <v>0.14049866138537401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9.2854422249387891E-2</v>
      </c>
      <c r="J43" s="229">
        <v>9.3818331992295473E-2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1.8747075483917099E-2</v>
      </c>
      <c r="T43" s="229">
        <v>7.0301031091846383E-4</v>
      </c>
      <c r="U43" s="229">
        <v>1.3868229547666911E-3</v>
      </c>
      <c r="V43" s="229">
        <v>1.4327837636540629E-3</v>
      </c>
      <c r="W43" s="229">
        <v>1.819907321996006E-3</v>
      </c>
      <c r="X43" s="229">
        <v>2.2413028370059799E-3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0.15474756433235001</v>
      </c>
      <c r="C45" s="229">
        <v>0</v>
      </c>
      <c r="D45" s="229">
        <v>0</v>
      </c>
      <c r="E45" s="229">
        <v>0</v>
      </c>
      <c r="F45" s="229">
        <v>0.11414782191833681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5.8834746506052386E-3</v>
      </c>
      <c r="T45" s="229">
        <v>2.079786875032257E-4</v>
      </c>
      <c r="U45" s="229">
        <v>4.4882868987182852E-4</v>
      </c>
      <c r="V45" s="229">
        <v>1.008439354282511E-3</v>
      </c>
      <c r="W45" s="229">
        <v>9.1086803511674795E-4</v>
      </c>
      <c r="X45" s="229">
        <v>2.1295993846481521E-3</v>
      </c>
      <c r="Y45" s="229">
        <v>3.2841132714440877E-2</v>
      </c>
      <c r="DA45" s="73" t="s">
        <v>3223</v>
      </c>
    </row>
    <row r="46" spans="1:105" ht="12" customHeight="1" x14ac:dyDescent="0.25">
      <c r="A46" s="64" t="s">
        <v>159</v>
      </c>
      <c r="B46" s="229">
        <v>0</v>
      </c>
      <c r="C46" s="229">
        <v>0.16719351466453569</v>
      </c>
      <c r="D46" s="229">
        <v>0</v>
      </c>
      <c r="E46" s="229">
        <v>0</v>
      </c>
      <c r="F46" s="229">
        <v>0</v>
      </c>
      <c r="G46" s="229">
        <v>9.7741691951123824E-2</v>
      </c>
      <c r="H46" s="229">
        <v>9.4451175509514998E-2</v>
      </c>
      <c r="I46" s="229">
        <v>0.1147118586473741</v>
      </c>
      <c r="J46" s="229">
        <v>0.1150141621301598</v>
      </c>
      <c r="K46" s="229">
        <v>0</v>
      </c>
      <c r="L46" s="229">
        <v>0</v>
      </c>
      <c r="M46" s="229">
        <v>0</v>
      </c>
      <c r="N46" s="229">
        <v>0.1519515831437635</v>
      </c>
      <c r="O46" s="229">
        <v>0.14199294450454811</v>
      </c>
      <c r="P46" s="229">
        <v>0.13642239948012699</v>
      </c>
      <c r="Q46" s="229">
        <v>0</v>
      </c>
      <c r="R46" s="229">
        <v>0</v>
      </c>
      <c r="S46" s="229">
        <v>3.1454133930575563E-2</v>
      </c>
      <c r="T46" s="229">
        <v>1.016036085820954E-3</v>
      </c>
      <c r="U46" s="229">
        <v>1.763679368597877E-3</v>
      </c>
      <c r="V46" s="229">
        <v>5.3819088367156433E-3</v>
      </c>
      <c r="W46" s="229">
        <v>6.3597528852100283E-3</v>
      </c>
      <c r="X46" s="229">
        <v>8.5904968761615734E-3</v>
      </c>
      <c r="Y46" s="229">
        <v>2.6681506701863891E-2</v>
      </c>
      <c r="DA46" s="73" t="s">
        <v>3224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2.2281626805655081E-3</v>
      </c>
      <c r="T47" s="229">
        <v>6.6122710456025175E-5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5.1513604678643686E-3</v>
      </c>
      <c r="T48" s="229">
        <v>3.26765402834037E-3</v>
      </c>
      <c r="U48" s="229">
        <v>2.3450223026350789E-3</v>
      </c>
      <c r="V48" s="229">
        <v>2.8063381654160639E-3</v>
      </c>
      <c r="W48" s="229">
        <v>2.3450223026137908E-3</v>
      </c>
      <c r="X48" s="229">
        <v>9.2263172561924409E-4</v>
      </c>
      <c r="Y48" s="229">
        <v>9.2263172559960171E-4</v>
      </c>
      <c r="DA48" s="73" t="s">
        <v>3226</v>
      </c>
    </row>
    <row r="49" spans="1:105" ht="12" customHeight="1" x14ac:dyDescent="0.25">
      <c r="A49" s="64" t="s">
        <v>35</v>
      </c>
      <c r="B49" s="229">
        <v>0.56033998585726863</v>
      </c>
      <c r="C49" s="229">
        <v>0.74024920698186114</v>
      </c>
      <c r="D49" s="229">
        <v>1.0080000847324799</v>
      </c>
      <c r="E49" s="229">
        <v>1.035399823195712</v>
      </c>
      <c r="F49" s="229">
        <v>0.76111993231441721</v>
      </c>
      <c r="G49" s="229">
        <v>0.56087327492469941</v>
      </c>
      <c r="H49" s="229">
        <v>0.54028889425120608</v>
      </c>
      <c r="I49" s="229">
        <v>0.65573715743630467</v>
      </c>
      <c r="J49" s="229">
        <v>0.39418331579409033</v>
      </c>
      <c r="K49" s="229">
        <v>0.29761391071942089</v>
      </c>
      <c r="L49" s="229">
        <v>0.63424067067560697</v>
      </c>
      <c r="M49" s="229">
        <v>0.66037906467422436</v>
      </c>
      <c r="N49" s="229">
        <v>0.61509480231632996</v>
      </c>
      <c r="O49" s="229">
        <v>0.50134749222642594</v>
      </c>
      <c r="P49" s="229">
        <v>0.32037441532785549</v>
      </c>
      <c r="Q49" s="229">
        <v>0.2502259200395236</v>
      </c>
      <c r="R49" s="229">
        <v>0.28623141363155891</v>
      </c>
      <c r="S49" s="229">
        <v>0.1205115014747756</v>
      </c>
      <c r="T49" s="229">
        <v>3.9226169686292396E-3</v>
      </c>
      <c r="U49" s="229">
        <v>6.8842617458738297E-3</v>
      </c>
      <c r="V49" s="229">
        <v>2.2194576923883571E-2</v>
      </c>
      <c r="W49" s="229">
        <v>2.2461559548351381E-2</v>
      </c>
      <c r="X49" s="229">
        <v>1.2910471996143581E-2</v>
      </c>
      <c r="Y49" s="229">
        <v>6.2257534452958042E-2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0.52423563660321937</v>
      </c>
      <c r="C54" s="261">
        <f t="shared" si="2"/>
        <v>0.56812698439474341</v>
      </c>
      <c r="D54" s="261">
        <f t="shared" si="2"/>
        <v>0.63152208664181242</v>
      </c>
      <c r="E54" s="261">
        <f t="shared" si="2"/>
        <v>0.78911509755137155</v>
      </c>
      <c r="F54" s="261">
        <f t="shared" si="2"/>
        <v>0.85416966701065389</v>
      </c>
      <c r="G54" s="261">
        <f t="shared" si="2"/>
        <v>0.81482318735321835</v>
      </c>
      <c r="H54" s="261">
        <f t="shared" si="2"/>
        <v>0.81928510755318573</v>
      </c>
      <c r="I54" s="261">
        <f t="shared" si="2"/>
        <v>0.84880198518812455</v>
      </c>
      <c r="J54" s="261">
        <f t="shared" si="2"/>
        <v>0.56416916361449099</v>
      </c>
      <c r="K54" s="261">
        <f t="shared" si="2"/>
        <v>0.27482402264957911</v>
      </c>
      <c r="L54" s="261">
        <f t="shared" si="2"/>
        <v>0.37191751973645809</v>
      </c>
      <c r="M54" s="261">
        <f t="shared" si="2"/>
        <v>0.44987074693570411</v>
      </c>
      <c r="N54" s="261">
        <f t="shared" si="2"/>
        <v>0.54079229949054031</v>
      </c>
      <c r="O54" s="261">
        <f t="shared" si="2"/>
        <v>0.49367343063995917</v>
      </c>
      <c r="P54" s="261">
        <f t="shared" si="2"/>
        <v>0.36523820059042306</v>
      </c>
      <c r="Q54" s="261">
        <f t="shared" si="2"/>
        <v>0.29007778415492302</v>
      </c>
      <c r="R54" s="261">
        <f t="shared" si="2"/>
        <v>0.32959424535273046</v>
      </c>
      <c r="S54" s="261">
        <f t="shared" si="2"/>
        <v>0.25218474815802028</v>
      </c>
      <c r="T54" s="261">
        <f t="shared" si="2"/>
        <v>0.30756729418961959</v>
      </c>
      <c r="U54" s="261">
        <f t="shared" si="2"/>
        <v>0.24181621961667971</v>
      </c>
      <c r="V54" s="261">
        <f t="shared" si="2"/>
        <v>0.2116378227843875</v>
      </c>
      <c r="W54" s="261">
        <f t="shared" si="2"/>
        <v>0.22241301766943838</v>
      </c>
      <c r="X54" s="261">
        <f t="shared" si="2"/>
        <v>0.19543548097929403</v>
      </c>
      <c r="Y54" s="261">
        <f t="shared" si="2"/>
        <v>0.33486644733717741</v>
      </c>
      <c r="DA54" s="70"/>
    </row>
    <row r="55" spans="1:105" ht="12" customHeight="1" x14ac:dyDescent="0.25">
      <c r="A55" s="60" t="s">
        <v>3102</v>
      </c>
      <c r="B55" s="262">
        <v>0.45986551410227949</v>
      </c>
      <c r="C55" s="262">
        <v>0.49985543166899571</v>
      </c>
      <c r="D55" s="262">
        <v>0.55568508967134367</v>
      </c>
      <c r="E55" s="262">
        <v>0.71121667825138069</v>
      </c>
      <c r="F55" s="262">
        <v>0.78831880148844047</v>
      </c>
      <c r="G55" s="262">
        <v>0.76527221805848555</v>
      </c>
      <c r="H55" s="262">
        <v>0.77153036876241055</v>
      </c>
      <c r="I55" s="262">
        <v>0.78385125628532326</v>
      </c>
      <c r="J55" s="262">
        <v>0.5188012029938105</v>
      </c>
      <c r="K55" s="262">
        <v>0.25243300742303959</v>
      </c>
      <c r="L55" s="262">
        <v>0.32420035329064439</v>
      </c>
      <c r="M55" s="262">
        <v>0.40018705554955558</v>
      </c>
      <c r="N55" s="262">
        <v>0.48308348052175593</v>
      </c>
      <c r="O55" s="262">
        <v>0.44527164229656302</v>
      </c>
      <c r="P55" s="262">
        <v>0.33087104210957169</v>
      </c>
      <c r="Q55" s="262">
        <v>0.27125200960649493</v>
      </c>
      <c r="R55" s="262">
        <v>0.30805959354345958</v>
      </c>
      <c r="S55" s="262">
        <v>0.23834331552943319</v>
      </c>
      <c r="T55" s="262">
        <v>0.30687637866924328</v>
      </c>
      <c r="U55" s="262">
        <v>0.240851057354981</v>
      </c>
      <c r="V55" s="262">
        <v>0.2091683020036513</v>
      </c>
      <c r="W55" s="262">
        <v>0.21986276487245121</v>
      </c>
      <c r="X55" s="262">
        <v>0.1934195936198273</v>
      </c>
      <c r="Y55" s="262">
        <v>0.3256348882955577</v>
      </c>
      <c r="DA55" s="72" t="s">
        <v>3232</v>
      </c>
    </row>
    <row r="56" spans="1:105" ht="12" customHeight="1" x14ac:dyDescent="0.25">
      <c r="A56" s="60" t="s">
        <v>3104</v>
      </c>
      <c r="B56" s="262">
        <v>6.4370122500939861E-2</v>
      </c>
      <c r="C56" s="262">
        <v>6.8271552725747711E-2</v>
      </c>
      <c r="D56" s="262">
        <v>7.5836996970468737E-2</v>
      </c>
      <c r="E56" s="262">
        <v>7.7898419299990876E-2</v>
      </c>
      <c r="F56" s="262">
        <v>6.5850865522213461E-2</v>
      </c>
      <c r="G56" s="262">
        <v>4.9550969294732787E-2</v>
      </c>
      <c r="H56" s="262">
        <v>4.7754738790775228E-2</v>
      </c>
      <c r="I56" s="262">
        <v>6.4950728902801277E-2</v>
      </c>
      <c r="J56" s="262">
        <v>4.5367960620680527E-2</v>
      </c>
      <c r="K56" s="262">
        <v>2.239101522653951E-2</v>
      </c>
      <c r="L56" s="262">
        <v>4.7717166445813683E-2</v>
      </c>
      <c r="M56" s="262">
        <v>4.9683691386148553E-2</v>
      </c>
      <c r="N56" s="262">
        <v>5.7708818968784437E-2</v>
      </c>
      <c r="O56" s="262">
        <v>4.8401788343396153E-2</v>
      </c>
      <c r="P56" s="262">
        <v>3.4367158480851347E-2</v>
      </c>
      <c r="Q56" s="262">
        <v>1.8825774548428108E-2</v>
      </c>
      <c r="R56" s="262">
        <v>2.1534651809270888E-2</v>
      </c>
      <c r="S56" s="262">
        <v>1.3841432628587089E-2</v>
      </c>
      <c r="T56" s="262">
        <v>6.9091552037629648E-4</v>
      </c>
      <c r="U56" s="262">
        <v>9.651622616987062E-4</v>
      </c>
      <c r="V56" s="262">
        <v>2.469520780736189E-3</v>
      </c>
      <c r="W56" s="262">
        <v>2.5502527969871809E-3</v>
      </c>
      <c r="X56" s="262">
        <v>2.0158873594667229E-3</v>
      </c>
      <c r="Y56" s="262">
        <v>9.2315590416197357E-3</v>
      </c>
      <c r="DA56" s="72" t="s">
        <v>3233</v>
      </c>
    </row>
    <row r="57" spans="1:105" ht="12" customHeight="1" x14ac:dyDescent="0.25">
      <c r="A57" s="64" t="s">
        <v>28</v>
      </c>
      <c r="B57" s="229">
        <v>1.057043220454224E-2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6.9859126457219754E-3</v>
      </c>
      <c r="J57" s="229">
        <v>7.0584325009877451E-3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1.410438280921662E-3</v>
      </c>
      <c r="T57" s="229">
        <v>5.2891057874743347E-5</v>
      </c>
      <c r="U57" s="229">
        <v>1.043377771611303E-4</v>
      </c>
      <c r="V57" s="229">
        <v>1.0779564366049379E-4</v>
      </c>
      <c r="W57" s="229">
        <v>1.3692092704672141E-4</v>
      </c>
      <c r="X57" s="229">
        <v>1.6862466485311441E-4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1.164244998111724E-2</v>
      </c>
      <c r="C59" s="229">
        <v>0</v>
      </c>
      <c r="D59" s="229">
        <v>0</v>
      </c>
      <c r="E59" s="229">
        <v>0</v>
      </c>
      <c r="F59" s="229">
        <v>8.587923906081759E-3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4.4264386086058209E-4</v>
      </c>
      <c r="T59" s="229">
        <v>1.5647299373283431E-5</v>
      </c>
      <c r="U59" s="229">
        <v>3.3767675727034112E-5</v>
      </c>
      <c r="V59" s="229">
        <v>7.5870045463260994E-5</v>
      </c>
      <c r="W59" s="229">
        <v>6.8529256560507696E-5</v>
      </c>
      <c r="X59" s="229">
        <v>1.6022064335910859E-4</v>
      </c>
      <c r="Y59" s="229">
        <v>2.4708062230300331E-3</v>
      </c>
      <c r="DA59" s="73" t="s">
        <v>3236</v>
      </c>
    </row>
    <row r="60" spans="1:105" ht="12" customHeight="1" x14ac:dyDescent="0.25">
      <c r="A60" s="64" t="s">
        <v>159</v>
      </c>
      <c r="B60" s="229">
        <v>0</v>
      </c>
      <c r="C60" s="229">
        <v>1.257882241990237E-2</v>
      </c>
      <c r="D60" s="229">
        <v>0</v>
      </c>
      <c r="E60" s="229">
        <v>0</v>
      </c>
      <c r="F60" s="229">
        <v>0</v>
      </c>
      <c r="G60" s="229">
        <v>7.3536069179528894E-3</v>
      </c>
      <c r="H60" s="229">
        <v>7.1060445524399971E-3</v>
      </c>
      <c r="I60" s="229">
        <v>8.6303592712757941E-3</v>
      </c>
      <c r="J60" s="229">
        <v>8.6531031069712692E-3</v>
      </c>
      <c r="K60" s="229">
        <v>0</v>
      </c>
      <c r="L60" s="229">
        <v>0</v>
      </c>
      <c r="M60" s="229">
        <v>0</v>
      </c>
      <c r="N60" s="229">
        <v>1.1432094029624839E-2</v>
      </c>
      <c r="O60" s="229">
        <v>1.068285475896286E-2</v>
      </c>
      <c r="P60" s="229">
        <v>1.0263754192862219E-2</v>
      </c>
      <c r="Q60" s="229">
        <v>0</v>
      </c>
      <c r="R60" s="229">
        <v>0</v>
      </c>
      <c r="S60" s="229">
        <v>2.3664552173473779E-3</v>
      </c>
      <c r="T60" s="229">
        <v>7.6441586394052926E-5</v>
      </c>
      <c r="U60" s="229">
        <v>1.3269061080360201E-4</v>
      </c>
      <c r="V60" s="229">
        <v>4.0490850182186639E-4</v>
      </c>
      <c r="W60" s="229">
        <v>4.784767060973062E-4</v>
      </c>
      <c r="X60" s="229">
        <v>6.4630697500902103E-4</v>
      </c>
      <c r="Y60" s="229">
        <v>2.007386084152768E-3</v>
      </c>
      <c r="DA60" s="73" t="s">
        <v>3237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1.6763606374160559E-4</v>
      </c>
      <c r="T61" s="229">
        <v>4.9747493760018918E-6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3.8756316999606508E-4</v>
      </c>
      <c r="T62" s="229">
        <v>2.4584230934222211E-4</v>
      </c>
      <c r="U62" s="229">
        <v>1.764280102295984E-4</v>
      </c>
      <c r="V62" s="229">
        <v>2.1113515978051891E-4</v>
      </c>
      <c r="W62" s="229">
        <v>1.7642801022799679E-4</v>
      </c>
      <c r="X62" s="229">
        <v>6.9414299106150041E-5</v>
      </c>
      <c r="Y62" s="229">
        <v>6.9414299104672179E-5</v>
      </c>
      <c r="DA62" s="73" t="s">
        <v>3239</v>
      </c>
    </row>
    <row r="63" spans="1:105" ht="12" customHeight="1" x14ac:dyDescent="0.25">
      <c r="A63" s="64" t="s">
        <v>35</v>
      </c>
      <c r="B63" s="229">
        <v>4.2157240315280377E-2</v>
      </c>
      <c r="C63" s="229">
        <v>5.5692730305845338E-2</v>
      </c>
      <c r="D63" s="229">
        <v>7.5836996970468737E-2</v>
      </c>
      <c r="E63" s="229">
        <v>7.7898419299990876E-2</v>
      </c>
      <c r="F63" s="229">
        <v>5.7262941616131699E-2</v>
      </c>
      <c r="G63" s="229">
        <v>4.2197362376779901E-2</v>
      </c>
      <c r="H63" s="229">
        <v>4.064869423833524E-2</v>
      </c>
      <c r="I63" s="229">
        <v>4.9334456985803507E-2</v>
      </c>
      <c r="J63" s="229">
        <v>2.9656425012721518E-2</v>
      </c>
      <c r="K63" s="229">
        <v>2.239101522653951E-2</v>
      </c>
      <c r="L63" s="229">
        <v>4.7717166445813683E-2</v>
      </c>
      <c r="M63" s="229">
        <v>4.9683691386148553E-2</v>
      </c>
      <c r="N63" s="229">
        <v>4.6276724939159609E-2</v>
      </c>
      <c r="O63" s="229">
        <v>3.7718933584433283E-2</v>
      </c>
      <c r="P63" s="229">
        <v>2.4103404287989131E-2</v>
      </c>
      <c r="Q63" s="229">
        <v>1.8825774548428108E-2</v>
      </c>
      <c r="R63" s="229">
        <v>2.1534651809270888E-2</v>
      </c>
      <c r="S63" s="229">
        <v>9.0666960357197925E-3</v>
      </c>
      <c r="T63" s="229">
        <v>2.9511851801599292E-4</v>
      </c>
      <c r="U63" s="229">
        <v>5.1793818777734143E-4</v>
      </c>
      <c r="V63" s="229">
        <v>1.669811430010049E-3</v>
      </c>
      <c r="W63" s="229">
        <v>1.689897897054649E-3</v>
      </c>
      <c r="X63" s="229">
        <v>9.7132077713932838E-4</v>
      </c>
      <c r="Y63" s="229">
        <v>4.6839524353322641E-3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16.718243944099829</v>
      </c>
      <c r="C68" s="261">
        <v>14.90217361688434</v>
      </c>
      <c r="D68" s="261">
        <v>20.29207848128863</v>
      </c>
      <c r="E68" s="261">
        <v>19.314872658458601</v>
      </c>
      <c r="F68" s="261">
        <v>23.289473282989182</v>
      </c>
      <c r="G68" s="261">
        <v>23.258599057536909</v>
      </c>
      <c r="H68" s="261">
        <v>33.97333774297033</v>
      </c>
      <c r="I68" s="261">
        <v>52.118771419291832</v>
      </c>
      <c r="J68" s="261">
        <v>38.321348226389382</v>
      </c>
      <c r="K68" s="261">
        <v>34.101485872501172</v>
      </c>
      <c r="L68" s="261">
        <v>29.5138560602343</v>
      </c>
      <c r="M68" s="261">
        <v>44.667489913166072</v>
      </c>
      <c r="N68" s="261">
        <v>51.703982176242697</v>
      </c>
      <c r="O68" s="261">
        <v>46.914344414413698</v>
      </c>
      <c r="P68" s="261">
        <v>36.705084774844593</v>
      </c>
      <c r="Q68" s="261">
        <v>33.820822937889801</v>
      </c>
      <c r="R68" s="261">
        <v>33.640155580049303</v>
      </c>
      <c r="S68" s="261">
        <v>32.098653073322041</v>
      </c>
      <c r="T68" s="261">
        <v>29.694373421004279</v>
      </c>
      <c r="U68" s="261">
        <v>27.203771992670699</v>
      </c>
      <c r="V68" s="261">
        <v>31.216496238540099</v>
      </c>
      <c r="W68" s="261">
        <v>29.08238929670604</v>
      </c>
      <c r="X68" s="261">
        <v>33.867402944090472</v>
      </c>
      <c r="Y68" s="261">
        <v>33.038144256560876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0.99999999999999978</v>
      </c>
      <c r="D73" s="232">
        <f t="shared" si="3"/>
        <v>1.0000000000000002</v>
      </c>
      <c r="E73" s="232">
        <f t="shared" si="3"/>
        <v>1</v>
      </c>
      <c r="F73" s="232">
        <f t="shared" si="3"/>
        <v>1</v>
      </c>
      <c r="G73" s="232">
        <f t="shared" si="3"/>
        <v>1.0000000000000002</v>
      </c>
      <c r="H73" s="232">
        <f t="shared" si="3"/>
        <v>1</v>
      </c>
      <c r="I73" s="232">
        <f t="shared" si="3"/>
        <v>1</v>
      </c>
      <c r="J73" s="232">
        <f t="shared" si="3"/>
        <v>1.0000000000000002</v>
      </c>
      <c r="K73" s="232">
        <f t="shared" si="3"/>
        <v>0.99999999999999978</v>
      </c>
      <c r="L73" s="232">
        <f t="shared" si="3"/>
        <v>1</v>
      </c>
      <c r="M73" s="232">
        <f t="shared" si="3"/>
        <v>0.99999999999999989</v>
      </c>
      <c r="N73" s="232">
        <f t="shared" si="3"/>
        <v>1.0000000000000002</v>
      </c>
      <c r="O73" s="232">
        <f t="shared" si="3"/>
        <v>0.99999999999999978</v>
      </c>
      <c r="P73" s="232">
        <f t="shared" si="3"/>
        <v>1.0000000000000004</v>
      </c>
      <c r="Q73" s="232">
        <f t="shared" si="3"/>
        <v>1.0000000000000002</v>
      </c>
      <c r="R73" s="232">
        <f t="shared" si="3"/>
        <v>0.99999999999999978</v>
      </c>
      <c r="S73" s="232">
        <f t="shared" si="3"/>
        <v>0.99999999999999978</v>
      </c>
      <c r="T73" s="232">
        <f t="shared" si="3"/>
        <v>1</v>
      </c>
      <c r="U73" s="232">
        <f t="shared" si="3"/>
        <v>0.99999999999999978</v>
      </c>
      <c r="V73" s="232">
        <f t="shared" si="3"/>
        <v>1.0000000000000002</v>
      </c>
      <c r="W73" s="232">
        <f t="shared" si="3"/>
        <v>1.0000000000000002</v>
      </c>
      <c r="X73" s="232">
        <f t="shared" si="3"/>
        <v>1</v>
      </c>
      <c r="Y73" s="232">
        <f t="shared" si="3"/>
        <v>0.99999999999999978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9.8591634148358989E-3</v>
      </c>
      <c r="C78" s="300">
        <f t="shared" si="8"/>
        <v>1.1335614918023082E-2</v>
      </c>
      <c r="D78" s="300">
        <f t="shared" si="8"/>
        <v>1.1283730851869154E-2</v>
      </c>
      <c r="E78" s="300">
        <f t="shared" si="8"/>
        <v>1.3282406167427787E-2</v>
      </c>
      <c r="F78" s="300">
        <f t="shared" si="8"/>
        <v>1.2234394180371493E-2</v>
      </c>
      <c r="G78" s="300">
        <f t="shared" si="8"/>
        <v>1.163878469198377E-2</v>
      </c>
      <c r="H78" s="300">
        <f t="shared" si="8"/>
        <v>1.1859169617517104E-2</v>
      </c>
      <c r="I78" s="300">
        <f t="shared" si="8"/>
        <v>1.2747268685456626E-2</v>
      </c>
      <c r="J78" s="300">
        <f t="shared" si="8"/>
        <v>1.038482528250847E-2</v>
      </c>
      <c r="K78" s="300">
        <f t="shared" si="8"/>
        <v>8.4751483487969584E-3</v>
      </c>
      <c r="L78" s="300">
        <f t="shared" si="8"/>
        <v>9.0575283926606336E-3</v>
      </c>
      <c r="M78" s="300">
        <f t="shared" si="8"/>
        <v>1.2326335238028775E-2</v>
      </c>
      <c r="N78" s="300">
        <f t="shared" si="8"/>
        <v>1.4581077523480243E-2</v>
      </c>
      <c r="O78" s="300">
        <f t="shared" si="8"/>
        <v>1.4012456475807481E-2</v>
      </c>
      <c r="P78" s="300">
        <f t="shared" si="8"/>
        <v>1.1640803896217853E-2</v>
      </c>
      <c r="Q78" s="300">
        <f t="shared" si="8"/>
        <v>1.0799999137869878E-2</v>
      </c>
      <c r="R78" s="300">
        <f t="shared" si="8"/>
        <v>1.0945074174178259E-2</v>
      </c>
      <c r="S78" s="300">
        <f t="shared" si="8"/>
        <v>8.4835618941267992E-3</v>
      </c>
      <c r="T78" s="300">
        <f t="shared" si="8"/>
        <v>8.2229357780812876E-3</v>
      </c>
      <c r="U78" s="300">
        <f t="shared" si="8"/>
        <v>6.5979292314209534E-3</v>
      </c>
      <c r="V78" s="300">
        <f t="shared" si="8"/>
        <v>9.4276414861955236E-3</v>
      </c>
      <c r="W78" s="300">
        <f t="shared" si="8"/>
        <v>1.0362537835185696E-2</v>
      </c>
      <c r="X78" s="300">
        <f t="shared" si="8"/>
        <v>9.8866468842128963E-3</v>
      </c>
      <c r="Y78" s="300">
        <f t="shared" si="8"/>
        <v>9.9314767083449954E-3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0.10242994154523104</v>
      </c>
      <c r="C79" s="301">
        <f t="shared" si="9"/>
        <v>0.15824883640844825</v>
      </c>
      <c r="D79" s="301">
        <f t="shared" si="9"/>
        <v>0.14409339184163661</v>
      </c>
      <c r="E79" s="301">
        <f t="shared" si="9"/>
        <v>0.11074788890326141</v>
      </c>
      <c r="F79" s="301">
        <f t="shared" si="9"/>
        <v>0.13914790176941616</v>
      </c>
      <c r="G79" s="301">
        <f t="shared" si="9"/>
        <v>0.12614226902819856</v>
      </c>
      <c r="H79" s="301">
        <f t="shared" si="9"/>
        <v>9.3515977916960577E-2</v>
      </c>
      <c r="I79" s="301">
        <f t="shared" si="9"/>
        <v>0.10138741080412843</v>
      </c>
      <c r="J79" s="301">
        <f t="shared" si="9"/>
        <v>0.11337371243641185</v>
      </c>
      <c r="K79" s="301">
        <f t="shared" si="9"/>
        <v>0.13196052865259339</v>
      </c>
      <c r="L79" s="301">
        <f t="shared" si="9"/>
        <v>0.12532367483839088</v>
      </c>
      <c r="M79" s="301">
        <f t="shared" si="9"/>
        <v>0.13467149504302414</v>
      </c>
      <c r="N79" s="301">
        <f t="shared" si="9"/>
        <v>0.12319781508031366</v>
      </c>
      <c r="O79" s="301">
        <f t="shared" si="9"/>
        <v>0.10753274907273562</v>
      </c>
      <c r="P79" s="301">
        <f t="shared" si="9"/>
        <v>0.11071122316566115</v>
      </c>
      <c r="Q79" s="301">
        <f t="shared" si="9"/>
        <v>0.1110883415903051</v>
      </c>
      <c r="R79" s="301">
        <f t="shared" si="9"/>
        <v>0.10138393513227553</v>
      </c>
      <c r="S79" s="301">
        <f t="shared" si="9"/>
        <v>9.1694248500442263E-2</v>
      </c>
      <c r="T79" s="301">
        <f t="shared" si="9"/>
        <v>7.835913729282877E-2</v>
      </c>
      <c r="U79" s="301">
        <f t="shared" si="9"/>
        <v>9.6192988539311686E-2</v>
      </c>
      <c r="V79" s="301">
        <f t="shared" si="9"/>
        <v>7.7095134786382857E-2</v>
      </c>
      <c r="W79" s="301">
        <f t="shared" si="9"/>
        <v>8.5659039619656152E-2</v>
      </c>
      <c r="X79" s="301">
        <f t="shared" si="9"/>
        <v>8.9203389519235912E-2</v>
      </c>
      <c r="Y79" s="301">
        <f t="shared" si="9"/>
        <v>9.496208131925854E-2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0.57287945600587875</v>
      </c>
      <c r="C80" s="301">
        <f t="shared" si="10"/>
        <v>0.53391343887779064</v>
      </c>
      <c r="D80" s="301">
        <f t="shared" si="10"/>
        <v>0.53045594955251596</v>
      </c>
      <c r="E80" s="301">
        <f t="shared" si="10"/>
        <v>0.56338771491822082</v>
      </c>
      <c r="F80" s="301">
        <f t="shared" si="10"/>
        <v>0.5398517936661591</v>
      </c>
      <c r="G80" s="301">
        <f t="shared" si="10"/>
        <v>0.54995268325566837</v>
      </c>
      <c r="H80" s="301">
        <f t="shared" si="10"/>
        <v>0.56262102260390923</v>
      </c>
      <c r="I80" s="301">
        <f t="shared" si="10"/>
        <v>0.5288100721788056</v>
      </c>
      <c r="J80" s="301">
        <f t="shared" si="10"/>
        <v>0.52318312440878156</v>
      </c>
      <c r="K80" s="301">
        <f t="shared" si="10"/>
        <v>0.49845153606722131</v>
      </c>
      <c r="L80" s="301">
        <f t="shared" si="10"/>
        <v>0.53259740620809382</v>
      </c>
      <c r="M80" s="301">
        <f t="shared" si="10"/>
        <v>0.50594470267962743</v>
      </c>
      <c r="N80" s="301">
        <f t="shared" si="10"/>
        <v>0.51306716040402345</v>
      </c>
      <c r="O80" s="301">
        <f t="shared" si="10"/>
        <v>0.51842685184440462</v>
      </c>
      <c r="P80" s="301">
        <f t="shared" si="10"/>
        <v>0.52292128210485767</v>
      </c>
      <c r="Q80" s="301">
        <f t="shared" si="10"/>
        <v>0.51911332052494652</v>
      </c>
      <c r="R80" s="301">
        <f t="shared" si="10"/>
        <v>0.53019988896109282</v>
      </c>
      <c r="S80" s="301">
        <f t="shared" si="10"/>
        <v>0.53211033247033346</v>
      </c>
      <c r="T80" s="301">
        <f t="shared" si="10"/>
        <v>0.55329533494345373</v>
      </c>
      <c r="U80" s="301">
        <f t="shared" si="10"/>
        <v>0.53987445989233029</v>
      </c>
      <c r="V80" s="301">
        <f t="shared" si="10"/>
        <v>0.54774428498847172</v>
      </c>
      <c r="W80" s="301">
        <f t="shared" si="10"/>
        <v>0.55196173248441371</v>
      </c>
      <c r="X80" s="301">
        <f t="shared" si="10"/>
        <v>0.52303453450621651</v>
      </c>
      <c r="Y80" s="301">
        <f t="shared" si="10"/>
        <v>0.52932083178610201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0.57287945600587875</v>
      </c>
      <c r="C81" s="302">
        <f t="shared" si="11"/>
        <v>0.53391343887779064</v>
      </c>
      <c r="D81" s="302">
        <f t="shared" si="11"/>
        <v>0.53045594955251596</v>
      </c>
      <c r="E81" s="302">
        <f t="shared" si="11"/>
        <v>0.56338771491822082</v>
      </c>
      <c r="F81" s="302">
        <f t="shared" si="11"/>
        <v>0.5398517936661591</v>
      </c>
      <c r="G81" s="302">
        <f t="shared" si="11"/>
        <v>0.54995268325566837</v>
      </c>
      <c r="H81" s="302">
        <f t="shared" si="11"/>
        <v>0.56262102260390923</v>
      </c>
      <c r="I81" s="302">
        <f t="shared" si="11"/>
        <v>0.5288100721788056</v>
      </c>
      <c r="J81" s="302">
        <f t="shared" si="11"/>
        <v>0.52318312440878156</v>
      </c>
      <c r="K81" s="302">
        <f t="shared" si="11"/>
        <v>0.49845153606722131</v>
      </c>
      <c r="L81" s="302">
        <f t="shared" si="11"/>
        <v>0.53259740620809382</v>
      </c>
      <c r="M81" s="302">
        <f t="shared" si="11"/>
        <v>0.50594470267962743</v>
      </c>
      <c r="N81" s="302">
        <f t="shared" si="11"/>
        <v>0.51306716040402345</v>
      </c>
      <c r="O81" s="302">
        <f t="shared" si="11"/>
        <v>0.51842685184440462</v>
      </c>
      <c r="P81" s="302">
        <f t="shared" si="11"/>
        <v>0.52292128210485767</v>
      </c>
      <c r="Q81" s="302">
        <f t="shared" si="11"/>
        <v>0.51911332052494652</v>
      </c>
      <c r="R81" s="302">
        <f t="shared" si="11"/>
        <v>0.53019988896109282</v>
      </c>
      <c r="S81" s="302">
        <f t="shared" si="11"/>
        <v>0.53211033247033346</v>
      </c>
      <c r="T81" s="302">
        <f t="shared" si="11"/>
        <v>0.55329533494345373</v>
      </c>
      <c r="U81" s="302">
        <f t="shared" si="11"/>
        <v>0.53987445989233029</v>
      </c>
      <c r="V81" s="302">
        <f t="shared" si="11"/>
        <v>0.54774428498847172</v>
      </c>
      <c r="W81" s="302">
        <f t="shared" si="11"/>
        <v>0.55196173248441371</v>
      </c>
      <c r="X81" s="302">
        <f t="shared" si="11"/>
        <v>0.52303453450621651</v>
      </c>
      <c r="Y81" s="302">
        <f t="shared" si="11"/>
        <v>0.52932083178610201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3.5112736753351831E-2</v>
      </c>
      <c r="C83" s="301">
        <f t="shared" si="13"/>
        <v>3.7790148938838454E-2</v>
      </c>
      <c r="D83" s="301">
        <f t="shared" si="13"/>
        <v>3.2815535397117311E-2</v>
      </c>
      <c r="E83" s="301">
        <f t="shared" si="13"/>
        <v>3.9034175351447924E-2</v>
      </c>
      <c r="F83" s="301">
        <f t="shared" si="13"/>
        <v>3.3581302885244114E-2</v>
      </c>
      <c r="G83" s="301">
        <f t="shared" si="13"/>
        <v>3.1595254625591374E-2</v>
      </c>
      <c r="H83" s="301">
        <f t="shared" si="13"/>
        <v>2.3934702341366826E-2</v>
      </c>
      <c r="I83" s="301">
        <f t="shared" si="13"/>
        <v>1.9500754943799332E-2</v>
      </c>
      <c r="J83" s="301">
        <f t="shared" si="13"/>
        <v>1.8224902806101624E-2</v>
      </c>
      <c r="K83" s="301">
        <f t="shared" si="13"/>
        <v>9.6944831729639299E-3</v>
      </c>
      <c r="L83" s="301">
        <f t="shared" si="13"/>
        <v>1.5612047897302216E-2</v>
      </c>
      <c r="M83" s="301">
        <f t="shared" si="13"/>
        <v>1.254475560366141E-2</v>
      </c>
      <c r="N83" s="301">
        <f t="shared" si="13"/>
        <v>1.3362694558894134E-2</v>
      </c>
      <c r="O83" s="301">
        <f t="shared" si="13"/>
        <v>1.3594283792874633E-2</v>
      </c>
      <c r="P83" s="301">
        <f t="shared" si="13"/>
        <v>1.2742547704910996E-2</v>
      </c>
      <c r="Q83" s="301">
        <f t="shared" si="13"/>
        <v>9.7218688975683684E-3</v>
      </c>
      <c r="R83" s="301">
        <f t="shared" si="13"/>
        <v>1.1018246621279129E-2</v>
      </c>
      <c r="S83" s="301">
        <f t="shared" si="13"/>
        <v>9.5950074074754449E-3</v>
      </c>
      <c r="T83" s="301">
        <f t="shared" si="13"/>
        <v>1.042699800861477E-2</v>
      </c>
      <c r="U83" s="301">
        <f t="shared" si="13"/>
        <v>9.0076874401920238E-3</v>
      </c>
      <c r="V83" s="301">
        <f t="shared" si="13"/>
        <v>7.0128599773479263E-3</v>
      </c>
      <c r="W83" s="301">
        <f t="shared" si="13"/>
        <v>7.6579698767037067E-3</v>
      </c>
      <c r="X83" s="301">
        <f t="shared" si="13"/>
        <v>6.6157419038751653E-3</v>
      </c>
      <c r="Y83" s="301">
        <f t="shared" si="13"/>
        <v>1.1208983778510003E-2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2.123286154915794E-2</v>
      </c>
      <c r="C84" s="302">
        <f t="shared" si="14"/>
        <v>2.2614859722864818E-2</v>
      </c>
      <c r="D84" s="302">
        <f t="shared" si="14"/>
        <v>1.9261356401271166E-2</v>
      </c>
      <c r="E84" s="302">
        <f t="shared" si="14"/>
        <v>2.4945858029950533E-2</v>
      </c>
      <c r="F84" s="302">
        <f t="shared" si="14"/>
        <v>2.3605169047292943E-2</v>
      </c>
      <c r="G84" s="302">
        <f t="shared" si="14"/>
        <v>2.3916490675083352E-2</v>
      </c>
      <c r="H84" s="302">
        <f t="shared" si="14"/>
        <v>1.8314435644790853E-2</v>
      </c>
      <c r="I84" s="302">
        <f t="shared" si="14"/>
        <v>1.3999050107499895E-2</v>
      </c>
      <c r="J84" s="302">
        <f t="shared" si="14"/>
        <v>1.3032484945011634E-2</v>
      </c>
      <c r="K84" s="302">
        <f t="shared" si="14"/>
        <v>6.6520689057280088E-3</v>
      </c>
      <c r="L84" s="302">
        <f t="shared" si="14"/>
        <v>8.8759360201596336E-3</v>
      </c>
      <c r="M84" s="302">
        <f t="shared" si="14"/>
        <v>7.6485208003062195E-3</v>
      </c>
      <c r="N84" s="302">
        <f t="shared" si="14"/>
        <v>8.4326806190749976E-3</v>
      </c>
      <c r="O84" s="302">
        <f t="shared" si="14"/>
        <v>8.8930794082438189E-3</v>
      </c>
      <c r="P84" s="302">
        <f t="shared" si="14"/>
        <v>8.528468766365262E-3</v>
      </c>
      <c r="Q84" s="302">
        <f t="shared" si="14"/>
        <v>7.1596959802253156E-3</v>
      </c>
      <c r="R84" s="302">
        <f t="shared" si="14"/>
        <v>8.099011390379475E-3</v>
      </c>
      <c r="S84" s="302">
        <f t="shared" si="14"/>
        <v>7.5584356937711357E-3</v>
      </c>
      <c r="T84" s="302">
        <f t="shared" si="14"/>
        <v>1.0319958230102514E-2</v>
      </c>
      <c r="U84" s="302">
        <f t="shared" si="14"/>
        <v>8.8448724868791483E-3</v>
      </c>
      <c r="V84" s="302">
        <f t="shared" si="14"/>
        <v>6.6382069763805283E-3</v>
      </c>
      <c r="W84" s="302">
        <f t="shared" si="14"/>
        <v>7.2596472630774714E-3</v>
      </c>
      <c r="X84" s="302">
        <f t="shared" si="14"/>
        <v>6.3237016865868717E-3</v>
      </c>
      <c r="Y84" s="302">
        <f t="shared" si="14"/>
        <v>9.905309164175171E-3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1.3879875204193884E-2</v>
      </c>
      <c r="C85" s="302">
        <f t="shared" si="15"/>
        <v>1.5175289215973635E-2</v>
      </c>
      <c r="D85" s="302">
        <f t="shared" si="15"/>
        <v>1.3554178995846142E-2</v>
      </c>
      <c r="E85" s="302">
        <f t="shared" si="15"/>
        <v>1.4088317321497396E-2</v>
      </c>
      <c r="F85" s="302">
        <f t="shared" si="15"/>
        <v>9.9761338379511736E-3</v>
      </c>
      <c r="G85" s="302">
        <f t="shared" si="15"/>
        <v>7.6787639505080229E-3</v>
      </c>
      <c r="H85" s="302">
        <f t="shared" si="15"/>
        <v>5.6202666965759754E-3</v>
      </c>
      <c r="I85" s="302">
        <f t="shared" si="15"/>
        <v>5.5017048362994382E-3</v>
      </c>
      <c r="J85" s="302">
        <f t="shared" si="15"/>
        <v>5.1924178610899931E-3</v>
      </c>
      <c r="K85" s="302">
        <f t="shared" si="15"/>
        <v>3.0424142672359211E-3</v>
      </c>
      <c r="L85" s="302">
        <f t="shared" si="15"/>
        <v>6.7361118771425829E-3</v>
      </c>
      <c r="M85" s="302">
        <f t="shared" si="15"/>
        <v>4.896234803355189E-3</v>
      </c>
      <c r="N85" s="302">
        <f t="shared" si="15"/>
        <v>4.930013939819137E-3</v>
      </c>
      <c r="O85" s="302">
        <f t="shared" si="15"/>
        <v>4.7012043846308138E-3</v>
      </c>
      <c r="P85" s="302">
        <f t="shared" si="15"/>
        <v>4.2140789385457338E-3</v>
      </c>
      <c r="Q85" s="302">
        <f t="shared" si="15"/>
        <v>2.5621729173430528E-3</v>
      </c>
      <c r="R85" s="302">
        <f t="shared" si="15"/>
        <v>2.9192352308996554E-3</v>
      </c>
      <c r="S85" s="302">
        <f t="shared" si="15"/>
        <v>2.036571713704311E-3</v>
      </c>
      <c r="T85" s="302">
        <f t="shared" si="15"/>
        <v>1.0703977851225564E-4</v>
      </c>
      <c r="U85" s="302">
        <f t="shared" si="15"/>
        <v>1.628149533128748E-4</v>
      </c>
      <c r="V85" s="302">
        <f t="shared" si="15"/>
        <v>3.7465300096739887E-4</v>
      </c>
      <c r="W85" s="302">
        <f t="shared" si="15"/>
        <v>3.9832261362623457E-4</v>
      </c>
      <c r="X85" s="302">
        <f t="shared" si="15"/>
        <v>2.9204021728829427E-4</v>
      </c>
      <c r="Y85" s="302">
        <f t="shared" si="15"/>
        <v>1.303674614334832E-3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8.5044909737959778E-3</v>
      </c>
      <c r="C87" s="301">
        <f t="shared" si="17"/>
        <v>9.5008655576045344E-3</v>
      </c>
      <c r="D87" s="301">
        <f t="shared" si="17"/>
        <v>8.4918280581743368E-3</v>
      </c>
      <c r="E87" s="301">
        <f t="shared" si="17"/>
        <v>1.0737208611041741E-2</v>
      </c>
      <c r="F87" s="301">
        <f t="shared" si="17"/>
        <v>9.7356618899848753E-3</v>
      </c>
      <c r="G87" s="301">
        <f t="shared" si="17"/>
        <v>9.4999889643649967E-3</v>
      </c>
      <c r="H87" s="301">
        <f t="shared" si="17"/>
        <v>7.2543093217947293E-3</v>
      </c>
      <c r="I87" s="301">
        <f t="shared" si="17"/>
        <v>5.4092892251037406E-3</v>
      </c>
      <c r="J87" s="301">
        <f t="shared" si="17"/>
        <v>4.857919135210568E-3</v>
      </c>
      <c r="K87" s="301">
        <f t="shared" si="17"/>
        <v>2.8094403432523613E-3</v>
      </c>
      <c r="L87" s="301">
        <f t="shared" si="17"/>
        <v>3.9500431584519637E-3</v>
      </c>
      <c r="M87" s="301">
        <f t="shared" si="17"/>
        <v>3.33546734896056E-3</v>
      </c>
      <c r="N87" s="301">
        <f t="shared" si="17"/>
        <v>3.4758179238873642E-3</v>
      </c>
      <c r="O87" s="301">
        <f t="shared" si="17"/>
        <v>3.6075141001448148E-3</v>
      </c>
      <c r="P87" s="301">
        <f t="shared" si="17"/>
        <v>3.3694250020272851E-3</v>
      </c>
      <c r="Q87" s="301">
        <f t="shared" si="17"/>
        <v>2.9702336287433101E-3</v>
      </c>
      <c r="R87" s="301">
        <f t="shared" si="17"/>
        <v>3.3614868498465567E-3</v>
      </c>
      <c r="S87" s="301">
        <f t="shared" si="17"/>
        <v>2.7916311799424092E-3</v>
      </c>
      <c r="T87" s="301">
        <f t="shared" si="17"/>
        <v>3.5849323432292244E-3</v>
      </c>
      <c r="U87" s="301">
        <f t="shared" si="17"/>
        <v>3.0690215832097174E-3</v>
      </c>
      <c r="V87" s="301">
        <f t="shared" si="17"/>
        <v>2.415629776493006E-3</v>
      </c>
      <c r="W87" s="301">
        <f t="shared" si="17"/>
        <v>2.6135601016952456E-3</v>
      </c>
      <c r="X87" s="301">
        <f t="shared" si="17"/>
        <v>2.1301018613911755E-3</v>
      </c>
      <c r="Y87" s="301">
        <f t="shared" si="17"/>
        <v>3.5578394843503794E-3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7.4602370399381307E-3</v>
      </c>
      <c r="C88" s="302">
        <f t="shared" si="18"/>
        <v>8.3591510084403756E-3</v>
      </c>
      <c r="D88" s="302">
        <f t="shared" si="18"/>
        <v>7.4720779142862246E-3</v>
      </c>
      <c r="E88" s="302">
        <f t="shared" si="18"/>
        <v>9.6772725116187393E-3</v>
      </c>
      <c r="F88" s="302">
        <f t="shared" si="18"/>
        <v>8.9851063661264795E-3</v>
      </c>
      <c r="G88" s="302">
        <f t="shared" si="18"/>
        <v>8.9222763160509127E-3</v>
      </c>
      <c r="H88" s="302">
        <f t="shared" si="18"/>
        <v>6.8314679402341552E-3</v>
      </c>
      <c r="I88" s="302">
        <f t="shared" si="18"/>
        <v>4.9953678581094252E-3</v>
      </c>
      <c r="J88" s="302">
        <f t="shared" si="18"/>
        <v>4.4672670077304435E-3</v>
      </c>
      <c r="K88" s="302">
        <f t="shared" si="18"/>
        <v>2.5805439720496585E-3</v>
      </c>
      <c r="L88" s="302">
        <f t="shared" si="18"/>
        <v>3.443251042303305E-3</v>
      </c>
      <c r="M88" s="302">
        <f t="shared" si="18"/>
        <v>2.9670985863256868E-3</v>
      </c>
      <c r="N88" s="302">
        <f t="shared" si="18"/>
        <v>3.1049077842144517E-3</v>
      </c>
      <c r="O88" s="302">
        <f t="shared" si="18"/>
        <v>3.2538184724609921E-3</v>
      </c>
      <c r="P88" s="302">
        <f t="shared" si="18"/>
        <v>3.0523783107260388E-3</v>
      </c>
      <c r="Q88" s="302">
        <f t="shared" si="18"/>
        <v>2.7774682681908549E-3</v>
      </c>
      <c r="R88" s="302">
        <f t="shared" si="18"/>
        <v>3.1418578669575544E-3</v>
      </c>
      <c r="S88" s="302">
        <f t="shared" si="18"/>
        <v>2.6384094836135585E-3</v>
      </c>
      <c r="T88" s="302">
        <f t="shared" si="18"/>
        <v>3.5768791937486784E-3</v>
      </c>
      <c r="U88" s="302">
        <f t="shared" si="18"/>
        <v>3.0567721823335134E-3</v>
      </c>
      <c r="V88" s="302">
        <f t="shared" si="18"/>
        <v>2.3874427168590947E-3</v>
      </c>
      <c r="W88" s="302">
        <f t="shared" si="18"/>
        <v>2.583592256155968E-3</v>
      </c>
      <c r="X88" s="302">
        <f t="shared" si="18"/>
        <v>2.1081301836014606E-3</v>
      </c>
      <c r="Y88" s="302">
        <f t="shared" si="18"/>
        <v>3.4597573817044991E-3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1.0442539338578467E-3</v>
      </c>
      <c r="C89" s="302">
        <f t="shared" si="19"/>
        <v>1.1417145491641604E-3</v>
      </c>
      <c r="D89" s="302">
        <f t="shared" si="19"/>
        <v>1.0197501438881113E-3</v>
      </c>
      <c r="E89" s="302">
        <f t="shared" si="19"/>
        <v>1.0599360994230018E-3</v>
      </c>
      <c r="F89" s="302">
        <f t="shared" si="19"/>
        <v>7.5055552385839544E-4</v>
      </c>
      <c r="G89" s="302">
        <f t="shared" si="19"/>
        <v>5.7771264831408327E-4</v>
      </c>
      <c r="H89" s="302">
        <f t="shared" si="19"/>
        <v>4.2284138156057472E-4</v>
      </c>
      <c r="I89" s="302">
        <f t="shared" si="19"/>
        <v>4.1392136699431524E-4</v>
      </c>
      <c r="J89" s="302">
        <f t="shared" si="19"/>
        <v>3.9065212748012467E-4</v>
      </c>
      <c r="K89" s="302">
        <f t="shared" si="19"/>
        <v>2.2889637120270258E-4</v>
      </c>
      <c r="L89" s="302">
        <f t="shared" si="19"/>
        <v>5.0679211614865812E-4</v>
      </c>
      <c r="M89" s="302">
        <f t="shared" si="19"/>
        <v>3.6836876263487327E-4</v>
      </c>
      <c r="N89" s="302">
        <f t="shared" si="19"/>
        <v>3.7091013967291295E-4</v>
      </c>
      <c r="O89" s="302">
        <f t="shared" si="19"/>
        <v>3.5369562768382289E-4</v>
      </c>
      <c r="P89" s="302">
        <f t="shared" si="19"/>
        <v>3.1704669130124642E-4</v>
      </c>
      <c r="Q89" s="302">
        <f t="shared" si="19"/>
        <v>1.9276536055245539E-4</v>
      </c>
      <c r="R89" s="302">
        <f t="shared" si="19"/>
        <v>2.1962898288900226E-4</v>
      </c>
      <c r="S89" s="302">
        <f t="shared" si="19"/>
        <v>1.5322169632885096E-4</v>
      </c>
      <c r="T89" s="302">
        <f t="shared" si="19"/>
        <v>8.0531494805458754E-6</v>
      </c>
      <c r="U89" s="302">
        <f t="shared" si="19"/>
        <v>1.2249400876203751E-5</v>
      </c>
      <c r="V89" s="302">
        <f t="shared" si="19"/>
        <v>2.8187059633910883E-5</v>
      </c>
      <c r="W89" s="302">
        <f t="shared" si="19"/>
        <v>2.9967845539277835E-5</v>
      </c>
      <c r="X89" s="302">
        <f t="shared" si="19"/>
        <v>2.1971677789714924E-5</v>
      </c>
      <c r="Y89" s="302">
        <f t="shared" si="19"/>
        <v>9.8082102645880714E-5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0.27121421130690665</v>
      </c>
      <c r="C91" s="301">
        <f t="shared" si="21"/>
        <v>0.24921109529929492</v>
      </c>
      <c r="D91" s="301">
        <f t="shared" si="21"/>
        <v>0.2728595642986868</v>
      </c>
      <c r="E91" s="301">
        <f t="shared" si="21"/>
        <v>0.2628106060486004</v>
      </c>
      <c r="F91" s="301">
        <f t="shared" si="21"/>
        <v>0.26544894560882437</v>
      </c>
      <c r="G91" s="301">
        <f t="shared" si="21"/>
        <v>0.27117101943419308</v>
      </c>
      <c r="H91" s="301">
        <f t="shared" si="21"/>
        <v>0.30081481819845152</v>
      </c>
      <c r="I91" s="301">
        <f t="shared" si="21"/>
        <v>0.33214520416270632</v>
      </c>
      <c r="J91" s="301">
        <f t="shared" si="21"/>
        <v>0.32997551593098606</v>
      </c>
      <c r="K91" s="301">
        <f t="shared" si="21"/>
        <v>0.34860886341517189</v>
      </c>
      <c r="L91" s="301">
        <f t="shared" si="21"/>
        <v>0.31345929950510043</v>
      </c>
      <c r="M91" s="301">
        <f t="shared" si="21"/>
        <v>0.33117724408669746</v>
      </c>
      <c r="N91" s="301">
        <f t="shared" si="21"/>
        <v>0.33231543450940132</v>
      </c>
      <c r="O91" s="301">
        <f t="shared" si="21"/>
        <v>0.34282614471403255</v>
      </c>
      <c r="P91" s="301">
        <f t="shared" si="21"/>
        <v>0.33861471812632543</v>
      </c>
      <c r="Q91" s="301">
        <f t="shared" si="21"/>
        <v>0.34630623622056694</v>
      </c>
      <c r="R91" s="301">
        <f t="shared" si="21"/>
        <v>0.34309136826132758</v>
      </c>
      <c r="S91" s="301">
        <f t="shared" si="21"/>
        <v>0.3553252185476794</v>
      </c>
      <c r="T91" s="301">
        <f t="shared" si="21"/>
        <v>0.34611066163379228</v>
      </c>
      <c r="U91" s="301">
        <f t="shared" si="21"/>
        <v>0.34525791331353523</v>
      </c>
      <c r="V91" s="301">
        <f t="shared" si="21"/>
        <v>0.35630444898510921</v>
      </c>
      <c r="W91" s="301">
        <f t="shared" si="21"/>
        <v>0.34174516008234551</v>
      </c>
      <c r="X91" s="301">
        <f t="shared" si="21"/>
        <v>0.36912958532506834</v>
      </c>
      <c r="Y91" s="301">
        <f t="shared" si="21"/>
        <v>0.35101878692343397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1.4816798190075107</v>
      </c>
      <c r="C96" s="320">
        <f>IF(C$5=0,0,C$5/OIS_fec!C$5)</f>
        <v>1.39777277224497</v>
      </c>
      <c r="D96" s="320">
        <f>IF(D$5=0,0,D$5/OIS_fec!D$5)</f>
        <v>1.4811290205865011</v>
      </c>
      <c r="E96" s="320">
        <f>IF(E$5=0,0,E$5/OIS_fec!E$5)</f>
        <v>1.3391556202697334</v>
      </c>
      <c r="F96" s="320">
        <f>IF(F$5=0,0,F$5/OIS_fec!F$5)</f>
        <v>1.3061509253634609</v>
      </c>
      <c r="G96" s="320">
        <f>IF(G$5=0,0,G$5/OIS_fec!G$5)</f>
        <v>1.2440806198533105</v>
      </c>
      <c r="H96" s="320">
        <f>IF(H$5=0,0,H$5/OIS_fec!H$5)</f>
        <v>1.3576531444616571</v>
      </c>
      <c r="I96" s="320">
        <f>IF(I$5=0,0,I$5/OIS_fec!I$5)</f>
        <v>1.6742941201484769</v>
      </c>
      <c r="J96" s="320">
        <f>IF(J$5=0,0,J$5/OIS_fec!J$5)</f>
        <v>1.6275642176309932</v>
      </c>
      <c r="K96" s="320">
        <f>IF(K$5=0,0,K$5/OIS_fec!K$5)</f>
        <v>1.7674533124444125</v>
      </c>
      <c r="L96" s="320">
        <f>IF(L$5=0,0,L$5/OIS_fec!L$5)</f>
        <v>1.6671277693303519</v>
      </c>
      <c r="M96" s="320">
        <f>IF(M$5=0,0,M$5/OIS_fec!M$5)</f>
        <v>1.9851685352464383</v>
      </c>
      <c r="N96" s="320">
        <f>IF(N$5=0,0,N$5/OIS_fec!N$5)</f>
        <v>1.9908346022113486</v>
      </c>
      <c r="O96" s="320">
        <f>IF(O$5=0,0,O$5/OIS_fec!O$5)</f>
        <v>1.9180109655220878</v>
      </c>
      <c r="P96" s="320">
        <f>IF(P$5=0,0,P$5/OIS_fec!P$5)</f>
        <v>1.8410471155697503</v>
      </c>
      <c r="Q96" s="320">
        <f>IF(Q$5=0,0,Q$5/OIS_fec!Q$5)</f>
        <v>1.7745558457533204</v>
      </c>
      <c r="R96" s="320">
        <f>IF(R$5=0,0,R$5/OIS_fec!R$5)</f>
        <v>1.7147612503798961</v>
      </c>
      <c r="S96" s="320">
        <f>IF(S$5=0,0,S$5/OIS_fec!S$5)</f>
        <v>1.6374610407094461</v>
      </c>
      <c r="T96" s="320">
        <f>IF(T$5=0,0,T$5/OIS_fec!T$5)</f>
        <v>0.92542797599865079</v>
      </c>
      <c r="U96" s="320">
        <f>IF(U$5=0,0,U$5/OIS_fec!U$5)</f>
        <v>1.1420270371684649</v>
      </c>
      <c r="V96" s="320">
        <f>IF(V$5=0,0,V$5/OIS_fec!V$5)</f>
        <v>1.4562350815016851</v>
      </c>
      <c r="W96" s="320">
        <f>IF(W$5=0,0,W$5/OIS_fec!W$5)</f>
        <v>1.4354440732487117</v>
      </c>
      <c r="X96" s="320">
        <f>IF(X$5=0,0,X$5/OIS_fec!X$5)</f>
        <v>1.5518326842642374</v>
      </c>
      <c r="Y96" s="320">
        <f>IF(Y$5=0,0,Y$5/OIS_fec!Y$5)</f>
        <v>1.5742927577001025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0.79544670713889043</v>
      </c>
      <c r="C101" s="332">
        <f>IF(C$10=0,0,C$10/OIS_fec!C$10)</f>
        <v>0.79758406660292303</v>
      </c>
      <c r="D101" s="332">
        <f>IF(D$10=0,0,D$10/OIS_fec!D$10)</f>
        <v>0.99307784590437709</v>
      </c>
      <c r="E101" s="332">
        <f>IF(E$10=0,0,E$10/OIS_fec!E$10)</f>
        <v>0.99009376293961293</v>
      </c>
      <c r="F101" s="332">
        <f>IF(F$10=0,0,F$10/OIS_fec!F$10)</f>
        <v>1.0094642878007767</v>
      </c>
      <c r="G101" s="332">
        <f>IF(G$10=0,0,G$10/OIS_fec!G$10)</f>
        <v>0.84840464650804881</v>
      </c>
      <c r="H101" s="332">
        <f>IF(H$10=0,0,H$10/OIS_fec!H$10)</f>
        <v>1.0313594720530488</v>
      </c>
      <c r="I101" s="332">
        <f>IF(I$10=0,0,I$10/OIS_fec!I$10)</f>
        <v>1.5088619483358219</v>
      </c>
      <c r="J101" s="332">
        <f>IF(J$10=0,0,J$10/OIS_fec!J$10)</f>
        <v>0.92394686320014985</v>
      </c>
      <c r="K101" s="332">
        <f>IF(K$10=0,0,K$10/OIS_fec!K$10)</f>
        <v>0.86442644610100394</v>
      </c>
      <c r="L101" s="332">
        <f>IF(L$10=0,0,L$10/OIS_fec!L$10)</f>
        <v>0.84945681982820764</v>
      </c>
      <c r="M101" s="332">
        <f>IF(M$10=0,0,M$10/OIS_fec!M$10)</f>
        <v>1.6695931539885021</v>
      </c>
      <c r="N101" s="332">
        <f>IF(N$10=0,0,N$10/OIS_fec!N$10)</f>
        <v>2.0417017798643644</v>
      </c>
      <c r="O101" s="332">
        <f>IF(O$10=0,0,O$10/OIS_fec!O$10)</f>
        <v>1.9369338398818112</v>
      </c>
      <c r="P101" s="332">
        <f>IF(P$10=0,0,P$10/OIS_fec!P$10)</f>
        <v>1.4654653993787841</v>
      </c>
      <c r="Q101" s="332">
        <f>IF(Q$10=0,0,Q$10/OIS_fec!Q$10)</f>
        <v>1.2970177469181476</v>
      </c>
      <c r="R101" s="332">
        <f>IF(R$10=0,0,R$10/OIS_fec!R$10)</f>
        <v>1.3295947868984948</v>
      </c>
      <c r="S101" s="332">
        <f>IF(S$10=0,0,S$10/OIS_fec!S$10)</f>
        <v>0.85616993141229947</v>
      </c>
      <c r="T101" s="332">
        <f>IF(T$10=0,0,T$10/OIS_fec!T$10)</f>
        <v>0.73699178734743376</v>
      </c>
      <c r="U101" s="332">
        <f>IF(U$10=0,0,U$10/OIS_fec!U$10)</f>
        <v>0.54482077086806568</v>
      </c>
      <c r="V101" s="332">
        <f>IF(V$10=0,0,V$10/OIS_fec!V$10)</f>
        <v>0.93088421541484212</v>
      </c>
      <c r="W101" s="332">
        <f>IF(W$10=0,0,W$10/OIS_fec!W$10)</f>
        <v>1.0475748664071041</v>
      </c>
      <c r="X101" s="332">
        <f>IF(X$10=0,0,X$10/OIS_fec!X$10)</f>
        <v>1.0987394568035049</v>
      </c>
      <c r="Y101" s="332">
        <f>IF(Y$10=0,0,Y$10/OIS_fec!Y$10)</f>
        <v>1.1111313273639241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0.5934749377396894</v>
      </c>
      <c r="C102" s="348">
        <f>IF(C$16=0,0,C$16/OIS_fec!C$16)</f>
        <v>0.87269916900428024</v>
      </c>
      <c r="D102" s="348">
        <f>IF(D$16=0,0,D$16/OIS_fec!D$16)</f>
        <v>0.88775062006301231</v>
      </c>
      <c r="E102" s="348">
        <f>IF(E$16=0,0,E$16/OIS_fec!E$16)</f>
        <v>0.60743491919916071</v>
      </c>
      <c r="F102" s="348">
        <f>IF(F$16=0,0,F$16/OIS_fec!F$16)</f>
        <v>0.59016733486410988</v>
      </c>
      <c r="G102" s="348">
        <f>IF(G$16=0,0,G$16/OIS_fec!G$16)</f>
        <v>0.52196151739598529</v>
      </c>
      <c r="H102" s="348">
        <f>IF(H$16=0,0,H$16/OIS_fec!H$16)</f>
        <v>0.47959207166132672</v>
      </c>
      <c r="I102" s="348">
        <f>IF(I$16=0,0,I$16/OIS_fec!I$16)</f>
        <v>0.79061106452864127</v>
      </c>
      <c r="J102" s="348">
        <f>IF(J$16=0,0,J$16/OIS_fec!J$16)</f>
        <v>0.95727240538896297</v>
      </c>
      <c r="K102" s="348">
        <f>IF(K$16=0,0,K$16/OIS_fec!K$16)</f>
        <v>1.3508724100448406</v>
      </c>
      <c r="L102" s="348">
        <f>IF(L$16=0,0,L$16/OIS_fec!L$16)</f>
        <v>1.1947993865674995</v>
      </c>
      <c r="M102" s="348">
        <f>IF(M$16=0,0,M$16/OIS_fec!M$16)</f>
        <v>1.5502441277526913</v>
      </c>
      <c r="N102" s="348">
        <f>IF(N$16=0,0,N$16/OIS_fec!N$16)</f>
        <v>1.2836203072759451</v>
      </c>
      <c r="O102" s="348">
        <f>IF(O$16=0,0,O$16/OIS_fec!O$16)</f>
        <v>1.0299464616197984</v>
      </c>
      <c r="P102" s="348">
        <f>IF(P$16=0,0,P$16/OIS_fec!P$16)</f>
        <v>1.1227203055497212</v>
      </c>
      <c r="Q102" s="348">
        <f>IF(Q$16=0,0,Q$16/OIS_fec!Q$16)</f>
        <v>1.1093326149727614</v>
      </c>
      <c r="R102" s="348">
        <f>IF(R$16=0,0,R$16/OIS_fec!R$16)</f>
        <v>0.90265510329465903</v>
      </c>
      <c r="S102" s="348">
        <f>IF(S$16=0,0,S$16/OIS_fec!S$16)</f>
        <v>0.90041037552992043</v>
      </c>
      <c r="T102" s="348">
        <f>IF(T$16=0,0,T$16/OIS_fec!T$16)</f>
        <v>0.16799199330828771</v>
      </c>
      <c r="U102" s="348">
        <f>IF(U$16=0,0,U$16/OIS_fec!U$16)</f>
        <v>0.33562210931891223</v>
      </c>
      <c r="V102" s="348">
        <f>IF(V$16=0,0,V$16/OIS_fec!V$16)</f>
        <v>0.48852138014081281</v>
      </c>
      <c r="W102" s="348">
        <f>IF(W$16=0,0,W$16/OIS_fec!W$16)</f>
        <v>0.53293391837378434</v>
      </c>
      <c r="X102" s="348">
        <f>IF(X$16=0,0,X$16/OIS_fec!X$16)</f>
        <v>0.63696177301418933</v>
      </c>
      <c r="Y102" s="348">
        <f>IF(Y$16=0,0,Y$16/OIS_fec!Y$16)</f>
        <v>0.71200862658583486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2.9223524931134794</v>
      </c>
      <c r="C103" s="348">
        <f>IF(C$27=0,0,C$27/OIS_fec!C$27)</f>
        <v>2.7317731051221044</v>
      </c>
      <c r="D103" s="348">
        <f>IF(D$27=0,0,D$27/OIS_fec!D$27)</f>
        <v>2.6678100068285215</v>
      </c>
      <c r="E103" s="348">
        <f>IF(E$27=0,0,E$27/OIS_fec!E$27)</f>
        <v>2.5993037290780259</v>
      </c>
      <c r="F103" s="348">
        <f>IF(F$27=0,0,F$27/OIS_fec!F$27)</f>
        <v>2.6602482328919246</v>
      </c>
      <c r="G103" s="348">
        <f>IF(G$27=0,0,G$27/OIS_fec!G$27)</f>
        <v>2.6772602272761858</v>
      </c>
      <c r="H103" s="348">
        <f>IF(H$27=0,0,H$27/OIS_fec!H$27)</f>
        <v>2.5887447308134512</v>
      </c>
      <c r="I103" s="348">
        <f>IF(I$27=0,0,I$27/OIS_fec!I$27)</f>
        <v>2.6983963312328143</v>
      </c>
      <c r="J103" s="348">
        <f>IF(J$27=0,0,J$27/OIS_fec!J$27)</f>
        <v>2.6118099863669033</v>
      </c>
      <c r="K103" s="348">
        <f>IF(K$27=0,0,K$27/OIS_fec!K$27)</f>
        <v>2.6120226685309653</v>
      </c>
      <c r="L103" s="348">
        <f>IF(L$27=0,0,L$27/OIS_fec!L$27)</f>
        <v>2.5502563597455028</v>
      </c>
      <c r="M103" s="348">
        <f>IF(M$27=0,0,M$27/OIS_fec!M$27)</f>
        <v>2.6405353650478696</v>
      </c>
      <c r="N103" s="348">
        <f>IF(N$27=0,0,N$27/OIS_fec!N$27)</f>
        <v>2.6027501284208254</v>
      </c>
      <c r="O103" s="348">
        <f>IF(O$27=0,0,O$27/OIS_fec!O$27)</f>
        <v>2.6781513342065644</v>
      </c>
      <c r="P103" s="348">
        <f>IF(P$27=0,0,P$27/OIS_fec!P$27)</f>
        <v>2.6678384558461938</v>
      </c>
      <c r="Q103" s="348">
        <f>IF(Q$27=0,0,Q$27/OIS_fec!Q$27)</f>
        <v>2.5835196208475306</v>
      </c>
      <c r="R103" s="348">
        <f>IF(R$27=0,0,R$27/OIS_fec!R$27)</f>
        <v>2.6405836527489659</v>
      </c>
      <c r="S103" s="348">
        <f>IF(S$27=0,0,S$27/OIS_fec!S$27)</f>
        <v>2.655963012148121</v>
      </c>
      <c r="T103" s="348">
        <f>IF(T$27=0,0,T$27/OIS_fec!T$27)</f>
        <v>2.6134327275415399</v>
      </c>
      <c r="U103" s="348">
        <f>IF(U$27=0,0,U$27/OIS_fec!U$27)</f>
        <v>2.6172661609646588</v>
      </c>
      <c r="V103" s="348">
        <f>IF(V$27=0,0,V$27/OIS_fec!V$27)</f>
        <v>2.6074343609776252</v>
      </c>
      <c r="W103" s="348">
        <f>IF(W$27=0,0,W$27/OIS_fec!W$27)</f>
        <v>2.5487776637450961</v>
      </c>
      <c r="X103" s="348">
        <f>IF(X$27=0,0,X$27/OIS_fec!X$27)</f>
        <v>2.7134728897212415</v>
      </c>
      <c r="Y103" s="348">
        <f>IF(Y$27=0,0,Y$27/OIS_fec!Y$27)</f>
        <v>2.6572804592142596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1.4682057245082241</v>
      </c>
      <c r="C104" s="348">
        <f>IF(C$35=0,0,C$35/OIS_fec!C$35)</f>
        <v>1.4271666397284948</v>
      </c>
      <c r="D104" s="348">
        <f>IF(D$35=0,0,D$35/OIS_fec!D$35)</f>
        <v>1.4043616890630768</v>
      </c>
      <c r="E104" s="348">
        <f>IF(E$35=0,0,E$35/OIS_fec!E$35)</f>
        <v>1.218864426074068</v>
      </c>
      <c r="F104" s="348">
        <f>IF(F$35=0,0,F$35/OIS_fec!F$35)</f>
        <v>1.0321974992796461</v>
      </c>
      <c r="G104" s="348">
        <f>IF(G$35=0,0,G$35/OIS_fec!G$35)</f>
        <v>0.89420601758393103</v>
      </c>
      <c r="H104" s="348">
        <f>IF(H$35=0,0,H$35/OIS_fec!H$35)</f>
        <v>0.87012209597674073</v>
      </c>
      <c r="I104" s="348">
        <f>IF(I$35=0,0,I$35/OIS_fec!I$35)</f>
        <v>1.0487865323651187</v>
      </c>
      <c r="J104" s="348">
        <f>IF(J$35=0,0,J$35/OIS_fec!J$35)</f>
        <v>1.1025636296078551</v>
      </c>
      <c r="K104" s="348">
        <f>IF(K$35=0,0,K$35/OIS_fec!K$35)</f>
        <v>1.060801960115799</v>
      </c>
      <c r="L104" s="348">
        <f>IF(L$35=0,0,L$35/OIS_fec!L$35)</f>
        <v>1.4705425866488069</v>
      </c>
      <c r="M104" s="348">
        <f>IF(M$35=0,0,M$35/OIS_fec!M$35)</f>
        <v>1.3215227201566484</v>
      </c>
      <c r="N104" s="348">
        <f>IF(N$35=0,0,N$35/OIS_fec!N$35)</f>
        <v>1.3134058611266803</v>
      </c>
      <c r="O104" s="348">
        <f>IF(O$35=0,0,O$35/OIS_fec!O$35)</f>
        <v>1.2355161277633775</v>
      </c>
      <c r="P104" s="348">
        <f>IF(P$35=0,0,P$35/OIS_fec!P$35)</f>
        <v>1.198924381356399</v>
      </c>
      <c r="Q104" s="348">
        <f>IF(Q$35=0,0,Q$35/OIS_fec!Q$35)</f>
        <v>0.90908287703576374</v>
      </c>
      <c r="R104" s="348">
        <f>IF(R$35=0,0,R$35/OIS_fec!R$35)</f>
        <v>0.90888760089190923</v>
      </c>
      <c r="S104" s="348">
        <f>IF(S$35=0,0,S$35/OIS_fec!S$35)</f>
        <v>0.83039337993489981</v>
      </c>
      <c r="T104" s="348">
        <f>IF(T$35=0,0,T$35/OIS_fec!T$35)</f>
        <v>0.13361521093894896</v>
      </c>
      <c r="U104" s="348">
        <f>IF(U$35=0,0,U$35/OIS_fec!U$35)</f>
        <v>0.19907281952431974</v>
      </c>
      <c r="V104" s="348">
        <f>IF(V$35=0,0,V$35/OIS_fec!V$35)</f>
        <v>0.34950007684103401</v>
      </c>
      <c r="W104" s="348">
        <f>IF(W$35=0,0,W$35/OIS_fec!W$35)</f>
        <v>0.35020943346669031</v>
      </c>
      <c r="X104" s="348">
        <f>IF(X$35=0,0,X$35/OIS_fec!X$35)</f>
        <v>0.34457596385278977</v>
      </c>
      <c r="Y104" s="348">
        <f>IF(Y$35=0,0,Y$35/OIS_fec!Y$35)</f>
        <v>0.56907562721874883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1.0883470276019545</v>
      </c>
      <c r="C105" s="348">
        <f>IF(C$54=0,0,C$54/OIS_fec!C$54)</f>
        <v>1.0163020019756426</v>
      </c>
      <c r="D105" s="348">
        <f>IF(D$54=0,0,D$54/OIS_fec!D$54)</f>
        <v>0.97974851730324553</v>
      </c>
      <c r="E105" s="348">
        <f>IF(E$54=0,0,E$54/OIS_fec!E$54)</f>
        <v>1.0038693672754593</v>
      </c>
      <c r="F105" s="348">
        <f>IF(F$54=0,0,F$54/OIS_fec!F$54)</f>
        <v>0.97760852857389091</v>
      </c>
      <c r="G105" s="348">
        <f>IF(G$54=0,0,G$54/OIS_fec!G$54)</f>
        <v>0.91272936739252919</v>
      </c>
      <c r="H105" s="348">
        <f>IF(H$54=0,0,H$54/OIS_fec!H$54)</f>
        <v>0.87678075531414046</v>
      </c>
      <c r="I105" s="348">
        <f>IF(I$54=0,0,I$54/OIS_fec!I$54)</f>
        <v>0.87667096466998173</v>
      </c>
      <c r="J105" s="348">
        <f>IF(J$54=0,0,J$54/OIS_fec!J$54)</f>
        <v>0.99578268834914729</v>
      </c>
      <c r="K105" s="348">
        <f>IF(K$54=0,0,K$54/OIS_fec!K$54)</f>
        <v>0.8540625560356353</v>
      </c>
      <c r="L105" s="348">
        <f>IF(L$54=0,0,L$54/OIS_fec!L$54)</f>
        <v>0.9085865152063114</v>
      </c>
      <c r="M105" s="348">
        <f>IF(M$54=0,0,M$54/OIS_fec!M$54)</f>
        <v>1.0063360162927681</v>
      </c>
      <c r="N105" s="348">
        <f>IF(N$54=0,0,N$54/OIS_fec!N$54)</f>
        <v>1.0844311618691567</v>
      </c>
      <c r="O105" s="348">
        <f>IF(O$54=0,0,O$54/OIS_fec!O$54)</f>
        <v>1.0149595335101054</v>
      </c>
      <c r="P105" s="348">
        <f>IF(P$54=0,0,P$54/OIS_fec!P$54)</f>
        <v>0.85028228843644238</v>
      </c>
      <c r="Q105" s="348">
        <f>IF(Q$54=0,0,Q$54/OIS_fec!Q$54)</f>
        <v>0.71869605642382417</v>
      </c>
      <c r="R105" s="348">
        <f>IF(R$54=0,0,R$54/OIS_fec!R$54)</f>
        <v>0.66163554673461888</v>
      </c>
      <c r="S105" s="348">
        <f>IF(S$54=0,0,S$54/OIS_fec!S$54)</f>
        <v>0.51333585641295298</v>
      </c>
      <c r="T105" s="348">
        <f>IF(T$54=0,0,T$54/OIS_fec!T$54)</f>
        <v>0.31449593953734994</v>
      </c>
      <c r="U105" s="348">
        <f>IF(U$54=0,0,U$54/OIS_fec!U$54)</f>
        <v>0.35354644296674598</v>
      </c>
      <c r="V105" s="348">
        <f>IF(V$54=0,0,V$54/OIS_fec!V$54)</f>
        <v>0.39777672406161507</v>
      </c>
      <c r="W105" s="348">
        <f>IF(W$54=0,0,W$54/OIS_fec!W$54)</f>
        <v>0.38119504675473226</v>
      </c>
      <c r="X105" s="348">
        <f>IF(X$54=0,0,X$54/OIS_fec!X$54)</f>
        <v>0.34089125258674852</v>
      </c>
      <c r="Y105" s="348">
        <f>IF(Y$54=0,0,Y$54/OIS_fec!Y$54)</f>
        <v>0.54825132545175381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3.1024188000000001</v>
      </c>
      <c r="C106" s="348">
        <f>IF(C$68=0,0,C$68/OIS_fec!C$68)</f>
        <v>3.1024187999999988</v>
      </c>
      <c r="D106" s="348">
        <f>IF(D$68=0,0,D$68/OIS_fec!D$68)</f>
        <v>3.1024188000000006</v>
      </c>
      <c r="E106" s="348">
        <f>IF(E$68=0,0,E$68/OIS_fec!E$68)</f>
        <v>3.1024187999999997</v>
      </c>
      <c r="F106" s="348">
        <f>IF(F$68=0,0,F$68/OIS_fec!F$68)</f>
        <v>3.1024188000000006</v>
      </c>
      <c r="G106" s="348">
        <f>IF(G$68=0,0,G$68/OIS_fec!G$68)</f>
        <v>3.1024188000000015</v>
      </c>
      <c r="H106" s="348">
        <f>IF(H$68=0,0,H$68/OIS_fec!H$68)</f>
        <v>3.1024188000000006</v>
      </c>
      <c r="I106" s="348">
        <f>IF(I$68=0,0,I$68/OIS_fec!I$68)</f>
        <v>3.1024187999999993</v>
      </c>
      <c r="J106" s="348">
        <f>IF(J$68=0,0,J$68/OIS_fec!J$68)</f>
        <v>3.102418800000001</v>
      </c>
      <c r="K106" s="348">
        <f>IF(K$68=0,0,K$68/OIS_fec!K$68)</f>
        <v>3.1024187999999997</v>
      </c>
      <c r="L106" s="348">
        <f>IF(L$68=0,0,L$68/OIS_fec!L$68)</f>
        <v>3.0955219015743523</v>
      </c>
      <c r="M106" s="348">
        <f>IF(M$68=0,0,M$68/OIS_fec!M$68)</f>
        <v>3.1024188000000006</v>
      </c>
      <c r="N106" s="348">
        <f>IF(N$68=0,0,N$68/OIS_fec!N$68)</f>
        <v>3.1024187999999993</v>
      </c>
      <c r="O106" s="348">
        <f>IF(O$68=0,0,O$68/OIS_fec!O$68)</f>
        <v>3.1024187999999988</v>
      </c>
      <c r="P106" s="348">
        <f>IF(P$68=0,0,P$68/OIS_fec!P$68)</f>
        <v>3.1024187999999988</v>
      </c>
      <c r="Q106" s="348">
        <f>IF(Q$68=0,0,Q$68/OIS_fec!Q$68)</f>
        <v>3.1024188000000006</v>
      </c>
      <c r="R106" s="348">
        <f>IF(R$68=0,0,R$68/OIS_fec!R$68)</f>
        <v>3.1024187999999997</v>
      </c>
      <c r="S106" s="348">
        <f>IF(S$68=0,0,S$68/OIS_fec!S$68)</f>
        <v>3.1024187999999993</v>
      </c>
      <c r="T106" s="348">
        <f>IF(T$68=0,0,T$68/OIS_fec!T$68)</f>
        <v>3.1024187999999993</v>
      </c>
      <c r="U106" s="348">
        <f>IF(U$68=0,0,U$68/OIS_fec!U$68)</f>
        <v>3.1024188000000001</v>
      </c>
      <c r="V106" s="348">
        <f>IF(V$68=0,0,V$68/OIS_fec!V$68)</f>
        <v>3.1024187999999993</v>
      </c>
      <c r="W106" s="348">
        <f>IF(W$68=0,0,W$68/OIS_fec!W$68)</f>
        <v>3.1024188000000001</v>
      </c>
      <c r="X106" s="348">
        <f>IF(X$68=0,0,X$68/OIS_fec!X$68)</f>
        <v>3.1024188000000001</v>
      </c>
      <c r="Y106" s="348">
        <f>IF(Y$68=0,0,Y$68/OIS_fec!Y$68)</f>
        <v>3.1024188000000006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2025-11-06T10:27:50Z</dcterms:created>
  <dcterms:modified xsi:type="dcterms:W3CDTF">2025-11-06T10:27:50Z</dcterms:modified>
</cp:coreProperties>
</file>